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ΔΜ\PSI Project\New Portal Development\DATASETS\2102 - ΤΔΕ\"/>
    </mc:Choice>
  </mc:AlternateContent>
  <bookViews>
    <workbookView xWindow="0" yWindow="0" windowWidth="28800" windowHeight="14565" firstSheet="1" activeTab="1"/>
  </bookViews>
  <sheets>
    <sheet name="2012 PWD MOTORWAYS CENSUS" sheetId="6" r:id="rId1"/>
    <sheet name="Sheet1" sheetId="7" r:id="rId2"/>
  </sheets>
  <definedNames>
    <definedName name="_xlnm.Print_Area" localSheetId="0">'2012 PWD MOTORWAYS CENSUS'!$A$1:$AM$61</definedName>
    <definedName name="_xlnm.Print_Titles" localSheetId="0">'2012 PWD MOTORWAYS CENSUS'!$6:$7</definedName>
    <definedName name="TrafficSections2002">#REF!</definedName>
  </definedNames>
  <calcPr calcId="162913"/>
</workbook>
</file>

<file path=xl/calcChain.xml><?xml version="1.0" encoding="utf-8"?>
<calcChain xmlns="http://schemas.openxmlformats.org/spreadsheetml/2006/main">
  <c r="AJ61" i="6" l="1"/>
  <c r="AI61" i="6" s="1"/>
  <c r="AM61" i="6" s="1"/>
  <c r="AL61" i="6" s="1"/>
  <c r="AK61" i="6" s="1"/>
  <c r="AE61" i="6"/>
  <c r="Z61" i="6"/>
  <c r="Y61" i="6" s="1"/>
  <c r="AC61" i="6" s="1"/>
  <c r="U61" i="6"/>
  <c r="T61" i="6" s="1"/>
  <c r="X61" i="6"/>
  <c r="W61" i="6" s="1"/>
  <c r="V61" i="6" s="1"/>
  <c r="P61" i="6"/>
  <c r="O61" i="6" s="1"/>
  <c r="S61" i="6" s="1"/>
  <c r="M61" i="6"/>
  <c r="AJ60" i="6"/>
  <c r="AE60" i="6"/>
  <c r="Z60" i="6"/>
  <c r="Y60" i="6"/>
  <c r="AC60" i="6" s="1"/>
  <c r="AB60" i="6" s="1"/>
  <c r="U60" i="6"/>
  <c r="T60" i="6" s="1"/>
  <c r="X60" i="6" s="1"/>
  <c r="W60" i="6" s="1"/>
  <c r="V60" i="6" s="1"/>
  <c r="P60" i="6"/>
  <c r="O60" i="6"/>
  <c r="S60" i="6" s="1"/>
  <c r="M60" i="6"/>
  <c r="N59" i="6"/>
  <c r="AJ59" i="6" s="1"/>
  <c r="N58" i="6"/>
  <c r="N57" i="6"/>
  <c r="AE57" i="6"/>
  <c r="AD57" i="6" s="1"/>
  <c r="AH57" i="6" s="1"/>
  <c r="AG57" i="6" s="1"/>
  <c r="AF57" i="6" s="1"/>
  <c r="N56" i="6"/>
  <c r="N55" i="6"/>
  <c r="AJ55" i="6"/>
  <c r="AI55" i="6" s="1"/>
  <c r="AM55" i="6" s="1"/>
  <c r="AL55" i="6" s="1"/>
  <c r="AK55" i="6" s="1"/>
  <c r="N54" i="6"/>
  <c r="N53" i="6"/>
  <c r="M53" i="6"/>
  <c r="N52" i="6"/>
  <c r="AJ51" i="6"/>
  <c r="AI51" i="6" s="1"/>
  <c r="AM51" i="6" s="1"/>
  <c r="AL51" i="6" s="1"/>
  <c r="AK51" i="6" s="1"/>
  <c r="AE51" i="6"/>
  <c r="Z51" i="6"/>
  <c r="Y51" i="6" s="1"/>
  <c r="AC51" i="6"/>
  <c r="U51" i="6"/>
  <c r="T51" i="6" s="1"/>
  <c r="X51" i="6" s="1"/>
  <c r="W51" i="6" s="1"/>
  <c r="V51" i="6" s="1"/>
  <c r="P51" i="6"/>
  <c r="M51" i="6"/>
  <c r="AJ50" i="6"/>
  <c r="AI50" i="6"/>
  <c r="AM50" i="6" s="1"/>
  <c r="AL50" i="6" s="1"/>
  <c r="AK50" i="6" s="1"/>
  <c r="AE50" i="6"/>
  <c r="Z50" i="6"/>
  <c r="Y50" i="6" s="1"/>
  <c r="AC50" i="6" s="1"/>
  <c r="U50" i="6"/>
  <c r="T50" i="6" s="1"/>
  <c r="X50" i="6" s="1"/>
  <c r="W50" i="6" s="1"/>
  <c r="V50" i="6" s="1"/>
  <c r="P50" i="6"/>
  <c r="O50" i="6" s="1"/>
  <c r="S50" i="6" s="1"/>
  <c r="R50" i="6" s="1"/>
  <c r="M50" i="6"/>
  <c r="N49" i="6"/>
  <c r="M49" i="6"/>
  <c r="N48" i="6"/>
  <c r="AJ48" i="6" s="1"/>
  <c r="AI48" i="6" s="1"/>
  <c r="AM48" i="6" s="1"/>
  <c r="AL48" i="6" s="1"/>
  <c r="AK48" i="6" s="1"/>
  <c r="N47" i="6"/>
  <c r="AE47" i="6"/>
  <c r="AD47" i="6" s="1"/>
  <c r="AH47" i="6" s="1"/>
  <c r="AG47" i="6" s="1"/>
  <c r="AF47" i="6" s="1"/>
  <c r="N46" i="6"/>
  <c r="AJ46" i="6" s="1"/>
  <c r="AI46" i="6" s="1"/>
  <c r="AM46" i="6" s="1"/>
  <c r="N45" i="6"/>
  <c r="M45" i="6"/>
  <c r="N44" i="6"/>
  <c r="AJ44" i="6" s="1"/>
  <c r="AI44" i="6" s="1"/>
  <c r="AM44" i="6" s="1"/>
  <c r="AL44" i="6" s="1"/>
  <c r="AK44" i="6" s="1"/>
  <c r="N43" i="6"/>
  <c r="U43" i="6" s="1"/>
  <c r="T43" i="6" s="1"/>
  <c r="X43" i="6" s="1"/>
  <c r="W43" i="6" s="1"/>
  <c r="V43" i="6" s="1"/>
  <c r="N42" i="6"/>
  <c r="AJ42" i="6" s="1"/>
  <c r="AI42" i="6" s="1"/>
  <c r="AM42" i="6" s="1"/>
  <c r="AL42" i="6" s="1"/>
  <c r="AK42" i="6" s="1"/>
  <c r="N41" i="6"/>
  <c r="U41" i="6" s="1"/>
  <c r="T41" i="6" s="1"/>
  <c r="X41" i="6" s="1"/>
  <c r="W41" i="6" s="1"/>
  <c r="V41" i="6" s="1"/>
  <c r="N40" i="6"/>
  <c r="N39" i="6"/>
  <c r="U39" i="6" s="1"/>
  <c r="T39" i="6" s="1"/>
  <c r="X39" i="6" s="1"/>
  <c r="W39" i="6" s="1"/>
  <c r="V39" i="6" s="1"/>
  <c r="N38" i="6"/>
  <c r="AJ38" i="6" s="1"/>
  <c r="N37" i="6"/>
  <c r="AE37" i="6" s="1"/>
  <c r="AD37" i="6" s="1"/>
  <c r="AH37" i="6" s="1"/>
  <c r="AG37" i="6" s="1"/>
  <c r="AF37" i="6" s="1"/>
  <c r="N36" i="6"/>
  <c r="AJ36" i="6" s="1"/>
  <c r="N35" i="6"/>
  <c r="N34" i="6"/>
  <c r="AJ34" i="6"/>
  <c r="N33" i="6"/>
  <c r="M33" i="6"/>
  <c r="N32" i="6"/>
  <c r="N31" i="6"/>
  <c r="AE31" i="6"/>
  <c r="AD31" i="6" s="1"/>
  <c r="AH31" i="6" s="1"/>
  <c r="AG31" i="6" s="1"/>
  <c r="AF31" i="6" s="1"/>
  <c r="N30" i="6"/>
  <c r="N29" i="6"/>
  <c r="U29" i="6"/>
  <c r="T29" i="6" s="1"/>
  <c r="X29" i="6" s="1"/>
  <c r="W29" i="6" s="1"/>
  <c r="V29" i="6"/>
  <c r="N28" i="6"/>
  <c r="AJ28" i="6" s="1"/>
  <c r="AI28" i="6" s="1"/>
  <c r="AM28" i="6" s="1"/>
  <c r="N27" i="6"/>
  <c r="N26" i="6"/>
  <c r="AJ25" i="6"/>
  <c r="AI25" i="6" s="1"/>
  <c r="AM25" i="6" s="1"/>
  <c r="AL25" i="6" s="1"/>
  <c r="AK25" i="6" s="1"/>
  <c r="AE25" i="6"/>
  <c r="AD25" i="6"/>
  <c r="AH25" i="6" s="1"/>
  <c r="AG25" i="6" s="1"/>
  <c r="AF25" i="6" s="1"/>
  <c r="Z25" i="6"/>
  <c r="Y25" i="6" s="1"/>
  <c r="AC25" i="6" s="1"/>
  <c r="U25" i="6"/>
  <c r="T25" i="6"/>
  <c r="X25" i="6" s="1"/>
  <c r="W25" i="6" s="1"/>
  <c r="V25" i="6" s="1"/>
  <c r="P25" i="6"/>
  <c r="M25" i="6"/>
  <c r="AJ24" i="6"/>
  <c r="AI24" i="6" s="1"/>
  <c r="AM24" i="6" s="1"/>
  <c r="AL24" i="6" s="1"/>
  <c r="AK24" i="6"/>
  <c r="AE24" i="6"/>
  <c r="Z24" i="6"/>
  <c r="Y24" i="6" s="1"/>
  <c r="AC24" i="6"/>
  <c r="U24" i="6"/>
  <c r="T24" i="6" s="1"/>
  <c r="X24" i="6" s="1"/>
  <c r="P24" i="6"/>
  <c r="O24" i="6" s="1"/>
  <c r="S24" i="6" s="1"/>
  <c r="M24" i="6"/>
  <c r="AJ23" i="6"/>
  <c r="AI23" i="6" s="1"/>
  <c r="AM23" i="6" s="1"/>
  <c r="AL23" i="6" s="1"/>
  <c r="AK23" i="6" s="1"/>
  <c r="AE23" i="6"/>
  <c r="AD23" i="6"/>
  <c r="AH23" i="6" s="1"/>
  <c r="AG23" i="6" s="1"/>
  <c r="AF23" i="6" s="1"/>
  <c r="Z23" i="6"/>
  <c r="Y23" i="6" s="1"/>
  <c r="AC23" i="6" s="1"/>
  <c r="U23" i="6"/>
  <c r="T23" i="6"/>
  <c r="X23" i="6" s="1"/>
  <c r="W23" i="6" s="1"/>
  <c r="V23" i="6" s="1"/>
  <c r="P23" i="6"/>
  <c r="O23" i="6" s="1"/>
  <c r="S23" i="6" s="1"/>
  <c r="R23" i="6" s="1"/>
  <c r="M23" i="6"/>
  <c r="AJ22" i="6"/>
  <c r="AI22" i="6"/>
  <c r="AM22" i="6" s="1"/>
  <c r="AL22" i="6" s="1"/>
  <c r="AK22" i="6" s="1"/>
  <c r="AE22" i="6"/>
  <c r="Z22" i="6"/>
  <c r="Y22" i="6"/>
  <c r="AC22" i="6" s="1"/>
  <c r="U22" i="6"/>
  <c r="T22" i="6" s="1"/>
  <c r="X22" i="6" s="1"/>
  <c r="P22" i="6"/>
  <c r="O22" i="6"/>
  <c r="S22" i="6" s="1"/>
  <c r="M22" i="6"/>
  <c r="AJ21" i="6"/>
  <c r="AE21" i="6"/>
  <c r="AD21" i="6" s="1"/>
  <c r="AH21" i="6" s="1"/>
  <c r="AG21" i="6" s="1"/>
  <c r="AF21" i="6" s="1"/>
  <c r="Z21" i="6"/>
  <c r="Y21" i="6"/>
  <c r="AC21" i="6" s="1"/>
  <c r="U21" i="6"/>
  <c r="T21" i="6" s="1"/>
  <c r="X21" i="6" s="1"/>
  <c r="W21" i="6" s="1"/>
  <c r="V21" i="6" s="1"/>
  <c r="P21" i="6"/>
  <c r="O21" i="6"/>
  <c r="S21" i="6" s="1"/>
  <c r="M21" i="6"/>
  <c r="AJ20" i="6"/>
  <c r="AI20" i="6" s="1"/>
  <c r="AM20" i="6" s="1"/>
  <c r="AL20" i="6" s="1"/>
  <c r="AK20" i="6" s="1"/>
  <c r="AE20" i="6"/>
  <c r="AD20" i="6" s="1"/>
  <c r="AH20" i="6" s="1"/>
  <c r="AG20" i="6" s="1"/>
  <c r="AF20" i="6" s="1"/>
  <c r="Z20" i="6"/>
  <c r="Y20" i="6" s="1"/>
  <c r="AC20" i="6" s="1"/>
  <c r="U20" i="6"/>
  <c r="T20" i="6" s="1"/>
  <c r="X20" i="6" s="1"/>
  <c r="W20" i="6" s="1"/>
  <c r="V20" i="6" s="1"/>
  <c r="P20" i="6"/>
  <c r="O20" i="6" s="1"/>
  <c r="S20" i="6" s="1"/>
  <c r="M20" i="6"/>
  <c r="AJ19" i="6"/>
  <c r="AI19" i="6"/>
  <c r="AM19" i="6" s="1"/>
  <c r="AL19" i="6" s="1"/>
  <c r="AK19" i="6" s="1"/>
  <c r="AE19" i="6"/>
  <c r="Z19" i="6"/>
  <c r="Y19" i="6"/>
  <c r="AC19" i="6" s="1"/>
  <c r="U19" i="6"/>
  <c r="T19" i="6" s="1"/>
  <c r="X19" i="6" s="1"/>
  <c r="W19" i="6" s="1"/>
  <c r="V19" i="6" s="1"/>
  <c r="P19" i="6"/>
  <c r="O19" i="6"/>
  <c r="S19" i="6" s="1"/>
  <c r="R19" i="6"/>
  <c r="M19" i="6"/>
  <c r="AJ18" i="6"/>
  <c r="AI18" i="6" s="1"/>
  <c r="AM18" i="6" s="1"/>
  <c r="AL18" i="6" s="1"/>
  <c r="AK18" i="6" s="1"/>
  <c r="AE18" i="6"/>
  <c r="AD18" i="6"/>
  <c r="AH18" i="6" s="1"/>
  <c r="AG18" i="6" s="1"/>
  <c r="AF18" i="6" s="1"/>
  <c r="Z18" i="6"/>
  <c r="Y18" i="6" s="1"/>
  <c r="AC18" i="6" s="1"/>
  <c r="U18" i="6"/>
  <c r="T18" i="6"/>
  <c r="X18" i="6" s="1"/>
  <c r="W18" i="6" s="1"/>
  <c r="V18" i="6" s="1"/>
  <c r="P18" i="6"/>
  <c r="M18" i="6"/>
  <c r="AJ17" i="6"/>
  <c r="AI17" i="6" s="1"/>
  <c r="AM17" i="6" s="1"/>
  <c r="AL17" i="6" s="1"/>
  <c r="AK17" i="6"/>
  <c r="AE17" i="6"/>
  <c r="Z17" i="6"/>
  <c r="Y17" i="6" s="1"/>
  <c r="AC17" i="6"/>
  <c r="U17" i="6"/>
  <c r="T17" i="6" s="1"/>
  <c r="X17" i="6" s="1"/>
  <c r="P17" i="6"/>
  <c r="O17" i="6" s="1"/>
  <c r="S17" i="6" s="1"/>
  <c r="R17" i="6" s="1"/>
  <c r="M17" i="6"/>
  <c r="AJ16" i="6"/>
  <c r="AE16" i="6"/>
  <c r="Z16" i="6"/>
  <c r="Y16" i="6"/>
  <c r="AC16" i="6" s="1"/>
  <c r="U16" i="6"/>
  <c r="T16" i="6" s="1"/>
  <c r="X16" i="6" s="1"/>
  <c r="W16" i="6" s="1"/>
  <c r="V16" i="6" s="1"/>
  <c r="P16" i="6"/>
  <c r="O16" i="6"/>
  <c r="S16" i="6" s="1"/>
  <c r="M16" i="6"/>
  <c r="N15" i="6"/>
  <c r="AJ15" i="6"/>
  <c r="AI15" i="6" s="1"/>
  <c r="AM15" i="6" s="1"/>
  <c r="AL15" i="6" s="1"/>
  <c r="AK15" i="6" s="1"/>
  <c r="N14" i="6"/>
  <c r="AJ13" i="6"/>
  <c r="AI13" i="6"/>
  <c r="AM13" i="6" s="1"/>
  <c r="AL13" i="6"/>
  <c r="AK13" i="6" s="1"/>
  <c r="AE13" i="6"/>
  <c r="AD13" i="6" s="1"/>
  <c r="AH13" i="6" s="1"/>
  <c r="AG13" i="6" s="1"/>
  <c r="AF13" i="6" s="1"/>
  <c r="Z13" i="6"/>
  <c r="Y13" i="6"/>
  <c r="AC13" i="6" s="1"/>
  <c r="U13" i="6"/>
  <c r="T13" i="6" s="1"/>
  <c r="X13" i="6" s="1"/>
  <c r="W13" i="6" s="1"/>
  <c r="V13" i="6" s="1"/>
  <c r="P13" i="6"/>
  <c r="O13" i="6" s="1"/>
  <c r="S13" i="6" s="1"/>
  <c r="L13" i="6" s="1"/>
  <c r="M13" i="6"/>
  <c r="AJ12" i="6"/>
  <c r="G12" i="6" s="1"/>
  <c r="AE12" i="6"/>
  <c r="AD12" i="6" s="1"/>
  <c r="AH12" i="6" s="1"/>
  <c r="AG12" i="6" s="1"/>
  <c r="AF12" i="6" s="1"/>
  <c r="Z12" i="6"/>
  <c r="Y12" i="6"/>
  <c r="AC12" i="6" s="1"/>
  <c r="AB12" i="6" s="1"/>
  <c r="AA12" i="6" s="1"/>
  <c r="U12" i="6"/>
  <c r="T12" i="6" s="1"/>
  <c r="X12" i="6" s="1"/>
  <c r="W12" i="6" s="1"/>
  <c r="V12" i="6" s="1"/>
  <c r="P12" i="6"/>
  <c r="O12" i="6"/>
  <c r="S12" i="6" s="1"/>
  <c r="M12" i="6"/>
  <c r="N11" i="6"/>
  <c r="M11" i="6" s="1"/>
  <c r="N10" i="6"/>
  <c r="U10" i="6"/>
  <c r="T10" i="6" s="1"/>
  <c r="X10" i="6" s="1"/>
  <c r="W10" i="6" s="1"/>
  <c r="V10" i="6" s="1"/>
  <c r="N9" i="6"/>
  <c r="M9" i="6" s="1"/>
  <c r="N8" i="6"/>
  <c r="U8" i="6"/>
  <c r="T8" i="6" s="1"/>
  <c r="X8" i="6" s="1"/>
  <c r="W8" i="6" s="1"/>
  <c r="V8" i="6" s="1"/>
  <c r="M15" i="6"/>
  <c r="M30" i="6"/>
  <c r="M34" i="6"/>
  <c r="M42" i="6"/>
  <c r="M46" i="6"/>
  <c r="M48" i="6"/>
  <c r="M55" i="6"/>
  <c r="AJ11" i="6"/>
  <c r="AI11" i="6" s="1"/>
  <c r="AM11" i="6" s="1"/>
  <c r="AL11" i="6" s="1"/>
  <c r="AK11" i="6" s="1"/>
  <c r="AI16" i="6"/>
  <c r="AM16" i="6" s="1"/>
  <c r="AL16" i="6" s="1"/>
  <c r="AK16" i="6" s="1"/>
  <c r="P8" i="6"/>
  <c r="O8" i="6" s="1"/>
  <c r="S8" i="6" s="1"/>
  <c r="R8" i="6" s="1"/>
  <c r="Z8" i="6"/>
  <c r="Y8" i="6" s="1"/>
  <c r="AC8" i="6" s="1"/>
  <c r="AB8" i="6" s="1"/>
  <c r="AA8" i="6" s="1"/>
  <c r="AJ8" i="6"/>
  <c r="AI8" i="6" s="1"/>
  <c r="AM8" i="6" s="1"/>
  <c r="AL8" i="6" s="1"/>
  <c r="AK8" i="6" s="1"/>
  <c r="P9" i="6"/>
  <c r="O9" i="6" s="1"/>
  <c r="S9" i="6" s="1"/>
  <c r="U9" i="6"/>
  <c r="T9" i="6"/>
  <c r="X9" i="6" s="1"/>
  <c r="W9" i="6" s="1"/>
  <c r="V9" i="6" s="1"/>
  <c r="AJ9" i="6"/>
  <c r="AI9" i="6" s="1"/>
  <c r="AM9" i="6" s="1"/>
  <c r="AL9" i="6" s="1"/>
  <c r="AK9" i="6" s="1"/>
  <c r="U11" i="6"/>
  <c r="T11" i="6" s="1"/>
  <c r="X11" i="6" s="1"/>
  <c r="W11" i="6" s="1"/>
  <c r="V11" i="6" s="1"/>
  <c r="Z11" i="6"/>
  <c r="Y11" i="6"/>
  <c r="AC11" i="6"/>
  <c r="AE15" i="6"/>
  <c r="U27" i="6"/>
  <c r="T27" i="6" s="1"/>
  <c r="X27" i="6" s="1"/>
  <c r="W27" i="6" s="1"/>
  <c r="V27" i="6" s="1"/>
  <c r="AE27" i="6"/>
  <c r="AD27" i="6" s="1"/>
  <c r="AH27" i="6" s="1"/>
  <c r="AG27" i="6" s="1"/>
  <c r="AF27" i="6" s="1"/>
  <c r="U28" i="6"/>
  <c r="T28" i="6" s="1"/>
  <c r="X28" i="6" s="1"/>
  <c r="W28" i="6" s="1"/>
  <c r="V28" i="6" s="1"/>
  <c r="AE29" i="6"/>
  <c r="AD29" i="6"/>
  <c r="AH29" i="6" s="1"/>
  <c r="AG29" i="6" s="1"/>
  <c r="AF29" i="6" s="1"/>
  <c r="P34" i="6"/>
  <c r="O34" i="6" s="1"/>
  <c r="S34" i="6" s="1"/>
  <c r="R34" i="6" s="1"/>
  <c r="U34" i="6"/>
  <c r="T34" i="6" s="1"/>
  <c r="X34" i="6" s="1"/>
  <c r="Z34" i="6"/>
  <c r="Y34" i="6" s="1"/>
  <c r="AC34" i="6" s="1"/>
  <c r="AB34" i="6" s="1"/>
  <c r="AA34" i="6" s="1"/>
  <c r="AE34" i="6"/>
  <c r="AD34" i="6" s="1"/>
  <c r="AH34" i="6" s="1"/>
  <c r="AG34" i="6" s="1"/>
  <c r="AF34" i="6" s="1"/>
  <c r="U35" i="6"/>
  <c r="T35" i="6" s="1"/>
  <c r="X35" i="6" s="1"/>
  <c r="W35" i="6" s="1"/>
  <c r="V35" i="6" s="1"/>
  <c r="AE35" i="6"/>
  <c r="AD35" i="6"/>
  <c r="AH35" i="6" s="1"/>
  <c r="AG35" i="6" s="1"/>
  <c r="AF35" i="6" s="1"/>
  <c r="U38" i="6"/>
  <c r="T38" i="6" s="1"/>
  <c r="X38" i="6" s="1"/>
  <c r="W38" i="6" s="1"/>
  <c r="V38" i="6" s="1"/>
  <c r="AE38" i="6"/>
  <c r="AD38" i="6"/>
  <c r="AH38" i="6" s="1"/>
  <c r="AG38" i="6" s="1"/>
  <c r="AF38" i="6" s="1"/>
  <c r="U40" i="6"/>
  <c r="T40" i="6" s="1"/>
  <c r="X40" i="6" s="1"/>
  <c r="W40" i="6" s="1"/>
  <c r="V40" i="6" s="1"/>
  <c r="AE41" i="6"/>
  <c r="AD41" i="6"/>
  <c r="AH41" i="6" s="1"/>
  <c r="AG41" i="6" s="1"/>
  <c r="AF41" i="6" s="1"/>
  <c r="P42" i="6"/>
  <c r="O42" i="6" s="1"/>
  <c r="S42" i="6" s="1"/>
  <c r="U42" i="6"/>
  <c r="T42" i="6"/>
  <c r="X42" i="6" s="1"/>
  <c r="W42" i="6" s="1"/>
  <c r="V42" i="6" s="1"/>
  <c r="Z42" i="6"/>
  <c r="Y42" i="6" s="1"/>
  <c r="AC42" i="6" s="1"/>
  <c r="AB42" i="6" s="1"/>
  <c r="AA42" i="6" s="1"/>
  <c r="AE42" i="6"/>
  <c r="AD42" i="6" s="1"/>
  <c r="AH42" i="6" s="1"/>
  <c r="AG42" i="6" s="1"/>
  <c r="AF42" i="6" s="1"/>
  <c r="AE43" i="6"/>
  <c r="AD43" i="6" s="1"/>
  <c r="AH43" i="6" s="1"/>
  <c r="AG43" i="6" s="1"/>
  <c r="AF43" i="6" s="1"/>
  <c r="AE44" i="6"/>
  <c r="U46" i="6"/>
  <c r="T46" i="6"/>
  <c r="X46" i="6" s="1"/>
  <c r="W46" i="6" s="1"/>
  <c r="V46" i="6" s="1"/>
  <c r="AE46" i="6"/>
  <c r="AD46" i="6" s="1"/>
  <c r="AH46" i="6" s="1"/>
  <c r="AG46" i="6" s="1"/>
  <c r="AF46" i="6" s="1"/>
  <c r="P48" i="6"/>
  <c r="O48" i="6" s="1"/>
  <c r="S48" i="6" s="1"/>
  <c r="R48" i="6" s="1"/>
  <c r="AE48" i="6"/>
  <c r="AE52" i="6"/>
  <c r="AD52" i="6" s="1"/>
  <c r="AH52" i="6" s="1"/>
  <c r="AG52" i="6" s="1"/>
  <c r="AF52" i="6" s="1"/>
  <c r="P53" i="6"/>
  <c r="O53" i="6"/>
  <c r="S53" i="6" s="1"/>
  <c r="R53" i="6" s="1"/>
  <c r="Z53" i="6"/>
  <c r="Y53" i="6" s="1"/>
  <c r="AC53" i="6" s="1"/>
  <c r="AB53" i="6" s="1"/>
  <c r="AA53" i="6" s="1"/>
  <c r="P55" i="6"/>
  <c r="O55" i="6" s="1"/>
  <c r="S55" i="6" s="1"/>
  <c r="R55" i="6" s="1"/>
  <c r="U55" i="6"/>
  <c r="T55" i="6" s="1"/>
  <c r="X55" i="6" s="1"/>
  <c r="Z55" i="6"/>
  <c r="Y55" i="6" s="1"/>
  <c r="AC55" i="6" s="1"/>
  <c r="AB55" i="6" s="1"/>
  <c r="AA55" i="6" s="1"/>
  <c r="AE55" i="6"/>
  <c r="AD55" i="6"/>
  <c r="AH55" i="6" s="1"/>
  <c r="AG55" i="6" s="1"/>
  <c r="AF55" i="6" s="1"/>
  <c r="U57" i="6"/>
  <c r="T57" i="6" s="1"/>
  <c r="X57" i="6" s="1"/>
  <c r="W57" i="6" s="1"/>
  <c r="V57" i="6" s="1"/>
  <c r="P59" i="6"/>
  <c r="O59" i="6" s="1"/>
  <c r="S59" i="6" s="1"/>
  <c r="R59" i="6" s="1"/>
  <c r="U59" i="6"/>
  <c r="T59" i="6" s="1"/>
  <c r="X59" i="6" s="1"/>
  <c r="W59" i="6" s="1"/>
  <c r="V59" i="6" s="1"/>
  <c r="Z59" i="6"/>
  <c r="Y59" i="6" s="1"/>
  <c r="AC59" i="6" s="1"/>
  <c r="AB59" i="6" s="1"/>
  <c r="AA59" i="6" s="1"/>
  <c r="AE59" i="6"/>
  <c r="AD59" i="6" s="1"/>
  <c r="AH59" i="6" s="1"/>
  <c r="AG59" i="6" s="1"/>
  <c r="U45" i="6"/>
  <c r="T45" i="6"/>
  <c r="X45" i="6"/>
  <c r="W45" i="6" s="1"/>
  <c r="V45" i="6" s="1"/>
  <c r="P10" i="6"/>
  <c r="O10" i="6"/>
  <c r="S10" i="6" s="1"/>
  <c r="Z57" i="6"/>
  <c r="Y57" i="6" s="1"/>
  <c r="AC57" i="6" s="1"/>
  <c r="AB57" i="6" s="1"/>
  <c r="AA57" i="6" s="1"/>
  <c r="U48" i="6"/>
  <c r="T48" i="6"/>
  <c r="X48" i="6" s="1"/>
  <c r="W48" i="6" s="1"/>
  <c r="V48" i="6" s="1"/>
  <c r="AE45" i="6"/>
  <c r="AD45" i="6"/>
  <c r="AH45" i="6" s="1"/>
  <c r="AG45" i="6" s="1"/>
  <c r="AF45" i="6" s="1"/>
  <c r="U36" i="6"/>
  <c r="T36" i="6" s="1"/>
  <c r="X36" i="6" s="1"/>
  <c r="AE28" i="6"/>
  <c r="AD28" i="6" s="1"/>
  <c r="AH28" i="6" s="1"/>
  <c r="AG28" i="6" s="1"/>
  <c r="AF28" i="6" s="1"/>
  <c r="Z10" i="6"/>
  <c r="Y10" i="6" s="1"/>
  <c r="AC10" i="6" s="1"/>
  <c r="AB10" i="6" s="1"/>
  <c r="AA10" i="6" s="1"/>
  <c r="Z9" i="6"/>
  <c r="M36" i="6"/>
  <c r="M29" i="6"/>
  <c r="AE49" i="6"/>
  <c r="AD49" i="6"/>
  <c r="AH49" i="6" s="1"/>
  <c r="AG49" i="6" s="1"/>
  <c r="AF49" i="6" s="1"/>
  <c r="M41" i="6"/>
  <c r="Z48" i="6"/>
  <c r="Y48" i="6" s="1"/>
  <c r="AC48" i="6" s="1"/>
  <c r="AB48" i="6" s="1"/>
  <c r="AA48" i="6" s="1"/>
  <c r="U44" i="6"/>
  <c r="T44" i="6" s="1"/>
  <c r="X44" i="6" s="1"/>
  <c r="W44" i="6" s="1"/>
  <c r="V44" i="6" s="1"/>
  <c r="AE36" i="6"/>
  <c r="AD36" i="6" s="1"/>
  <c r="AH36" i="6" s="1"/>
  <c r="AG36" i="6" s="1"/>
  <c r="AF36" i="6" s="1"/>
  <c r="AE33" i="6"/>
  <c r="AD33" i="6" s="1"/>
  <c r="AH33" i="6"/>
  <c r="AG33" i="6" s="1"/>
  <c r="AF33" i="6" s="1"/>
  <c r="U15" i="6"/>
  <c r="T15" i="6"/>
  <c r="X15" i="6" s="1"/>
  <c r="AJ10" i="6"/>
  <c r="AI10" i="6" s="1"/>
  <c r="AM10" i="6" s="1"/>
  <c r="AL10" i="6" s="1"/>
  <c r="AK10" i="6" s="1"/>
  <c r="AE9" i="6"/>
  <c r="AD9" i="6"/>
  <c r="AH9" i="6" s="1"/>
  <c r="AG9" i="6" s="1"/>
  <c r="AF9" i="6" s="1"/>
  <c r="M59" i="6"/>
  <c r="AI36" i="6"/>
  <c r="AM36" i="6" s="1"/>
  <c r="AL36" i="6" s="1"/>
  <c r="AK36" i="6" s="1"/>
  <c r="AL28" i="6"/>
  <c r="AK28" i="6" s="1"/>
  <c r="I28" i="6" s="1"/>
  <c r="AL46" i="6"/>
  <c r="AK46" i="6" s="1"/>
  <c r="AI38" i="6"/>
  <c r="AM38" i="6" s="1"/>
  <c r="AL38" i="6"/>
  <c r="AK38" i="6" s="1"/>
  <c r="AD44" i="6"/>
  <c r="AH44" i="6"/>
  <c r="AG44" i="6" s="1"/>
  <c r="AF44" i="6" s="1"/>
  <c r="AD15" i="6"/>
  <c r="AH15" i="6" s="1"/>
  <c r="AG15" i="6" s="1"/>
  <c r="AF15" i="6" s="1"/>
  <c r="M8" i="6"/>
  <c r="AE53" i="6"/>
  <c r="AD53" i="6" s="1"/>
  <c r="AH53" i="6" s="1"/>
  <c r="AG53" i="6" s="1"/>
  <c r="AF53" i="6" s="1"/>
  <c r="U49" i="6"/>
  <c r="T49" i="6" s="1"/>
  <c r="X49" i="6" s="1"/>
  <c r="W49" i="6" s="1"/>
  <c r="V49" i="6" s="1"/>
  <c r="J49" i="6" s="1"/>
  <c r="Z46" i="6"/>
  <c r="P46" i="6"/>
  <c r="O46" i="6" s="1"/>
  <c r="S46" i="6" s="1"/>
  <c r="Z44" i="6"/>
  <c r="Y44" i="6"/>
  <c r="AC44" i="6" s="1"/>
  <c r="AB44" i="6" s="1"/>
  <c r="AA44" i="6" s="1"/>
  <c r="P44" i="6"/>
  <c r="O44" i="6" s="1"/>
  <c r="S44" i="6" s="1"/>
  <c r="Z38" i="6"/>
  <c r="Y38" i="6" s="1"/>
  <c r="AC38" i="6" s="1"/>
  <c r="AB38" i="6" s="1"/>
  <c r="AA38" i="6" s="1"/>
  <c r="P38" i="6"/>
  <c r="O38" i="6" s="1"/>
  <c r="S38" i="6"/>
  <c r="L38" i="6" s="1"/>
  <c r="Z36" i="6"/>
  <c r="Y36" i="6"/>
  <c r="AC36" i="6" s="1"/>
  <c r="AB36" i="6" s="1"/>
  <c r="AA36" i="6" s="1"/>
  <c r="P36" i="6"/>
  <c r="O36" i="6"/>
  <c r="S36" i="6" s="1"/>
  <c r="R36" i="6" s="1"/>
  <c r="Q36" i="6" s="1"/>
  <c r="U33" i="6"/>
  <c r="T33" i="6" s="1"/>
  <c r="X33" i="6" s="1"/>
  <c r="W33" i="6" s="1"/>
  <c r="V33" i="6" s="1"/>
  <c r="Z30" i="6"/>
  <c r="Y30" i="6" s="1"/>
  <c r="AC30" i="6" s="1"/>
  <c r="AB30" i="6" s="1"/>
  <c r="AA30" i="6" s="1"/>
  <c r="Z28" i="6"/>
  <c r="Y28" i="6"/>
  <c r="AC28" i="6" s="1"/>
  <c r="AB28" i="6" s="1"/>
  <c r="AA28" i="6" s="1"/>
  <c r="P28" i="6"/>
  <c r="O28" i="6" s="1"/>
  <c r="S28" i="6" s="1"/>
  <c r="Z15" i="6"/>
  <c r="Y15" i="6"/>
  <c r="AC15" i="6" s="1"/>
  <c r="P15" i="6"/>
  <c r="O15" i="6"/>
  <c r="S15" i="6" s="1"/>
  <c r="R15" i="6" s="1"/>
  <c r="P11" i="6"/>
  <c r="O11" i="6" s="1"/>
  <c r="S11" i="6" s="1"/>
  <c r="L11" i="6" s="1"/>
  <c r="AE11" i="6"/>
  <c r="AD11" i="6"/>
  <c r="AH11" i="6" s="1"/>
  <c r="AG11" i="6" s="1"/>
  <c r="AF11" i="6" s="1"/>
  <c r="M44" i="6"/>
  <c r="M38" i="6"/>
  <c r="M28" i="6"/>
  <c r="M10" i="6"/>
  <c r="AJ53" i="6"/>
  <c r="G42" i="6"/>
  <c r="AD48" i="6"/>
  <c r="AH48" i="6" s="1"/>
  <c r="AG48" i="6" s="1"/>
  <c r="AF48" i="6" s="1"/>
  <c r="U53" i="6"/>
  <c r="T53" i="6" s="1"/>
  <c r="X53" i="6" s="1"/>
  <c r="G20" i="6"/>
  <c r="AE10" i="6"/>
  <c r="AE8" i="6"/>
  <c r="AB21" i="6"/>
  <c r="AA21" i="6" s="1"/>
  <c r="AB17" i="6"/>
  <c r="AA17" i="6" s="1"/>
  <c r="AB25" i="6"/>
  <c r="AA25" i="6" s="1"/>
  <c r="R21" i="6"/>
  <c r="G21" i="6"/>
  <c r="AI21" i="6"/>
  <c r="AM21" i="6"/>
  <c r="AJ29" i="6"/>
  <c r="P29" i="6"/>
  <c r="O29" i="6" s="1"/>
  <c r="S29" i="6" s="1"/>
  <c r="Z29" i="6"/>
  <c r="Y29" i="6"/>
  <c r="AC29" i="6" s="1"/>
  <c r="AB29" i="6" s="1"/>
  <c r="AA29" i="6" s="1"/>
  <c r="P37" i="6"/>
  <c r="O37" i="6" s="1"/>
  <c r="S37" i="6" s="1"/>
  <c r="AJ45" i="6"/>
  <c r="P45" i="6"/>
  <c r="O45" i="6"/>
  <c r="S45" i="6" s="1"/>
  <c r="Z45" i="6"/>
  <c r="Y45" i="6" s="1"/>
  <c r="AC45" i="6" s="1"/>
  <c r="AB45" i="6" s="1"/>
  <c r="AA45" i="6" s="1"/>
  <c r="M57" i="6"/>
  <c r="P57" i="6"/>
  <c r="O57" i="6"/>
  <c r="S57" i="6" s="1"/>
  <c r="AJ57" i="6"/>
  <c r="AD60" i="6"/>
  <c r="AH60" i="6" s="1"/>
  <c r="U54" i="6"/>
  <c r="T54" i="6" s="1"/>
  <c r="X54" i="6" s="1"/>
  <c r="W54" i="6" s="1"/>
  <c r="V54" i="6" s="1"/>
  <c r="U47" i="6"/>
  <c r="T47" i="6" s="1"/>
  <c r="X47" i="6" s="1"/>
  <c r="W47" i="6" s="1"/>
  <c r="V47" i="6" s="1"/>
  <c r="U31" i="6"/>
  <c r="AI12" i="6"/>
  <c r="AM12" i="6" s="1"/>
  <c r="L12" i="6" s="1"/>
  <c r="AB61" i="6"/>
  <c r="AA61" i="6" s="1"/>
  <c r="AB13" i="6"/>
  <c r="AA13" i="6" s="1"/>
  <c r="AB19" i="6"/>
  <c r="AA19" i="6" s="1"/>
  <c r="M39" i="6"/>
  <c r="AJ39" i="6"/>
  <c r="P39" i="6"/>
  <c r="O39" i="6" s="1"/>
  <c r="S39" i="6" s="1"/>
  <c r="R39" i="6" s="1"/>
  <c r="Z39" i="6"/>
  <c r="Y39" i="6" s="1"/>
  <c r="AC39" i="6" s="1"/>
  <c r="P54" i="6"/>
  <c r="O54" i="6" s="1"/>
  <c r="S54" i="6" s="1"/>
  <c r="Z54" i="6"/>
  <c r="Y54" i="6" s="1"/>
  <c r="AC54" i="6" s="1"/>
  <c r="R60" i="6"/>
  <c r="R22" i="6"/>
  <c r="AB24" i="6"/>
  <c r="AA24" i="6" s="1"/>
  <c r="AJ33" i="6"/>
  <c r="G33" i="6" s="1"/>
  <c r="P33" i="6"/>
  <c r="O33" i="6"/>
  <c r="S33" i="6" s="1"/>
  <c r="Z33" i="6"/>
  <c r="Y33" i="6"/>
  <c r="AC33" i="6" s="1"/>
  <c r="AJ41" i="6"/>
  <c r="P41" i="6"/>
  <c r="O41" i="6"/>
  <c r="S41" i="6" s="1"/>
  <c r="Z41" i="6"/>
  <c r="Y41" i="6" s="1"/>
  <c r="AC41" i="6" s="1"/>
  <c r="AB41" i="6" s="1"/>
  <c r="AA41" i="6" s="1"/>
  <c r="AJ49" i="6"/>
  <c r="P49" i="6"/>
  <c r="O49" i="6" s="1"/>
  <c r="S49" i="6" s="1"/>
  <c r="Z49" i="6"/>
  <c r="Y49" i="6" s="1"/>
  <c r="AC49" i="6" s="1"/>
  <c r="AB49" i="6" s="1"/>
  <c r="AA49" i="6" s="1"/>
  <c r="AA60" i="6"/>
  <c r="AE54" i="6"/>
  <c r="AD54" i="6" s="1"/>
  <c r="AH54" i="6" s="1"/>
  <c r="AG54" i="6" s="1"/>
  <c r="AF54" i="6" s="1"/>
  <c r="AE39" i="6"/>
  <c r="AD39" i="6"/>
  <c r="AH39" i="6" s="1"/>
  <c r="AG39" i="6"/>
  <c r="AF39" i="6" s="1"/>
  <c r="R38" i="6"/>
  <c r="Q38" i="6" s="1"/>
  <c r="AB16" i="6"/>
  <c r="AA16" i="6" s="1"/>
  <c r="AB18" i="6"/>
  <c r="AA18" i="6" s="1"/>
  <c r="R24" i="6"/>
  <c r="M31" i="6"/>
  <c r="AJ31" i="6"/>
  <c r="AI31" i="6" s="1"/>
  <c r="AM31" i="6" s="1"/>
  <c r="AL31" i="6" s="1"/>
  <c r="P31" i="6"/>
  <c r="O31" i="6" s="1"/>
  <c r="S31" i="6"/>
  <c r="Z31" i="6"/>
  <c r="Y31" i="6" s="1"/>
  <c r="AC31" i="6" s="1"/>
  <c r="AB31" i="6" s="1"/>
  <c r="AA31" i="6" s="1"/>
  <c r="M47" i="6"/>
  <c r="AJ47" i="6"/>
  <c r="P47" i="6"/>
  <c r="O47" i="6" s="1"/>
  <c r="S47" i="6" s="1"/>
  <c r="Z47" i="6"/>
  <c r="Y47" i="6" s="1"/>
  <c r="AC47" i="6" s="1"/>
  <c r="AB47" i="6" s="1"/>
  <c r="AA47" i="6" s="1"/>
  <c r="AB50" i="6"/>
  <c r="AA50" i="6" s="1"/>
  <c r="AB51" i="6"/>
  <c r="AA51" i="6"/>
  <c r="AB11" i="6"/>
  <c r="AA11" i="6" s="1"/>
  <c r="R12" i="6"/>
  <c r="G16" i="6"/>
  <c r="AD16" i="6"/>
  <c r="AH16" i="6" s="1"/>
  <c r="AG16" i="6" s="1"/>
  <c r="AD19" i="6"/>
  <c r="AH19" i="6" s="1"/>
  <c r="AG19" i="6" s="1"/>
  <c r="AF19" i="6" s="1"/>
  <c r="G19" i="6"/>
  <c r="R20" i="6"/>
  <c r="Q20" i="6" s="1"/>
  <c r="AB22" i="6"/>
  <c r="AA22" i="6"/>
  <c r="AB23" i="6"/>
  <c r="AA23" i="6" s="1"/>
  <c r="M27" i="6"/>
  <c r="AJ27" i="6"/>
  <c r="AI27" i="6" s="1"/>
  <c r="AM27" i="6" s="1"/>
  <c r="P27" i="6"/>
  <c r="O27" i="6" s="1"/>
  <c r="S27" i="6" s="1"/>
  <c r="R27" i="6" s="1"/>
  <c r="Z27" i="6"/>
  <c r="Y27" i="6" s="1"/>
  <c r="AC27" i="6" s="1"/>
  <c r="AB27" i="6" s="1"/>
  <c r="AA27" i="6" s="1"/>
  <c r="M35" i="6"/>
  <c r="AJ35" i="6"/>
  <c r="AI35" i="6" s="1"/>
  <c r="AM35" i="6" s="1"/>
  <c r="AL35" i="6" s="1"/>
  <c r="AK35" i="6" s="1"/>
  <c r="P35" i="6"/>
  <c r="O35" i="6" s="1"/>
  <c r="S35" i="6" s="1"/>
  <c r="R35" i="6" s="1"/>
  <c r="Q35" i="6" s="1"/>
  <c r="Z35" i="6"/>
  <c r="M43" i="6"/>
  <c r="AJ43" i="6"/>
  <c r="P43" i="6"/>
  <c r="O43" i="6" s="1"/>
  <c r="S43" i="6" s="1"/>
  <c r="R43" i="6" s="1"/>
  <c r="Q43" i="6" s="1"/>
  <c r="Z43" i="6"/>
  <c r="Y43" i="6" s="1"/>
  <c r="AC43" i="6" s="1"/>
  <c r="AB43" i="6" s="1"/>
  <c r="AA43" i="6" s="1"/>
  <c r="AD51" i="6"/>
  <c r="AH51" i="6" s="1"/>
  <c r="AG51" i="6" s="1"/>
  <c r="AD61" i="6"/>
  <c r="AH61" i="6"/>
  <c r="G61" i="6"/>
  <c r="G55" i="6"/>
  <c r="G23" i="6"/>
  <c r="R61" i="6"/>
  <c r="R13" i="6"/>
  <c r="K13" i="6" s="1"/>
  <c r="G48" i="6"/>
  <c r="G28" i="6"/>
  <c r="G53" i="6"/>
  <c r="AI53" i="6"/>
  <c r="AM53" i="6"/>
  <c r="AL53" i="6" s="1"/>
  <c r="AK53" i="6" s="1"/>
  <c r="G44" i="6"/>
  <c r="G15" i="6"/>
  <c r="G38" i="6"/>
  <c r="AI49" i="6"/>
  <c r="AM49" i="6" s="1"/>
  <c r="AL49" i="6" s="1"/>
  <c r="AK49" i="6" s="1"/>
  <c r="G39" i="6"/>
  <c r="AI39" i="6"/>
  <c r="AM39" i="6" s="1"/>
  <c r="AI29" i="6"/>
  <c r="AM29" i="6" s="1"/>
  <c r="AL29" i="6" s="1"/>
  <c r="AK29" i="6" s="1"/>
  <c r="I29" i="6" s="1"/>
  <c r="G29" i="6"/>
  <c r="AI57" i="6"/>
  <c r="AM57" i="6"/>
  <c r="AL57" i="6" s="1"/>
  <c r="AK57" i="6" s="1"/>
  <c r="AK31" i="6"/>
  <c r="AI33" i="6"/>
  <c r="AM33" i="6" s="1"/>
  <c r="AL33" i="6" s="1"/>
  <c r="AK33" i="6" s="1"/>
  <c r="G47" i="6"/>
  <c r="AI47" i="6"/>
  <c r="AM47" i="6" s="1"/>
  <c r="AL47" i="6" s="1"/>
  <c r="AK47" i="6"/>
  <c r="AI41" i="6"/>
  <c r="AM41" i="6" s="1"/>
  <c r="AL41" i="6" s="1"/>
  <c r="AK41" i="6" s="1"/>
  <c r="I41" i="6" s="1"/>
  <c r="G41" i="6"/>
  <c r="AF59" i="6"/>
  <c r="W55" i="6"/>
  <c r="K55" i="6" s="1"/>
  <c r="V55" i="6"/>
  <c r="L55" i="6"/>
  <c r="R9" i="6"/>
  <c r="R41" i="6"/>
  <c r="Q41" i="6" s="1"/>
  <c r="R33" i="6"/>
  <c r="Q22" i="6"/>
  <c r="AL21" i="6"/>
  <c r="AK21" i="6" s="1"/>
  <c r="L21" i="6"/>
  <c r="Q21" i="6"/>
  <c r="K21" i="6"/>
  <c r="Y9" i="6"/>
  <c r="AC9" i="6" s="1"/>
  <c r="G9" i="6"/>
  <c r="R37" i="6"/>
  <c r="Q37" i="6" s="1"/>
  <c r="R49" i="6"/>
  <c r="J38" i="6"/>
  <c r="K38" i="6"/>
  <c r="L28" i="6"/>
  <c r="R28" i="6"/>
  <c r="R46" i="6"/>
  <c r="Y35" i="6"/>
  <c r="AC35" i="6" s="1"/>
  <c r="G35" i="6"/>
  <c r="AB39" i="6"/>
  <c r="AD10" i="6"/>
  <c r="AH10" i="6" s="1"/>
  <c r="G10" i="6"/>
  <c r="W15" i="6"/>
  <c r="V15" i="6" s="1"/>
  <c r="Q13" i="6"/>
  <c r="L19" i="6"/>
  <c r="Q34" i="6"/>
  <c r="Q39" i="6"/>
  <c r="AL12" i="6"/>
  <c r="K12" i="6" s="1"/>
  <c r="AK12" i="6"/>
  <c r="I12" i="6" s="1"/>
  <c r="R45" i="6"/>
  <c r="R29" i="6"/>
  <c r="R44" i="6"/>
  <c r="K44" i="6" s="1"/>
  <c r="L44" i="6"/>
  <c r="Y46" i="6"/>
  <c r="AC46" i="6" s="1"/>
  <c r="G36" i="6"/>
  <c r="R10" i="6"/>
  <c r="AF51" i="6"/>
  <c r="R54" i="6"/>
  <c r="Q54" i="6" s="1"/>
  <c r="T31" i="6"/>
  <c r="X31" i="6" s="1"/>
  <c r="R57" i="6"/>
  <c r="Q50" i="6"/>
  <c r="AI45" i="6"/>
  <c r="AM45" i="6" s="1"/>
  <c r="AL45" i="6" s="1"/>
  <c r="L53" i="6"/>
  <c r="W53" i="6"/>
  <c r="V53" i="6" s="1"/>
  <c r="I53" i="6" s="1"/>
  <c r="Q15" i="6"/>
  <c r="L48" i="6"/>
  <c r="AF16" i="6"/>
  <c r="R31" i="6"/>
  <c r="Q31" i="6" s="1"/>
  <c r="Q60" i="6"/>
  <c r="AD8" i="6"/>
  <c r="AH8" i="6" s="1"/>
  <c r="G8" i="6"/>
  <c r="Q61" i="6"/>
  <c r="Q55" i="6"/>
  <c r="Q12" i="6"/>
  <c r="Q48" i="6"/>
  <c r="J48" i="6" s="1"/>
  <c r="K48" i="6"/>
  <c r="Q8" i="6"/>
  <c r="Q53" i="6"/>
  <c r="Q59" i="6"/>
  <c r="Q17" i="6"/>
  <c r="Q23" i="6"/>
  <c r="Q27" i="6"/>
  <c r="K28" i="6"/>
  <c r="Q28" i="6"/>
  <c r="Q10" i="6"/>
  <c r="Q45" i="6"/>
  <c r="K41" i="6"/>
  <c r="Q9" i="6"/>
  <c r="Q46" i="6"/>
  <c r="Q49" i="6"/>
  <c r="K49" i="6"/>
  <c r="Q29" i="6"/>
  <c r="Q33" i="6"/>
  <c r="J28" i="6"/>
  <c r="I49" i="6"/>
  <c r="J41" i="6" l="1"/>
  <c r="J13" i="6"/>
  <c r="I13" i="6"/>
  <c r="K23" i="6"/>
  <c r="AL39" i="6"/>
  <c r="AK39" i="6" s="1"/>
  <c r="L39" i="6"/>
  <c r="L45" i="6"/>
  <c r="R16" i="6"/>
  <c r="L16" i="6"/>
  <c r="AD17" i="6"/>
  <c r="AH17" i="6" s="1"/>
  <c r="AG17" i="6" s="1"/>
  <c r="AF17" i="6" s="1"/>
  <c r="G17" i="6"/>
  <c r="O18" i="6"/>
  <c r="S18" i="6" s="1"/>
  <c r="G18" i="6"/>
  <c r="AB20" i="6"/>
  <c r="L20" i="6"/>
  <c r="AJ26" i="6"/>
  <c r="P26" i="6"/>
  <c r="O26" i="6" s="1"/>
  <c r="S26" i="6" s="1"/>
  <c r="AE26" i="6"/>
  <c r="AD26" i="6" s="1"/>
  <c r="AH26" i="6" s="1"/>
  <c r="AG26" i="6" s="1"/>
  <c r="AF26" i="6" s="1"/>
  <c r="U26" i="6"/>
  <c r="T26" i="6" s="1"/>
  <c r="X26" i="6" s="1"/>
  <c r="W26" i="6" s="1"/>
  <c r="V26" i="6" s="1"/>
  <c r="M26" i="6"/>
  <c r="Z26" i="6"/>
  <c r="Y26" i="6" s="1"/>
  <c r="AC26" i="6" s="1"/>
  <c r="AB26" i="6" s="1"/>
  <c r="AA26" i="6" s="1"/>
  <c r="AI34" i="6"/>
  <c r="AM34" i="6" s="1"/>
  <c r="AL34" i="6" s="1"/>
  <c r="AK34" i="6" s="1"/>
  <c r="G34" i="6"/>
  <c r="AD50" i="6"/>
  <c r="AH50" i="6" s="1"/>
  <c r="G50" i="6"/>
  <c r="O51" i="6"/>
  <c r="S51" i="6" s="1"/>
  <c r="G51" i="6"/>
  <c r="M56" i="6"/>
  <c r="P56" i="6"/>
  <c r="O56" i="6" s="1"/>
  <c r="S56" i="6" s="1"/>
  <c r="AJ56" i="6"/>
  <c r="Z56" i="6"/>
  <c r="Y56" i="6" s="1"/>
  <c r="AC56" i="6" s="1"/>
  <c r="AB56" i="6" s="1"/>
  <c r="AA56" i="6" s="1"/>
  <c r="AE56" i="6"/>
  <c r="AD56" i="6" s="1"/>
  <c r="AH56" i="6" s="1"/>
  <c r="AG56" i="6" s="1"/>
  <c r="AF56" i="6" s="1"/>
  <c r="U56" i="6"/>
  <c r="T56" i="6" s="1"/>
  <c r="X56" i="6" s="1"/>
  <c r="W56" i="6" s="1"/>
  <c r="V56" i="6" s="1"/>
  <c r="AI59" i="6"/>
  <c r="AM59" i="6" s="1"/>
  <c r="G59" i="6"/>
  <c r="AI60" i="6"/>
  <c r="AM60" i="6" s="1"/>
  <c r="AL60" i="6" s="1"/>
  <c r="AK60" i="6" s="1"/>
  <c r="G60" i="6"/>
  <c r="Q57" i="6"/>
  <c r="J57" i="6" s="1"/>
  <c r="K57" i="6"/>
  <c r="K29" i="6"/>
  <c r="J39" i="6"/>
  <c r="G43" i="6"/>
  <c r="AI43" i="6"/>
  <c r="AM43" i="6" s="1"/>
  <c r="L43" i="6" s="1"/>
  <c r="R47" i="6"/>
  <c r="L47" i="6"/>
  <c r="Q24" i="6"/>
  <c r="L33" i="6"/>
  <c r="AB33" i="6"/>
  <c r="AB15" i="6"/>
  <c r="L15" i="6"/>
  <c r="K53" i="6"/>
  <c r="J53" i="6"/>
  <c r="L41" i="6"/>
  <c r="AG61" i="6"/>
  <c r="L61" i="6"/>
  <c r="AJ14" i="6"/>
  <c r="M14" i="6"/>
  <c r="P14" i="6"/>
  <c r="O14" i="6" s="1"/>
  <c r="S14" i="6" s="1"/>
  <c r="AE14" i="6"/>
  <c r="AD14" i="6" s="1"/>
  <c r="AH14" i="6" s="1"/>
  <c r="AG14" i="6" s="1"/>
  <c r="AF14" i="6" s="1"/>
  <c r="U14" i="6"/>
  <c r="T14" i="6" s="1"/>
  <c r="X14" i="6" s="1"/>
  <c r="W14" i="6" s="1"/>
  <c r="V14" i="6" s="1"/>
  <c r="Z14" i="6"/>
  <c r="Y14" i="6" s="1"/>
  <c r="AC14" i="6" s="1"/>
  <c r="AB14" i="6" s="1"/>
  <c r="AA14" i="6" s="1"/>
  <c r="Q19" i="6"/>
  <c r="K19" i="6"/>
  <c r="M37" i="6"/>
  <c r="U37" i="6"/>
  <c r="T37" i="6" s="1"/>
  <c r="X37" i="6" s="1"/>
  <c r="W37" i="6" s="1"/>
  <c r="V37" i="6" s="1"/>
  <c r="AJ37" i="6"/>
  <c r="Z37" i="6"/>
  <c r="Y37" i="6" s="1"/>
  <c r="AC37" i="6" s="1"/>
  <c r="AB37" i="6" s="1"/>
  <c r="AA37" i="6" s="1"/>
  <c r="Q44" i="6"/>
  <c r="J29" i="6"/>
  <c r="G45" i="6"/>
  <c r="L57" i="6"/>
  <c r="G27" i="6"/>
  <c r="K39" i="6"/>
  <c r="AA39" i="6"/>
  <c r="AB9" i="6"/>
  <c r="L9" i="6"/>
  <c r="I38" i="6"/>
  <c r="W17" i="6"/>
  <c r="L17" i="6"/>
  <c r="AD22" i="6"/>
  <c r="AH22" i="6" s="1"/>
  <c r="AG22" i="6" s="1"/>
  <c r="AF22" i="6" s="1"/>
  <c r="G22" i="6"/>
  <c r="AD24" i="6"/>
  <c r="AH24" i="6" s="1"/>
  <c r="AG24" i="6" s="1"/>
  <c r="AF24" i="6" s="1"/>
  <c r="G24" i="6"/>
  <c r="O25" i="6"/>
  <c r="S25" i="6" s="1"/>
  <c r="G25" i="6"/>
  <c r="AJ32" i="6"/>
  <c r="M32" i="6"/>
  <c r="AE32" i="6"/>
  <c r="AD32" i="6" s="1"/>
  <c r="AH32" i="6" s="1"/>
  <c r="Z32" i="6"/>
  <c r="Y32" i="6" s="1"/>
  <c r="AC32" i="6" s="1"/>
  <c r="AB32" i="6" s="1"/>
  <c r="AA32" i="6" s="1"/>
  <c r="P32" i="6"/>
  <c r="O32" i="6" s="1"/>
  <c r="S32" i="6" s="1"/>
  <c r="R32" i="6" s="1"/>
  <c r="Q32" i="6" s="1"/>
  <c r="U32" i="6"/>
  <c r="T32" i="6" s="1"/>
  <c r="X32" i="6" s="1"/>
  <c r="W32" i="6" s="1"/>
  <c r="V32" i="6" s="1"/>
  <c r="M54" i="6"/>
  <c r="AJ54" i="6"/>
  <c r="I48" i="6"/>
  <c r="I23" i="6"/>
  <c r="I55" i="6"/>
  <c r="G31" i="6"/>
  <c r="G46" i="6"/>
  <c r="AG60" i="6"/>
  <c r="I21" i="6"/>
  <c r="G57" i="6"/>
  <c r="L23" i="6"/>
  <c r="W22" i="6"/>
  <c r="L22" i="6"/>
  <c r="W24" i="6"/>
  <c r="V24" i="6" s="1"/>
  <c r="AJ30" i="6"/>
  <c r="U30" i="6"/>
  <c r="T30" i="6" s="1"/>
  <c r="X30" i="6" s="1"/>
  <c r="W30" i="6" s="1"/>
  <c r="V30" i="6" s="1"/>
  <c r="AE30" i="6"/>
  <c r="AD30" i="6" s="1"/>
  <c r="AH30" i="6" s="1"/>
  <c r="AG30" i="6" s="1"/>
  <c r="AF30" i="6" s="1"/>
  <c r="P30" i="6"/>
  <c r="O30" i="6" s="1"/>
  <c r="S30" i="6" s="1"/>
  <c r="M52" i="6"/>
  <c r="Z52" i="6"/>
  <c r="Y52" i="6" s="1"/>
  <c r="AC52" i="6" s="1"/>
  <c r="AB52" i="6" s="1"/>
  <c r="AA52" i="6" s="1"/>
  <c r="U52" i="6"/>
  <c r="T52" i="6" s="1"/>
  <c r="X52" i="6" s="1"/>
  <c r="W52" i="6" s="1"/>
  <c r="V52" i="6" s="1"/>
  <c r="P52" i="6"/>
  <c r="O52" i="6" s="1"/>
  <c r="S52" i="6" s="1"/>
  <c r="R52" i="6" s="1"/>
  <c r="Q52" i="6" s="1"/>
  <c r="AJ52" i="6"/>
  <c r="J12" i="6"/>
  <c r="G11" i="6"/>
  <c r="L29" i="6"/>
  <c r="G13" i="6"/>
  <c r="AJ40" i="6"/>
  <c r="P40" i="6"/>
  <c r="O40" i="6" s="1"/>
  <c r="S40" i="6" s="1"/>
  <c r="Z40" i="6"/>
  <c r="Y40" i="6" s="1"/>
  <c r="AC40" i="6" s="1"/>
  <c r="AB40" i="6" s="1"/>
  <c r="AA40" i="6" s="1"/>
  <c r="M40" i="6"/>
  <c r="AE40" i="6"/>
  <c r="AD40" i="6" s="1"/>
  <c r="AH40" i="6" s="1"/>
  <c r="AG40" i="6" s="1"/>
  <c r="AF40" i="6" s="1"/>
  <c r="AJ58" i="6"/>
  <c r="Z58" i="6"/>
  <c r="Y58" i="6" s="1"/>
  <c r="AC58" i="6" s="1"/>
  <c r="AB58" i="6" s="1"/>
  <c r="AA58" i="6" s="1"/>
  <c r="U58" i="6"/>
  <c r="T58" i="6" s="1"/>
  <c r="X58" i="6" s="1"/>
  <c r="W58" i="6" s="1"/>
  <c r="V58" i="6" s="1"/>
  <c r="P58" i="6"/>
  <c r="O58" i="6" s="1"/>
  <c r="S58" i="6" s="1"/>
  <c r="M58" i="6"/>
  <c r="AE58" i="6"/>
  <c r="AD58" i="6" s="1"/>
  <c r="AH58" i="6" s="1"/>
  <c r="AG58" i="6" s="1"/>
  <c r="AF58" i="6" s="1"/>
  <c r="AL27" i="6"/>
  <c r="L27" i="6"/>
  <c r="W36" i="6"/>
  <c r="L36" i="6"/>
  <c r="AB54" i="6"/>
  <c r="AG10" i="6"/>
  <c r="L10" i="6"/>
  <c r="W31" i="6"/>
  <c r="L31" i="6"/>
  <c r="J19" i="6"/>
  <c r="I19" i="6"/>
  <c r="AB46" i="6"/>
  <c r="L46" i="6"/>
  <c r="AB35" i="6"/>
  <c r="L35" i="6"/>
  <c r="AG32" i="6"/>
  <c r="AA9" i="6"/>
  <c r="K9" i="6"/>
  <c r="AG8" i="6"/>
  <c r="L8" i="6"/>
  <c r="AK45" i="6"/>
  <c r="I45" i="6" s="1"/>
  <c r="K45" i="6"/>
  <c r="J21" i="6"/>
  <c r="J23" i="6"/>
  <c r="J55" i="6"/>
  <c r="AL43" i="6"/>
  <c r="W34" i="6"/>
  <c r="L34" i="6"/>
  <c r="L42" i="6"/>
  <c r="R42" i="6"/>
  <c r="L49" i="6"/>
  <c r="G49" i="6"/>
  <c r="R11" i="6"/>
  <c r="AI32" i="6" l="1"/>
  <c r="AM32" i="6" s="1"/>
  <c r="AL32" i="6" s="1"/>
  <c r="AK32" i="6" s="1"/>
  <c r="G32" i="6"/>
  <c r="G54" i="6"/>
  <c r="AI54" i="6"/>
  <c r="AM54" i="6" s="1"/>
  <c r="AI37" i="6"/>
  <c r="AM37" i="6" s="1"/>
  <c r="AL37" i="6" s="1"/>
  <c r="AK37" i="6" s="1"/>
  <c r="I37" i="6" s="1"/>
  <c r="G37" i="6"/>
  <c r="R14" i="6"/>
  <c r="AF61" i="6"/>
  <c r="K61" i="6"/>
  <c r="K47" i="6"/>
  <c r="Q47" i="6"/>
  <c r="AL59" i="6"/>
  <c r="L59" i="6"/>
  <c r="AI56" i="6"/>
  <c r="AM56" i="6" s="1"/>
  <c r="AL56" i="6" s="1"/>
  <c r="AK56" i="6" s="1"/>
  <c r="G56" i="6"/>
  <c r="R51" i="6"/>
  <c r="L51" i="6"/>
  <c r="AA20" i="6"/>
  <c r="K20" i="6"/>
  <c r="I57" i="6"/>
  <c r="V17" i="6"/>
  <c r="K17" i="6"/>
  <c r="R58" i="6"/>
  <c r="L32" i="6"/>
  <c r="G52" i="6"/>
  <c r="AI52" i="6"/>
  <c r="AM52" i="6" s="1"/>
  <c r="AI30" i="6"/>
  <c r="AM30" i="6" s="1"/>
  <c r="AL30" i="6" s="1"/>
  <c r="AK30" i="6" s="1"/>
  <c r="G30" i="6"/>
  <c r="V22" i="6"/>
  <c r="J22" i="6" s="1"/>
  <c r="K22" i="6"/>
  <c r="AF60" i="6"/>
  <c r="J60" i="6" s="1"/>
  <c r="K60" i="6"/>
  <c r="L25" i="6"/>
  <c r="R25" i="6"/>
  <c r="I22" i="6"/>
  <c r="L60" i="6"/>
  <c r="J44" i="6"/>
  <c r="I44" i="6"/>
  <c r="J24" i="6"/>
  <c r="R56" i="6"/>
  <c r="L56" i="6"/>
  <c r="R26" i="6"/>
  <c r="L26" i="6"/>
  <c r="I39" i="6"/>
  <c r="AI40" i="6"/>
  <c r="AM40" i="6" s="1"/>
  <c r="AL40" i="6" s="1"/>
  <c r="AK40" i="6" s="1"/>
  <c r="G40" i="6"/>
  <c r="I24" i="6"/>
  <c r="AA33" i="6"/>
  <c r="K33" i="6"/>
  <c r="AI58" i="6"/>
  <c r="AM58" i="6" s="1"/>
  <c r="AL58" i="6" s="1"/>
  <c r="AK58" i="6" s="1"/>
  <c r="G58" i="6"/>
  <c r="R40" i="6"/>
  <c r="L40" i="6"/>
  <c r="R30" i="6"/>
  <c r="L24" i="6"/>
  <c r="K37" i="6"/>
  <c r="AI14" i="6"/>
  <c r="AM14" i="6" s="1"/>
  <c r="AL14" i="6" s="1"/>
  <c r="AK14" i="6" s="1"/>
  <c r="G14" i="6"/>
  <c r="AA15" i="6"/>
  <c r="K15" i="6"/>
  <c r="K24" i="6"/>
  <c r="I60" i="6"/>
  <c r="AG50" i="6"/>
  <c r="L50" i="6"/>
  <c r="AI26" i="6"/>
  <c r="AM26" i="6" s="1"/>
  <c r="AL26" i="6" s="1"/>
  <c r="AK26" i="6" s="1"/>
  <c r="G26" i="6"/>
  <c r="R18" i="6"/>
  <c r="L18" i="6"/>
  <c r="Q16" i="6"/>
  <c r="K16" i="6"/>
  <c r="Q58" i="6"/>
  <c r="AF8" i="6"/>
  <c r="K8" i="6"/>
  <c r="AA35" i="6"/>
  <c r="K35" i="6"/>
  <c r="AA54" i="6"/>
  <c r="K36" i="6"/>
  <c r="V36" i="6"/>
  <c r="V34" i="6"/>
  <c r="K34" i="6"/>
  <c r="J9" i="6"/>
  <c r="I9" i="6"/>
  <c r="J45" i="6"/>
  <c r="K11" i="6"/>
  <c r="Q11" i="6"/>
  <c r="K42" i="6"/>
  <c r="Q42" i="6"/>
  <c r="K43" i="6"/>
  <c r="AK43" i="6"/>
  <c r="AF32" i="6"/>
  <c r="K32" i="6"/>
  <c r="K46" i="6"/>
  <c r="AA46" i="6"/>
  <c r="V31" i="6"/>
  <c r="K31" i="6"/>
  <c r="AF10" i="6"/>
  <c r="K10" i="6"/>
  <c r="K27" i="6"/>
  <c r="AK27" i="6"/>
  <c r="I26" i="6" l="1"/>
  <c r="L30" i="6"/>
  <c r="Q26" i="6"/>
  <c r="J26" i="6" s="1"/>
  <c r="K26" i="6"/>
  <c r="Q25" i="6"/>
  <c r="K25" i="6"/>
  <c r="AL52" i="6"/>
  <c r="L52" i="6"/>
  <c r="Q51" i="6"/>
  <c r="K51" i="6"/>
  <c r="AK59" i="6"/>
  <c r="K59" i="6"/>
  <c r="J61" i="6"/>
  <c r="I61" i="6"/>
  <c r="Q30" i="6"/>
  <c r="J30" i="6" s="1"/>
  <c r="K30" i="6"/>
  <c r="I30" i="6"/>
  <c r="J16" i="6"/>
  <c r="I16" i="6"/>
  <c r="K58" i="6"/>
  <c r="L37" i="6"/>
  <c r="J47" i="6"/>
  <c r="I47" i="6"/>
  <c r="L14" i="6"/>
  <c r="AL54" i="6"/>
  <c r="L54" i="6"/>
  <c r="J37" i="6"/>
  <c r="I17" i="6"/>
  <c r="J17" i="6"/>
  <c r="K18" i="6"/>
  <c r="Q18" i="6"/>
  <c r="AF50" i="6"/>
  <c r="K50" i="6"/>
  <c r="I15" i="6"/>
  <c r="J15" i="6"/>
  <c r="K40" i="6"/>
  <c r="Q40" i="6"/>
  <c r="J40" i="6" s="1"/>
  <c r="I33" i="6"/>
  <c r="J33" i="6"/>
  <c r="Q56" i="6"/>
  <c r="K56" i="6"/>
  <c r="I20" i="6"/>
  <c r="J20" i="6"/>
  <c r="K14" i="6"/>
  <c r="Q14" i="6"/>
  <c r="J14" i="6" s="1"/>
  <c r="L58" i="6"/>
  <c r="I27" i="6"/>
  <c r="J27" i="6"/>
  <c r="I43" i="6"/>
  <c r="J43" i="6"/>
  <c r="J11" i="6"/>
  <c r="I11" i="6"/>
  <c r="I36" i="6"/>
  <c r="J36" i="6"/>
  <c r="I31" i="6"/>
  <c r="J31" i="6"/>
  <c r="J32" i="6"/>
  <c r="I32" i="6"/>
  <c r="I35" i="6"/>
  <c r="J35" i="6"/>
  <c r="J58" i="6"/>
  <c r="I58" i="6"/>
  <c r="J46" i="6"/>
  <c r="I46" i="6"/>
  <c r="I42" i="6"/>
  <c r="J42" i="6"/>
  <c r="J10" i="6"/>
  <c r="I10" i="6"/>
  <c r="J34" i="6"/>
  <c r="I34" i="6"/>
  <c r="I8" i="6"/>
  <c r="J8" i="6"/>
  <c r="AK54" i="6" l="1"/>
  <c r="K54" i="6"/>
  <c r="J51" i="6"/>
  <c r="I51" i="6"/>
  <c r="I25" i="6"/>
  <c r="J25" i="6"/>
  <c r="I14" i="6"/>
  <c r="I56" i="6"/>
  <c r="J56" i="6"/>
  <c r="I50" i="6"/>
  <c r="J50" i="6"/>
  <c r="J18" i="6"/>
  <c r="I18" i="6"/>
  <c r="J59" i="6"/>
  <c r="I59" i="6"/>
  <c r="AK52" i="6"/>
  <c r="K52" i="6"/>
  <c r="I40" i="6"/>
  <c r="I52" i="6" l="1"/>
  <c r="J52" i="6"/>
  <c r="I54" i="6"/>
  <c r="J54" i="6"/>
</calcChain>
</file>

<file path=xl/sharedStrings.xml><?xml version="1.0" encoding="utf-8"?>
<sst xmlns="http://schemas.openxmlformats.org/spreadsheetml/2006/main" count="2533" uniqueCount="905">
  <si>
    <t>ΦΑΡΜΑΚΑΣ - ΑΠΛΙΚΙ</t>
  </si>
  <si>
    <t>ΒΑΒΑΤΣΙΝΙΑ - ΛΥΘΡΟΔΟΝΤΑΣ</t>
  </si>
  <si>
    <t>ΠΩΜΟΣ - ΧΡΥΣΟΠΑΤΕΡΙΤΙΣΣΑ</t>
  </si>
  <si>
    <t>ΛΥΜΠΙΑ - ΨΕΥΔΑΣ</t>
  </si>
  <si>
    <t>E0129</t>
  </si>
  <si>
    <t>ΑΛΑΜΠΡΑ - ΛΥΜΠΙΑ</t>
  </si>
  <si>
    <t>E0925</t>
  </si>
  <si>
    <t>A9 - ΠΑΛΙΟΜΕΤΟΧΟ</t>
  </si>
  <si>
    <t>ΤΡΟΥΛΛΟΙ - ΟΡΟΚΛΙΝΗ</t>
  </si>
  <si>
    <t>ΚΑΜΙΝΑΡΙΑ - ΑΓΙΟΣ ΝΙΚΟΛΑΟΣ</t>
  </si>
  <si>
    <t>ΛΕΜΟΝΑ - ΑΜΑΡΓΕΤΗ</t>
  </si>
  <si>
    <t>ΟΜΟΔΟΣ - ΑΓΙΟΣ ΝΙΚΟΛΑΟΣ</t>
  </si>
  <si>
    <t>ΑΨΙΟΥ - ΜΑΘΙΚΟΛΟΝΗ</t>
  </si>
  <si>
    <t>ΠΟΤΑΜΙ - ΠΕΡΙΣΤΕΡΩΝΑ</t>
  </si>
  <si>
    <t>ΠΟΤΑΜΙ - ΑΣΤΡΟΜΕΡΙΤΗΣ</t>
  </si>
  <si>
    <t>ΛΥΘΡΟΔΟΝΤΑΣ - ΜΑΧΑΙΡΑΣ</t>
  </si>
  <si>
    <t>ΚΙΣΣΟΥΣΑ - ΑΓΙΟΣ ΝΙΚΟΛΑΟΣ</t>
  </si>
  <si>
    <t>ΛΟΥΚΡΟΥΝΟΥ - ΛΑΣΑ</t>
  </si>
  <si>
    <t>A0001</t>
  </si>
  <si>
    <t>010</t>
  </si>
  <si>
    <t>ΛΕΥΚΩΣΙΑ - ΛΕΜΕΣΟΣ</t>
  </si>
  <si>
    <t>ΑΘΑΛΑΣΣΑΣ - ΒΙΟΜΗΧΑΝΙΚΗ ΣΤΡΟΒΟΛΟΥ</t>
  </si>
  <si>
    <t>ΠΡΟΣ ΛΕΜΕΣΟ</t>
  </si>
  <si>
    <t>ΠΡΟΣ ΛΕΥΚΩΣΙΑ</t>
  </si>
  <si>
    <t>020</t>
  </si>
  <si>
    <t>030</t>
  </si>
  <si>
    <t>ΛΑΤΣΙΑ - ΑΓΙΑ ΒΑΡΒΑΡΑ</t>
  </si>
  <si>
    <t>040</t>
  </si>
  <si>
    <t>ΑΓΙΑ ΒΑΡΒΑΡΑ - ΚΟΦΙΝΟΥ</t>
  </si>
  <si>
    <t>050</t>
  </si>
  <si>
    <t>ΚΟΦΙΝΟΥ - ΠΑΡΕΚΚΛΗΣΙΑ</t>
  </si>
  <si>
    <t>060</t>
  </si>
  <si>
    <t>ΠΑΡΕΚΚΛΗΣΙΑ - ΓΕΡΜΑΣΟΓΕΙΑ</t>
  </si>
  <si>
    <t>070</t>
  </si>
  <si>
    <t>ΓΕΡΜΑΣΟΓΕΙΑ - ΜΕΣΑ ΓΕΙΤΟΝΙΑ</t>
  </si>
  <si>
    <t>080</t>
  </si>
  <si>
    <t>ΜΕΣΑ ΓΕΙΤΟΝΙΑ - ΠΟΛΕΜΙΔΙΑ</t>
  </si>
  <si>
    <t>A0002</t>
  </si>
  <si>
    <t>ΛΕΥΚΩΣΙΑ - ΛΑΡΝΑΚΑ</t>
  </si>
  <si>
    <t>ΑΓΙΑ ΒΑΡΒΑΡΑ - ΡΙΖΟΕΛΙΑ</t>
  </si>
  <si>
    <t>ΠΡΟΣ ΛΑΡΝΑΚΑ</t>
  </si>
  <si>
    <t>ΡΙΖΟΕΛΙΑ - ΛΑΡΝΑΚΑ</t>
  </si>
  <si>
    <t>A0003</t>
  </si>
  <si>
    <t>ΑΕΡΟΔΡΟΜΙΟ - ΚΑΛΟ ΧΩΡΙΟ</t>
  </si>
  <si>
    <t>ΠΡΟΣ ΠΑΡΑΛΙΜΝΙ</t>
  </si>
  <si>
    <t>ΠΡΟΣ ΑΕΡΟΔΡΟΜΙΟ</t>
  </si>
  <si>
    <t>ΚΑΛΟ ΧΩΡΙΟ - ΡΙΖΟΕΛΙΑ</t>
  </si>
  <si>
    <t>ΡΙΖΟΕΛΙΑ - ΠΥΛΑ</t>
  </si>
  <si>
    <t>ΠΥΛΑ - ΞΥΛΟΤΥΜΠΟΥ</t>
  </si>
  <si>
    <t>ΞΥΛΟΤΥΜΠΟΥ - ΟΡΜΗΔΕΙΑ</t>
  </si>
  <si>
    <t>ΟΡΜΗΔΕΙΑ - ΞΥΛΟΦΑΓΟΥ</t>
  </si>
  <si>
    <t>ΞΥΛΟΦΑΓΟΥ - ΑΓΙΑ ΝΑΠΑ</t>
  </si>
  <si>
    <t>ΑΓΙΑ ΝΑΠΑ - ΠΑΡΑΛΙΜΝΙ</t>
  </si>
  <si>
    <t>B0004</t>
  </si>
  <si>
    <t>ΛΑΡΝΑΚΑ - ΚΙΤΙ</t>
  </si>
  <si>
    <t>ΛΑΡΝΑΚΑ - ΑΕΡΟΔΡΟΜΙΟ</t>
  </si>
  <si>
    <t>A0005</t>
  </si>
  <si>
    <t>ΛΕΜΕΣΟΣ - ΛΑΡΝΑΚΑ</t>
  </si>
  <si>
    <t>ΚΟΦΙΝΟΥ - ΚΑΛΟ ΧΩΡΙΟ</t>
  </si>
  <si>
    <t>ΚΑΛΟ ΧΩΡΙΟ - ΛΑΡΝΑΚΑ</t>
  </si>
  <si>
    <t>A0006</t>
  </si>
  <si>
    <t>ΛΕΜΕΣΟΣ - ΠΑΦΟΣ</t>
  </si>
  <si>
    <t>ΠΟΛΕΜΙΔΙΑ - ΕΡΗΜΗ</t>
  </si>
  <si>
    <t>ΠΡΟΣ ΠΑΦΟ</t>
  </si>
  <si>
    <t>ΕΡΗΜΗ - ΠΙΣΣΟΥΡΙ</t>
  </si>
  <si>
    <t>ΠΙΣΣΟΥΡΙ - ΠΕΤΡΑ ΤΟΥ ΡΩΜΙΟΥ</t>
  </si>
  <si>
    <t>ΠΕΤΡΑ ΤΟΥ ΡΩΜΙΟΥ - ΤΙΜΗ</t>
  </si>
  <si>
    <t>ΤΙΜΗ - ΠΑΦΟΣ</t>
  </si>
  <si>
    <t>A0009</t>
  </si>
  <si>
    <t>ΛΕΥΚΩΣΙΑ - ΤΡΟΟΔΟΣ</t>
  </si>
  <si>
    <t>ΣΤΡΟΒΟΛΟΣ - ΑΝΘΟΥΠΟΛΗ</t>
  </si>
  <si>
    <t>ΠΡΟΣ ΤΡΟΟΔΟΣ</t>
  </si>
  <si>
    <t>ΑΝΘΟΥΠΟΛΗ - ΚΟΚΚΙΝΟΤΡΙΜΙΘΙΑ</t>
  </si>
  <si>
    <t>B0001</t>
  </si>
  <si>
    <t>ΣΤΡΟΒΟΛΟΣ - ΛΑΤΣΙΑ</t>
  </si>
  <si>
    <t>ΔΥΟ ΚΑΤΕΥΘΥΝΣΕΙΣ</t>
  </si>
  <si>
    <t>ΛΑΤΣΙΑ - ΒΙΟΜΗΧΑΝΙΚΗ ΔΑΛΙΟΥ</t>
  </si>
  <si>
    <t>ΒΙΟΜΗΧΑΝΙΚΗ ΔΑΛΙΟΥ - ΔΑΛΙ</t>
  </si>
  <si>
    <t>ΔΑΛΙ - ΜΟΣΦΙΛΩΤΗ</t>
  </si>
  <si>
    <t>ΜΟΣΦΙΛΩΤΗ - ΣΤΑΥΡΟΒΟΥΝΙ</t>
  </si>
  <si>
    <t>ΣΤΑΥΡΟΒΟΥΝΙ - ΚΟΦΙΝΟΥ</t>
  </si>
  <si>
    <t>ΚΟΦΙΝΟΥ - ΖΥΓΙ</t>
  </si>
  <si>
    <t>ΖΥΓΙ - ΠΑΡΕΚΚΛΗΣΙΑ</t>
  </si>
  <si>
    <t>090</t>
  </si>
  <si>
    <t>B0002</t>
  </si>
  <si>
    <t>ΝΗΣΟΥ - ΛΑΡΝΑΚΑ</t>
  </si>
  <si>
    <t>ΝΗΣΟΥ - ΔΑΛΙ</t>
  </si>
  <si>
    <t>ΔΑΛΙ - ΑΘΗΑΙΝΟΥ</t>
  </si>
  <si>
    <t>ΑΘΗΑΙΝΟΥ - ΑΡΑΔΙΠΠΟΥ</t>
  </si>
  <si>
    <t>B0003</t>
  </si>
  <si>
    <t>ΛΑΡΝΑΚΑ - ΔΕΚΕΛΕΙΑ</t>
  </si>
  <si>
    <t>ΛΑΡΝΑΚΑ - ΛΕΙΒΑΔΕΙΑ</t>
  </si>
  <si>
    <t>ΛΕΙΒΑΔΕΙΑ - ΚΟΤ</t>
  </si>
  <si>
    <t>ΚΟΤ  - ΔΕΚΕΛΕΙΑ</t>
  </si>
  <si>
    <t>ΑΕΡΟΔΡΟΜΙΟ - ΔΡΟΜΟΛΑΞΙΑ</t>
  </si>
  <si>
    <t>ΔΡΟΜΟΛΑΞΙΑ - ΚΙΤΙ</t>
  </si>
  <si>
    <t>B0006</t>
  </si>
  <si>
    <t>ΒΙΟΜΗΧΑΝΙΚΗ ΛΕΜΕΣΟΥ - ΥΨΩΝΑΣ</t>
  </si>
  <si>
    <t>ΥΨΩΝΑΣ - ΚΟΛΟΣΣΙ</t>
  </si>
  <si>
    <t>ΚΟΛΟΣΣΙ - ΕΡΗΜΗ</t>
  </si>
  <si>
    <t>ΠΡΟΣ ΑΓΙΑ ΝΑΠΑ</t>
  </si>
  <si>
    <t>ΕΡΗΜΗ - Μ1</t>
  </si>
  <si>
    <t>Μ1 - ΒΑΣΗ ΕΠΙΣΚΟΠΗΣ</t>
  </si>
  <si>
    <t>ΒΑΣΗ ΕΠΙΣΚΟΠΗ - ΑΥΔΗΜΟΥ</t>
  </si>
  <si>
    <t>ΑΥΔΗΜΟΥ - ΠΙΣΣΟΥΡΙ</t>
  </si>
  <si>
    <t>ΠΙΣΣΟΥΡΙ - ΚΟΥΚΛΙΑ</t>
  </si>
  <si>
    <t>ΚΟΥΚΛΙΑ - ΤΙΜΗ</t>
  </si>
  <si>
    <t>100</t>
  </si>
  <si>
    <t>ΤΙΜΗ - ΓΕΡΟΣΚΗΠΟΥ</t>
  </si>
  <si>
    <t>110</t>
  </si>
  <si>
    <t>ΓΕΡΟΣΚΗΠΟΥ - ΠΑΦΟΣ</t>
  </si>
  <si>
    <t>B0007</t>
  </si>
  <si>
    <t>ΠΑΦΟΣ - ΠΟΛΙΣ</t>
  </si>
  <si>
    <t>ΠΑΦΟΣ - ΜΕΣΟΓΗ</t>
  </si>
  <si>
    <t>ΜΕΣΟΓΗ - ΤΣΑΔΑ</t>
  </si>
  <si>
    <t>ΤΣΑΔΑ - ΣΤΡΟΥΜΠΙ</t>
  </si>
  <si>
    <t>ΣΤΡΟΥΜΠΙ - ΛΟΥΚΡΟΥΝΟΥ</t>
  </si>
  <si>
    <t>ΛΟΥΚΡΟΥΝΟΥ - ΣΤΕΝΗ</t>
  </si>
  <si>
    <t>ΣΤΕΝΗ - ΠΟΛΙΣ</t>
  </si>
  <si>
    <t>B0008</t>
  </si>
  <si>
    <t>ΛΕΜΕΣΟΣ - ΤΡΟΟΔΟΣ</t>
  </si>
  <si>
    <t>ΛΕΜΕΣΟΣ - ΠΟΛΕΜΙΔΙΑ</t>
  </si>
  <si>
    <t>ΠΟΛΕΜΙΔΙΑ - ΔΡΟΜΟΣ ΛΙΜΝΑΤΗ</t>
  </si>
  <si>
    <t>ΔΡΟΜΟΣ ΛΙΜΝΑΤΗ - ΑΛΑΣΣΑ</t>
  </si>
  <si>
    <t>ΑΛΑΣΣΑ - ΣΑΙΤΤΑΣ</t>
  </si>
  <si>
    <t>ΣΑΙΤΤΑΣ - ΠΛΑΤΡΕΣ</t>
  </si>
  <si>
    <t>ΠΛΑΤΡΕΣ - ΤΡΟΟΔΟΣ</t>
  </si>
  <si>
    <t>B0009</t>
  </si>
  <si>
    <t>ΑΝΘΟΥΠΟΛΗ - ΑΓΙΟΙ ΤΡΙΜΙΘΙΑΣ</t>
  </si>
  <si>
    <t>ΚΟΚΚΙΝΟΤΡΙΜΙΘΙΑ - ΑΚΑΚΙ</t>
  </si>
  <si>
    <t>ΑΚΑΚΙ - ΑΣΤΡΟΜΕΡΙΤΗΣ</t>
  </si>
  <si>
    <t>ΑΣΤΡΟΜΕΡΙΤΗΣ - ΦΛΑΣΟΥ</t>
  </si>
  <si>
    <t>ΦΛΑΣΟΥ - ΚΑΚΟΠΕΤΡΙΑ</t>
  </si>
  <si>
    <t>ΚΑΚΟΠΕΤΡΙΑ - ΚΑΡΒΟΥΝΑΣ</t>
  </si>
  <si>
    <t>ΚΑΡΒΟΥΝΑΣ - ΤΡΟΟΔΟΣ</t>
  </si>
  <si>
    <t>E0101</t>
  </si>
  <si>
    <t>ΣΤΡΟΒΟΛΟΣ - ΑΘΑΛΑΣΣΑ</t>
  </si>
  <si>
    <t>E0102</t>
  </si>
  <si>
    <t>ΝΗΣΟΥ - ΚΟΤΣΙΑΤΗΣ</t>
  </si>
  <si>
    <t>E0103</t>
  </si>
  <si>
    <t>ΑΓΙΑ ΒΑΡΒΑΡΑ - ΛΥΘΡΟΔΟΝΤΑΣ</t>
  </si>
  <si>
    <t>ΑΓΙΑ ΒΑΡΒΑΡΑ - ΜΑΘΙΑΤΗΣ</t>
  </si>
  <si>
    <t>ΜΑΘΙΑΤΗΣ - ΛΥΘΡΟΔΟΝΤΑΣ</t>
  </si>
  <si>
    <t>E0104</t>
  </si>
  <si>
    <t>ΜΟΣΦΙΛΩΤΗ - ΚΑΛΟ ΧΩΡΙΟ</t>
  </si>
  <si>
    <t>ΜΟΣΦΙΛΩΤΗ - ΠΥΡΓΑ</t>
  </si>
  <si>
    <t>ΠΥΡΓΑ - ΚΑΛΟ ΧΩΡΙΟ</t>
  </si>
  <si>
    <t>E0105</t>
  </si>
  <si>
    <t>ΣΚΑΡΙΝΟΥ - ΛΕΥΚΑΡΑ</t>
  </si>
  <si>
    <t>E0106</t>
  </si>
  <si>
    <t>ΖΥΓΙ - ΚΑΛΑΒΑΣΟΣ</t>
  </si>
  <si>
    <t>E0107</t>
  </si>
  <si>
    <t>ΖΥΓΙ - ΒΑΣΙΛΙΚΟ</t>
  </si>
  <si>
    <t>E0108</t>
  </si>
  <si>
    <t>ΜΟΝΗ - ΑΣΓΑΤΑ</t>
  </si>
  <si>
    <t>ΜΟΝΗ - ΜΟΝΑΓΡΟΥΛΙ</t>
  </si>
  <si>
    <t>ΜΟΝΑΓΡΟΥΛΙ - ΑΣΓΑΤΑ</t>
  </si>
  <si>
    <t>F0151</t>
  </si>
  <si>
    <t>Ε108 - ΜΟΝΑΓΡΟΥΛΛΙ</t>
  </si>
  <si>
    <t>E0109</t>
  </si>
  <si>
    <t>ΛΕΜΕΣΟΣ - ΕΦΤΑΓΩΝΙΑ</t>
  </si>
  <si>
    <t>ΛΕΜΕΣΟΣ - ΠΑΡΕΚΚΛΗΣΙΑ</t>
  </si>
  <si>
    <t>ΠΑΡΕΚΚΛΗΣΙΑ - ΕΡΓΟΤΑΞΙΑ</t>
  </si>
  <si>
    <t>ΕΡΓΟΤΑΞΙΑ - ΚΕΛΛΑΚΙ</t>
  </si>
  <si>
    <t>ΚΕΛΛΑΚΙ - ΕΦΤΑΓΩΝΙΑ</t>
  </si>
  <si>
    <t>E0110</t>
  </si>
  <si>
    <t>ΛΕΜΕΣΟΣ - ΑΓΡΟΣ</t>
  </si>
  <si>
    <t>ΛΕΜΕΣΟΣ - ΠΑΛΩΔΙΑ</t>
  </si>
  <si>
    <t>ΠΑΛΩΔΙΑ - ΚΑΛΟ ΧΩΡΙΟ</t>
  </si>
  <si>
    <t>ΚΑΛΟ ΧΩΡΙΟ - ΖΩΟΠΗΓΗ</t>
  </si>
  <si>
    <t>ΖΩΟΠΗΓΗ - ΑΓΡΟΣ</t>
  </si>
  <si>
    <t>E0119</t>
  </si>
  <si>
    <t>ΑΓΛΑΝΤΖΙΑ - ΓΕΡΙ</t>
  </si>
  <si>
    <t>ΑΓΛΑΝΤΖΙΑ - ΑΘΑΛΑΣΣΑ</t>
  </si>
  <si>
    <t>ΑΘΑΛΑΣΣΑ - ΓΕΡΙ</t>
  </si>
  <si>
    <t>E0135</t>
  </si>
  <si>
    <t>ΒΙΟΜΗΧΑΝΙΚΗ ΔΑΛΙΟΥ - ΑΓΙΟΣ ΣΩΖΟΜΕΝΟΣ</t>
  </si>
  <si>
    <t>ΧΟΙΡΟΚΟΙΤΙΑ - ΦΑΡΜΑΚΑΣ</t>
  </si>
  <si>
    <t>ΟΔΟΥ - ΦΑΡΜΑΚΑΣ</t>
  </si>
  <si>
    <t>E0201</t>
  </si>
  <si>
    <t>ΚΟΣΗ - ΑΘΗΕΝΟΥ</t>
  </si>
  <si>
    <t>E0301</t>
  </si>
  <si>
    <t>ΛΑΡΝΑΚΑ - ΤΡΟΥΛΛΟΙ</t>
  </si>
  <si>
    <t>ΛΕΙΒΑΔΕΙΑ - ΤΡΟΥΛΛΟΙ</t>
  </si>
  <si>
    <t>E0303</t>
  </si>
  <si>
    <t>ΔΕΚΕΛΕΙΑ - ΑΧΝΑ</t>
  </si>
  <si>
    <t>ΔΕΚΕΛΕΙΑ - ΞΥΛΟΤΥΜΠΟΥ</t>
  </si>
  <si>
    <t>ΞΥΛΟΤΥΜΠΟΥ - ΑΧΝΑ</t>
  </si>
  <si>
    <t>E0334</t>
  </si>
  <si>
    <t>ΑΥΓΟΡΟΥ - ΠΑΡΑΛΙΜΝΙ</t>
  </si>
  <si>
    <t>ΑΥΓΟΡΟΥ - ΛΙΟΠΕΤΡΙ</t>
  </si>
  <si>
    <t>E0333</t>
  </si>
  <si>
    <t>ΛΙΟΠΕΤΡΙ - ΣΩΤΗΡΑ</t>
  </si>
  <si>
    <t>E0304</t>
  </si>
  <si>
    <t>ΣΩΤΗΡΑ - ΠΑΡΑΛΙΜΝΙ</t>
  </si>
  <si>
    <t>E0305</t>
  </si>
  <si>
    <t>ΞΥΛΟΦΑΓΟΥ - ΠΑΡΑΛΙΜΝΙ</t>
  </si>
  <si>
    <t>ΞΥΛΟΦΑΓΟΥ - ΛΙΟΠΕΤΡΙ</t>
  </si>
  <si>
    <t>ΛΙΟΠΕΤΡΙ - ΦΡΕΝΑΡΟΣ</t>
  </si>
  <si>
    <t>ΦΡΕΝΑΡΟΣ - ΔΕΡΥΝΕΙΑ</t>
  </si>
  <si>
    <t>ΔΕΡΥΝΕΙΑ - ΠΑΡΑΛΙΜΝΙ</t>
  </si>
  <si>
    <t>E0306</t>
  </si>
  <si>
    <t>ΑΓΙΑ ΝΑΠΑ - ΚΑΒΟ ΓΚΡΕΚΟ - ΠΑΡΑΛΙΜΝΙ</t>
  </si>
  <si>
    <t>ΑΓΙΑ ΝΑΠΑ - ΚΑΒΟ ΓΚΡΕΚΟ</t>
  </si>
  <si>
    <t>ΚΑΒΟ ΓΚΡΕΚΟ - ΠΑΡΑΛΙΜΝΙ</t>
  </si>
  <si>
    <t>E0307</t>
  </si>
  <si>
    <t>ΠΑΡΑΜΑΟΥΝΤ - ΚΕΡΜΙΑ</t>
  </si>
  <si>
    <t>E0308</t>
  </si>
  <si>
    <t>ΑΥΓΟΡΟΥ - ΑΓΙΟΣ ΝΙΚΟΛΑΟΣ</t>
  </si>
  <si>
    <t>E0309</t>
  </si>
  <si>
    <t>ΑΓΙΑ ΝΑΠΑ - ΛΙΟΠΕΤΡΙ</t>
  </si>
  <si>
    <t>ΑΓΙΑ ΝΑΠΑ - ΠΟΤΑΜΟΣ ΛΙΟΠΕΤΡΙΟΥ</t>
  </si>
  <si>
    <t>ΠΟΤΑΜΟΣ ΛΙΟΠΕΤΡΙΟΥ - ΛΙΟΠΕΤΡΙ</t>
  </si>
  <si>
    <t>E0310</t>
  </si>
  <si>
    <t>E0311</t>
  </si>
  <si>
    <t>ΑΥΓΟΡΟΥ - ΟΡΜΗΔΕΙΑ</t>
  </si>
  <si>
    <t>E0312</t>
  </si>
  <si>
    <t>ΦΡΕΝΑΡΟΣ - ΣΩΤΗΡΑ</t>
  </si>
  <si>
    <t>E0321</t>
  </si>
  <si>
    <t>ΚΙΤΙ - ΖΥΓΙ</t>
  </si>
  <si>
    <t>ΜΑΖΩΤΟΣ - ΖΥΓΙ</t>
  </si>
  <si>
    <t>E0322</t>
  </si>
  <si>
    <t>ΑΘΗΕΝΟΥ - ΑΡΑΔΙΠΠΟΥ</t>
  </si>
  <si>
    <t>ΑΘΗΕΝΟΥ - ΑΒΔΕΛΛΕΡΟ</t>
  </si>
  <si>
    <t>ΑΒΔΕΛΛΕΡΟ - ΑΡΑΔΙΠΠΟΥ</t>
  </si>
  <si>
    <t>E0324</t>
  </si>
  <si>
    <t>ΠΑΡΑΛΙΜΝΙ - ΠΡΩΤΑΡΑΣ</t>
  </si>
  <si>
    <t>E0327</t>
  </si>
  <si>
    <t>ΠΑΡΑΛΙΜΝΙ - ΑΓΙΑ ΝΑΠΑ</t>
  </si>
  <si>
    <t>E0601</t>
  </si>
  <si>
    <t>ΕΠΙΣΚΟΠΗ - ΜΑΝΔΡΙΑ</t>
  </si>
  <si>
    <t>ΕΡΗΜΗ - ΚΑΝΤΟΥ</t>
  </si>
  <si>
    <t>ΚΑΝΤΟΥ - ΑΓΙΟΣ ΑΜΒΡΟΣΙΟΣ</t>
  </si>
  <si>
    <t>ΑΓΙΟΣ ΑΜΒΡΟΣΙΟΣ - ΚΙΣΣΟΥΣΑ</t>
  </si>
  <si>
    <t>ΚΙΣΣΟΥΣΑ - ΟΜΟΔΟΣ</t>
  </si>
  <si>
    <t>E0610</t>
  </si>
  <si>
    <t>ΖΑΚΑΚΙ - ΚΟΛΟΣΣΙ</t>
  </si>
  <si>
    <t>ΖΑΚΑΚΙ - ΤΡΑΧΩΝΙ</t>
  </si>
  <si>
    <t>ΤΡΑΧΩΝΙ - ΚΟΛΟΣΣΙ</t>
  </si>
  <si>
    <t>E0603</t>
  </si>
  <si>
    <t>ΑΕΡΟΔΡΟΜΙΟ ΠΑΦΟΥ - ΤΙΜΗ</t>
  </si>
  <si>
    <t>E0606</t>
  </si>
  <si>
    <t>ΑΓΙΑ ΒΑΡΒΑΡΑ - ΠΑΝΑΓΙΑ</t>
  </si>
  <si>
    <t>ΑΓΙΑ ΒΑΡΒΑΡΑ - ΑΞΥΛΟΥ</t>
  </si>
  <si>
    <t>ΑΞΥΛΟΥ - ΠΕΝΤΑΛΙΑ</t>
  </si>
  <si>
    <t>ΠΕΝΤΑΛΙΑ - ΠΑΝΑΓΙΑ</t>
  </si>
  <si>
    <t>E0608</t>
  </si>
  <si>
    <t>ΚΑΤΩ ΠΑΦΟΣ - ΚΟΝΙΑ</t>
  </si>
  <si>
    <t>E0607</t>
  </si>
  <si>
    <t>ΝΑΤΑ - Ε606</t>
  </si>
  <si>
    <t>E0701</t>
  </si>
  <si>
    <t>ΠΑΦΟΣ - ΑΓΙΟΣ ΓΕΩΡΓΙΟΣ ΠΕΓΕΙΑΣ</t>
  </si>
  <si>
    <t>ΠΑΦΟΣ - ΚΙΣΣΟΝΕΡΓΑ</t>
  </si>
  <si>
    <t>ΚΙΣΣΟΝΕΡΓΑ - ΚΟΛΠΟΣ ΚΟΡΑΛΛΙΩΝ</t>
  </si>
  <si>
    <t>ΚΟΛΠΟΣ ΚΟΡΑΛΛΙΩΝ - ΑΓΙΟΣ ΓΕΩΡΓΙΟΣ</t>
  </si>
  <si>
    <t>E0702</t>
  </si>
  <si>
    <t>ΤΣΑΔΑ - ΧΟΥΛΟΥ</t>
  </si>
  <si>
    <t>ΤΣΑΔΑ - ΛΕΤΥΜΠΟΥ</t>
  </si>
  <si>
    <t>ΛΕΤΥΜΠΟΥ - ΧΟΥΛΟΥ</t>
  </si>
  <si>
    <t>E0703</t>
  </si>
  <si>
    <t>ΣΤΡΟΥΜΠΙ - ΠΑΝΑΓΙΑ</t>
  </si>
  <si>
    <t>ΣΤΡΟΥΜΠΙ - ΠΟΛΕΜΙ</t>
  </si>
  <si>
    <t>ΠΟΛΕΜΙ - ΑΓΙΟΣ ΔΗΜΗΤΡΙΑΝΟΣ</t>
  </si>
  <si>
    <t>ΑΓΙΟΣ ΔΗΜΗΤΡΙΑΝΟΣ - ΠΑΝΑΓΙΑ</t>
  </si>
  <si>
    <t>E0704</t>
  </si>
  <si>
    <t>ΠΟΛΙΣ - ΠΩΜΟΣ</t>
  </si>
  <si>
    <t>ΠΟΛΙΣ - ΑΡΓΑΚΑ</t>
  </si>
  <si>
    <t>ΑΡΓΑΚΑ - ΠΩΜΟΣ</t>
  </si>
  <si>
    <t>E0706</t>
  </si>
  <si>
    <t>E0707</t>
  </si>
  <si>
    <t>ΕΜΠΑ - ΑΓΙΟΣ ΝΕΟΦΥΤΟΣ</t>
  </si>
  <si>
    <t>ΕΜΠΑ - ΤΑΛΑ</t>
  </si>
  <si>
    <t>ΤΑΛΑ - ΑΓΙΟΣ ΝΕΟΦΥΤΟΣ</t>
  </si>
  <si>
    <t>E0708</t>
  </si>
  <si>
    <t>ΠΕΓΕΙΑ - ΚΟΛΠΟΣ ΚΟΡΑΛΛΙΩΝ</t>
  </si>
  <si>
    <t>E0709</t>
  </si>
  <si>
    <t>ΚΟΛΠΟΣ ΚΟΡΑΛΛΙΩΝ - ΠΡΟΔΡΟΜΙ</t>
  </si>
  <si>
    <t>ΚΟΛΠΟΣ ΚΟΡΑΛΛΙΩΝ - ΠΕΓΕΙΑ</t>
  </si>
  <si>
    <t>ΠΕΓΕΙΑ - ΠΡΟΔΡΟΜΙ</t>
  </si>
  <si>
    <t>E0710</t>
  </si>
  <si>
    <t>ΠΑΦΟΣ - ΕΠΙΣΚΟΠΗ</t>
  </si>
  <si>
    <t>ΠΑΦΟΣ - ΚΟΝΙΑ</t>
  </si>
  <si>
    <t>ΚΟΝΙΑ - ΕΠΙΣΚΟΠΗ</t>
  </si>
  <si>
    <t>E0711</t>
  </si>
  <si>
    <t>ΣΤΡΟΥΜΠΙ - ΚΑΘΗΚΑΣ</t>
  </si>
  <si>
    <t>E0712</t>
  </si>
  <si>
    <t>ΛΟΥΚΡΟΥΝΟΥ - ΑΓΙΟΣ ΔΗΜΗΤΡΙΑΝΟΣ</t>
  </si>
  <si>
    <t>ΛΟΥΚΡΟΥΝΟΥ - ΣΙΜΟΥ</t>
  </si>
  <si>
    <t>F0712</t>
  </si>
  <si>
    <t>ΣΙΜΟΥ - ΑΓΙΟΣ ΔΗΜΗΤΡΙΑΝΟΣ</t>
  </si>
  <si>
    <t>E0713</t>
  </si>
  <si>
    <t>ΠΟΛΙΣ - ΛΟΥΤΡΑ ΑΦΡΟΔΙΤΗΣ</t>
  </si>
  <si>
    <t>ΠΟΛΙΣ - ΠΡΟΔΡΟΜΙ</t>
  </si>
  <si>
    <t>ΠΡΟΔΡΟΜΙ - ΛΟΥΤΡΑ ΑΦΡΟΔΙΤΗΣ</t>
  </si>
  <si>
    <t>E0715</t>
  </si>
  <si>
    <t>ΚΑΘΗΚΑΣ - Ε709</t>
  </si>
  <si>
    <t>ΚΑΘΗΚΑΣ - Ε710</t>
  </si>
  <si>
    <t>E0718</t>
  </si>
  <si>
    <t>Β6 - Α6 (ΑΓΙΑ ΜΑΡΙΝΟΥΔΑ)</t>
  </si>
  <si>
    <t>E0719</t>
  </si>
  <si>
    <t>ΚΑΤΩ ΠΑΦΟΣ - ΚΟΤ</t>
  </si>
  <si>
    <t>E0721</t>
  </si>
  <si>
    <t>ΚΟΝΙΑ - ΜΑΡΑΘΟΥΝΤΑ</t>
  </si>
  <si>
    <t>ΜΑΡΑΘΟΥΝΤΑ - ΕΠΙΣΚΟΠΗ</t>
  </si>
  <si>
    <t>E0722</t>
  </si>
  <si>
    <t>ΜΗΛΙΟΥ - ΑΓΙΟΙ ΑΝΑΡΓΥΡΟΙ</t>
  </si>
  <si>
    <t>E0723</t>
  </si>
  <si>
    <t>ΠΟΛΙΣ - ΛΥΣΟΣ</t>
  </si>
  <si>
    <t>E0612</t>
  </si>
  <si>
    <t>ΚΙΣΣΟΥΣΑ - ΜΑΛΛΙΑ</t>
  </si>
  <si>
    <t>E0720</t>
  </si>
  <si>
    <t>ΠΕΓΕΙΑ - ΑΓΙΟΣ ΓΕΩΡΓΙΟΣ</t>
  </si>
  <si>
    <t>E0801</t>
  </si>
  <si>
    <t>ΣΑΙΤΤΑΣ - ΚΑΡΒΟΥΝΑΣ</t>
  </si>
  <si>
    <t>E0802</t>
  </si>
  <si>
    <t>ΣΑΙΤΤΑΣ - ΠΕΡΑ ΠΕΔΙ</t>
  </si>
  <si>
    <t>ΠΕΡΑ ΠΕΔΙ - ΜΑΝΔΡΙΑ</t>
  </si>
  <si>
    <t>ΜΑΝΔΡΙΑ - ΚΑΤΩ ΠΛΑΤΡΕΣ</t>
  </si>
  <si>
    <t>ΚΑΤΩ ΠΛΑΤΡΕΣ - ΠΛΑΤΡΕΣ</t>
  </si>
  <si>
    <t>E0803</t>
  </si>
  <si>
    <t>ΑΓΙΟΣ ΑΜΒΡΟΣΙΟΣ - ΠΕΡΑ ΠΕΔΙ</t>
  </si>
  <si>
    <t>ΑΓΙΟΣ ΑΜΒΡΟΣΙΟΣ - ΒΟΥΝΙ</t>
  </si>
  <si>
    <t>ΒΟΥΝΙ - ΠΕΡΑ ΠΕΔΙ</t>
  </si>
  <si>
    <t>E0804</t>
  </si>
  <si>
    <t>ΠΛΑΤΡΕΣ - ΛΕΜΥΘΟΥ</t>
  </si>
  <si>
    <t>ΠΛΑΤΡΕΣ - ΠΡΟΔΡΟΜΟΣ</t>
  </si>
  <si>
    <t>ΠΡΟΔΡΟΜΟΣ - ΛΕΜΥΘΟΥ</t>
  </si>
  <si>
    <t>ΟΜΟΔΟΣ - ΜΑΝΔΡΙΑ</t>
  </si>
  <si>
    <t>E0806</t>
  </si>
  <si>
    <t>ΤΡΙΜΙΚΛΙΝΗ - ΠΟΤΑΜΙΤΙΣΣΑ</t>
  </si>
  <si>
    <t>ΤΡΙΜΙΚΛΙΝΗ - ΠΕΛΕΝΔΡΙ</t>
  </si>
  <si>
    <t>ΠΕΛΕΝΔΡΙ - ΠΟΤΑΜΙΤΙΣΣΑ</t>
  </si>
  <si>
    <t>E0901</t>
  </si>
  <si>
    <t>ΣΤΡΟΒΟΛΟΣ - ΤΣΕΡΙ</t>
  </si>
  <si>
    <t>E0902</t>
  </si>
  <si>
    <t>ΣΤΡΟΒΟΛΟΣ - ΜΑΧΑΙΡΑΣ</t>
  </si>
  <si>
    <t>ΣΤΡΟΒΟΛΟΣ - ΔΕΥΤΕΡΑ</t>
  </si>
  <si>
    <t>ΔΕΥΤΕΡΑ - ΨΗΜΟΛΟΦΟΥ</t>
  </si>
  <si>
    <t>ΨΗΜΟΛΟΦΟΥ - ΚΑΜΠΙΑ</t>
  </si>
  <si>
    <t>ΚΑΜΠΙΑ - ΚΑΠΕΔΕΣ</t>
  </si>
  <si>
    <t>F9020</t>
  </si>
  <si>
    <t>ΚΑΠΕΔΕΣ - ΜΑΧΑΙΡΑΣ</t>
  </si>
  <si>
    <t>ΜΑΧΑΙΡΑΣ - ΓΟΥΡΡΙ</t>
  </si>
  <si>
    <t>E0903</t>
  </si>
  <si>
    <t>ΑΝΘΟΥΠΟΛΗ - ΑΓΡΟΣ</t>
  </si>
  <si>
    <t>ΑΝΘΟΥΠΟΛΗ - ΔΕΥΤΕΡΑ</t>
  </si>
  <si>
    <t>ΔΕΥΤΕΡΑ - ΜΑΛΟΥΝΤΑ</t>
  </si>
  <si>
    <t>ΜΑΛΟΥΝΤΑ - ΜΙΤΣΕΡΟ</t>
  </si>
  <si>
    <t>ΜΙΤΣΕΡΟ - ΠΑΛΑΙΧΩΡΙ</t>
  </si>
  <si>
    <t>ΠΑΛΑΙΧΩΡΙ - ΑΓΡΟΣ</t>
  </si>
  <si>
    <t>E0904</t>
  </si>
  <si>
    <t>ΑΡΕΔΙΟΥ - ΦΑΡΜΑΚΑΣ</t>
  </si>
  <si>
    <t>ΑΡΕΔΙΟΥ - ΚΛΗΡΟΥ</t>
  </si>
  <si>
    <t>ΚΛΗΡΟΥ - ΚΑΛΟ ΧΩΡΙΟ</t>
  </si>
  <si>
    <t>ΚΑΛΟ ΧΩΡΙΟ - ΦΑΡΜΑΚΑΣ</t>
  </si>
  <si>
    <t>E0905</t>
  </si>
  <si>
    <t>ΜΑΛΟΥΝΤΑ - ΣΥΦΙΛΟΣ</t>
  </si>
  <si>
    <t>ΜΙΤΣΕΡΟ - ΣΥΦΙΛΟΣ</t>
  </si>
  <si>
    <t>E0906</t>
  </si>
  <si>
    <t>ΠΕΡΙΣΤΕΡΩΝΑ - ΑΛΩΝΑ</t>
  </si>
  <si>
    <t>ΠΕΡΙΣΤΕΡΩΝΑ - ΟΡΟΥΝΤΑ</t>
  </si>
  <si>
    <t>ΟΡΟΥΝΤΑ- ΞΥΛΙΑΤΟΣ</t>
  </si>
  <si>
    <t>ΞΥΛΙΑΤΟΣ - ΑΛΗΘΙΝΟΥ</t>
  </si>
  <si>
    <t>E0907</t>
  </si>
  <si>
    <t>ΚΑΤΩ ΜΟΝΗ - ΛΑΓΟΥΔΕΡΑ</t>
  </si>
  <si>
    <t>ΚΑΤΩ ΜΟΝΗ - ΑΓΙΑ ΜΑΡΙΝΑ</t>
  </si>
  <si>
    <t>ΑΓΙΑ ΜΑΡΙΝΑ - ΛΑΓΟΥΔΕΡΑ</t>
  </si>
  <si>
    <t>E0908</t>
  </si>
  <si>
    <t>Β9 - ΠΡΟΔΡΟΜΟΣ</t>
  </si>
  <si>
    <t>Β9 - ΣΚΟΥΡΙΩΤΙΣΣΑ</t>
  </si>
  <si>
    <t>ΣΚΟΥΡΙΩΤΙΣΣΑ - ΚΑΛΟΠΑΝΑΓΙΩΤΗΣ</t>
  </si>
  <si>
    <t>ΚΑΛΟΠΑΝΑΓΙΩΤΗΣ - ΠΡΟΔΡΟΜΟΣ</t>
  </si>
  <si>
    <t>E0909</t>
  </si>
  <si>
    <t>ΚΑΡΒΟΥΝΑΣ - ΚΥΠΕΡΟΥΝΤΑ</t>
  </si>
  <si>
    <t>E0910</t>
  </si>
  <si>
    <t>ΤΡΟΟΔΟΣ - ΠΡΟΔΡΟΜΟΣ</t>
  </si>
  <si>
    <t>E0911</t>
  </si>
  <si>
    <t>ΚΑΛΟΠΑΝΑΓΙΩΤΗΣ - ΓΕΡΑΚΙΕΣ</t>
  </si>
  <si>
    <t>E0912</t>
  </si>
  <si>
    <t>ΠΕΔΟΥΛΑΣ - ΚΑΜΠΟΣ</t>
  </si>
  <si>
    <t>ΠΕΔΟΥΛΑΣ - ΚΥΚΚΟΣ</t>
  </si>
  <si>
    <t>ΚΥΚΚΟΣ - ΚΑΜΠΟΣ</t>
  </si>
  <si>
    <t>F0102</t>
  </si>
  <si>
    <t>ΛΑΤΣΙΑ - ΓΕΡΙ</t>
  </si>
  <si>
    <t>ΛΑΤΣΙΑ - ΣΥΝΟΙΚΙΣΜΟΣ</t>
  </si>
  <si>
    <t>ΣΥΝΟΙΚΙΣΜΟΣ - ΓΕΡΙ</t>
  </si>
  <si>
    <t>F0103</t>
  </si>
  <si>
    <t>ΚΟΤΣΙΑΤΗΣ - ΤΣΕΡΙ</t>
  </si>
  <si>
    <t>ΚΟΤΣΙΑΤΗΣ - ΔΡΟΜΟΣ ΑΝΑΛΥΩΝΤΑ</t>
  </si>
  <si>
    <t>ΔΡΟΜΟΣ ΑΝΑΛΥΩΝΤΑ - ΤΣΕΡΙ</t>
  </si>
  <si>
    <t>F0104</t>
  </si>
  <si>
    <t>ΜΟΣΦΙΛΩΤΗ - ΜΑΘΙΑΤΗΣ</t>
  </si>
  <si>
    <t>ΜΟΣΦΙΛΩΤΗ - ΣΙΑ</t>
  </si>
  <si>
    <t>ΣΙΑ - ΜΑΘΙΑΤΗΣ</t>
  </si>
  <si>
    <t>F0105</t>
  </si>
  <si>
    <t>ΚΟΡΝΟΣ - ΨΕΥΔΑΣ</t>
  </si>
  <si>
    <t>ΚΟΡΝΟΣ - ΠΥΡΓΑ</t>
  </si>
  <si>
    <t>ΠΥΡΓΑ - ΨΕΥΔΑΣ</t>
  </si>
  <si>
    <t>F0106</t>
  </si>
  <si>
    <t>ΚΑΚΟΡΑΤΖΙΑ - ΣΤΑΥΡΟΒΟΥΝΙ</t>
  </si>
  <si>
    <t>F0107</t>
  </si>
  <si>
    <t>ΚΟΦΙΝΟΥ - ΑΛΑΜΙΝΟΣ</t>
  </si>
  <si>
    <t>F0108</t>
  </si>
  <si>
    <t>ΣΚΑΡΙΝΟΥ - ΖΥΓΙ</t>
  </si>
  <si>
    <t>ΣΚΑΡΙΝΟΥ - ΑΓΙΟΣ ΘΕΟΔΩΡΟΣ</t>
  </si>
  <si>
    <t>ΑΓΙΟΣ ΘΕΟΔΩΡΟΣ - ΖΥΓΙ</t>
  </si>
  <si>
    <t>F0110</t>
  </si>
  <si>
    <t>ΚΑΤΩ ΔΡΥΣ - ΒΑΒΛΑ</t>
  </si>
  <si>
    <t>F0111</t>
  </si>
  <si>
    <t>E0133</t>
  </si>
  <si>
    <t>ΣΤΑΘΜΟΣ ΧΟΙΡΟΚΟΙΤΙΑΣ - ΟΡΑ</t>
  </si>
  <si>
    <t>ΣΤΑΘΜΟΣ ΧΟΙΡΟΚΟΙΤΙΑΣ - ΧΟΙΡΟΚΟΙΤΙΑ</t>
  </si>
  <si>
    <t>ΧΟΙΡΟΚΟΙΤΙΑ - ΟΡΑ</t>
  </si>
  <si>
    <t>F0112</t>
  </si>
  <si>
    <t>ΟΡΑ - ΟΔΟΥ</t>
  </si>
  <si>
    <t>F0113</t>
  </si>
  <si>
    <t>ΒΑΒΑΤΣΙΝΙΑ - ΑΓΙΟΙ ΒΑΒΑΤΣΙΝΙΑΣ</t>
  </si>
  <si>
    <t>F0114</t>
  </si>
  <si>
    <t>ΟΡΑ - ΑΚΑΠΝΟΥ</t>
  </si>
  <si>
    <t>F0115</t>
  </si>
  <si>
    <t>Β1 - ΨΕΜΑΤΙΣΜΕΝΟΣ</t>
  </si>
  <si>
    <t>F0116</t>
  </si>
  <si>
    <t>Β1 - ΤΟΧΝΗ</t>
  </si>
  <si>
    <t>F0117</t>
  </si>
  <si>
    <t>ΑΣΓΑΤΑ - ΣΑΝΙΔΑ</t>
  </si>
  <si>
    <t>F9290</t>
  </si>
  <si>
    <t>F9040</t>
  </si>
  <si>
    <t>F2000</t>
  </si>
  <si>
    <t>F1350</t>
  </si>
  <si>
    <t>F1351</t>
  </si>
  <si>
    <t>F7120</t>
  </si>
  <si>
    <t>F6010</t>
  </si>
  <si>
    <t>F9320</t>
  </si>
  <si>
    <t>F9321</t>
  </si>
  <si>
    <t>F1030</t>
  </si>
  <si>
    <t>F9330</t>
  </si>
  <si>
    <t>F3010</t>
  </si>
  <si>
    <t>ΛΕΥΚΑΡΑ - ΛΥΘΡΟΔΟΝΤΑΣ</t>
  </si>
  <si>
    <t xml:space="preserve">ΛΕΥΚΑΡΑ - ΒΑΒΑΤΣΙΝΙΑ </t>
  </si>
  <si>
    <t>ΓΕΡΑΣΑ - ΜΑΘΙΚΟΛΟΝΗ</t>
  </si>
  <si>
    <t>ΧΟΥΛΟΥ - ΑΜΑΡΓΕΤΗ</t>
  </si>
  <si>
    <t>ΛΕΜΥΘΟΥ - ΑΓΙΟΣ ΝΙΚΟΛΑΟΣ</t>
  </si>
  <si>
    <t>ΚΑΠΕΔΕΣ - ΓΟΥΡΡΙ</t>
  </si>
  <si>
    <t>Β0022</t>
  </si>
  <si>
    <t>ΠΑΝΕΠΙΣΤΗΜΙΟ - ΝΟΣΟΚΟΜΕΙΟ</t>
  </si>
  <si>
    <t>ΝΟΣΟΚΟΜΕΙΟ - Α1</t>
  </si>
  <si>
    <t>Α1 - ΙΩΣΗΦ ΧΑΤΖΗΙΩΣΗΦ</t>
  </si>
  <si>
    <t>ΙΩΣΗΦ ΧΑΤΖΗΙΩΣΗΦ - ΤΣΕΡΙΟΥ</t>
  </si>
  <si>
    <t>ΤΣΕΡΙΟΥ - ΣΤΡΟΒΟΛΟΥ</t>
  </si>
  <si>
    <t>ΣΤΡΟΒΟΛΟΥ - Α9</t>
  </si>
  <si>
    <t>ΑΣΓΑΤΑ - ΒΑΣΑ</t>
  </si>
  <si>
    <t>ΒΑΣΑ - ΣΑΝΙΔΑ</t>
  </si>
  <si>
    <t>F0122</t>
  </si>
  <si>
    <t>ΠΑΡΕΚΚΛΗΣΙΑ - ΠΥΡΓΟΣ</t>
  </si>
  <si>
    <t>F0126</t>
  </si>
  <si>
    <t>ΑΜΑΘΟΥΝΤΑ - ΑΡΜΕΝΟΧΩΡΙ</t>
  </si>
  <si>
    <t>E0127</t>
  </si>
  <si>
    <t>ΠΟΤΑΜΟΣ ΓΕΡΜΑΣΟΓΕΙΑΣ - ΑΡΑΚΑΠΑΣ</t>
  </si>
  <si>
    <t>ΠΟΤΑΜΟΣ ΓΕΡΜΑΣΟΓΕΙΑΣ- ΓΕΡΜΑΣΟΓΕΙΑ</t>
  </si>
  <si>
    <t>F0128</t>
  </si>
  <si>
    <t>ΓΕΡΜΑΣΟΓΕΙΑ- ΦΟΙΝΙΚΑΡΙΑ</t>
  </si>
  <si>
    <t>ΦΟΙΝΙΚΑΡΙΑ - ΑΚΡΟΥΝΤΑ</t>
  </si>
  <si>
    <t>ΑΚΡΟΥΝΤΑ - ΑΡΑΚΑΠΑΣ</t>
  </si>
  <si>
    <t>F0129</t>
  </si>
  <si>
    <t>ΕΠΤΑΓΩΝΙΑ - ΚΑΛΟ ΧΩΡΙΟ</t>
  </si>
  <si>
    <t>ΕΠΤΑΓΩΝΙΑ - ΑΡΑΚΑΠΑΣ</t>
  </si>
  <si>
    <t>ΑΡΑΚΑΠΑΣ - ΚΑΛΟ ΧΩΡΙΟ</t>
  </si>
  <si>
    <t>E0131</t>
  </si>
  <si>
    <t>ΑΓΙΟΣ ΑΘΑΝΑΣΙΟΣ - ΜΑΘΗΚΟΛΩΝΗ</t>
  </si>
  <si>
    <t>F0131</t>
  </si>
  <si>
    <t>ΑΓΙΟΣ ΑΘΑΝΑΣΙΟΣ - ΦΑΣΟΥΛΑ</t>
  </si>
  <si>
    <t>F0132</t>
  </si>
  <si>
    <t>ΠΑΡΑΜΥΘΑ - ΣΠΙΤΑΛΙ</t>
  </si>
  <si>
    <t>F0133</t>
  </si>
  <si>
    <t>ΠΑΛΩΔΙΑ - ΣΠΙΤΑΛΙ</t>
  </si>
  <si>
    <t>F0134</t>
  </si>
  <si>
    <t>ΓΕΡΑΣΑ - ΑΨΙΟΥ</t>
  </si>
  <si>
    <t>F0135</t>
  </si>
  <si>
    <t>ΚΑΛΟ ΧΩΡΙΟ - ΛΟΥΒΑΡΑΣ</t>
  </si>
  <si>
    <t>F0136</t>
  </si>
  <si>
    <t>Ε110 - ΑΓΙΟΣ ΠΑΥΛΟΣ</t>
  </si>
  <si>
    <t>Ε110 - ΚΑΛΟ ΧΩΡΙΟ</t>
  </si>
  <si>
    <t>ΚΑΛΟ ΧΩΡΙΟ - ΑΓΙΟΣ ΠΑΥΛΟΣ</t>
  </si>
  <si>
    <t>F0137</t>
  </si>
  <si>
    <t>ΝΟΤΙΟΣ ΠΑΡΑΚΑΜΠΤΗΡΙΟΣ 
ΛΕΥΚΩΣΙΑΣ</t>
  </si>
  <si>
    <t>ΑΓΙΟΙ ΤΡΙΜΙΘΙΑΣ - 
ΚΟΚΚΙΝΟΤΡΙΜΙΘΙΑ</t>
  </si>
  <si>
    <t>ΑΣΓΑΤΑ - ΚΑΛΑΒΑΣΟΣ</t>
  </si>
  <si>
    <t>F0138</t>
  </si>
  <si>
    <t>ΚΑΛΟ ΧΩΡΙΟ - ΑΓΙΟΣ ΚΩΝΣΤΑΝΤΙΝΟΣ</t>
  </si>
  <si>
    <t>F0139</t>
  </si>
  <si>
    <t>ΖΩΟΠΗΓΗ - ΑΓΙΟΣ ΘΕΟΔΩΡΟΣ</t>
  </si>
  <si>
    <t>F0140</t>
  </si>
  <si>
    <t>ΠΑΡΑΚΑΜΠΤΗΡΙΟΣ ΖΩΟΠΗΓΗΣ</t>
  </si>
  <si>
    <t>F0141</t>
  </si>
  <si>
    <t>ΑΓΙΟΣ ΘΕΟΔΩΡΟΣ - ΑΓΙΟΣ ΙΩΑΝΝΗΣ</t>
  </si>
  <si>
    <t>F0144</t>
  </si>
  <si>
    <t>ΚΕΛΛΑΚΙ - ΠΡΑΣΤΕΙΟ</t>
  </si>
  <si>
    <t>F0145</t>
  </si>
  <si>
    <t>ΒΙΚΛΑ - ΚΕΛΛΑΚΙ</t>
  </si>
  <si>
    <t>F0146</t>
  </si>
  <si>
    <t>ΑΓΙΑ ΑΝΝΑ - ΨΕΥΔΑΣ</t>
  </si>
  <si>
    <t>F0147</t>
  </si>
  <si>
    <t>Β1 - ΣΚΑΡΙΝΟΥ</t>
  </si>
  <si>
    <t>F0101</t>
  </si>
  <si>
    <t>ΒΙΟΜΗΧΑΝΙΚΗ ΛΑΤΣΙΩΝ - ΛΑΤΣΙΑ</t>
  </si>
  <si>
    <t>F0125</t>
  </si>
  <si>
    <t>ΑΜΑΘΟΥΝΤΑ - ΑΓΙΟΣ ΤΥΧΩΝΑΣ</t>
  </si>
  <si>
    <t>F0127</t>
  </si>
  <si>
    <t>Α1 - ΜΟΥΤΑΓΙΑΚΑ</t>
  </si>
  <si>
    <t>F0124</t>
  </si>
  <si>
    <t>ΕΦΤΑΓΩΝΙΑ - ΑΚΑΠΝΟΥ</t>
  </si>
  <si>
    <t>F0149</t>
  </si>
  <si>
    <t>Α1 - Β1 (ΝΗΣΟΥ)</t>
  </si>
  <si>
    <t>F0201</t>
  </si>
  <si>
    <t>ΔΑΛΙ - ΠΟΤΑΜΙΑ</t>
  </si>
  <si>
    <t>F0209</t>
  </si>
  <si>
    <t>ΑΡΑΔΙΠΠΟΥ - ΡΙΖΟΕΛΙΑ</t>
  </si>
  <si>
    <t>F0210</t>
  </si>
  <si>
    <t>ΒΙΟΜΗΧΑΝΙΚΗ ΑΡΑΔΙΠΠΟΥ - ΑΡΑΔΙΠΠΟΥ</t>
  </si>
  <si>
    <t>F0211</t>
  </si>
  <si>
    <t>ΑΡΑΔΙΠΠΟΥ - ΑΒΔΕΛΛΕΡΟ</t>
  </si>
  <si>
    <t>F0305</t>
  </si>
  <si>
    <t>ΑΥΓΟΡΟΥ - ΞΥΛΟΦΑΓΟΥ</t>
  </si>
  <si>
    <t>F0306</t>
  </si>
  <si>
    <t>ΑΥΓΟΡΟΥ - ΦΡΕΝΑΡΟΣ</t>
  </si>
  <si>
    <t>F0307</t>
  </si>
  <si>
    <t>Α309 - ΠΟΤΑΜΟΣ ΛΙΟΠΕΤΡΙΟΥ</t>
  </si>
  <si>
    <t>E0329</t>
  </si>
  <si>
    <t>ΦΡΕΝΑΡΟΣ - ΒΡΥΣΟΥΛΛΕΣ</t>
  </si>
  <si>
    <t>F0314</t>
  </si>
  <si>
    <t>Ε712 - ΔΡΥΜΗ - ΔΡΥΜΟΥ</t>
  </si>
  <si>
    <t>F903 - ΑΓΙΟΣ ΙΩΑΝΝΗΣ</t>
  </si>
  <si>
    <t>Ε307 - ΚΑΒΟ ΓΚΡΕΚΟ</t>
  </si>
  <si>
    <t>F0315</t>
  </si>
  <si>
    <t>Α3 - ΑΓΙΑ ΝΑΠΑ</t>
  </si>
  <si>
    <t>E0920</t>
  </si>
  <si>
    <t>ΦΑΡΜΑΚΑΣ - ΟΔΟΥ</t>
  </si>
  <si>
    <t>E0923</t>
  </si>
  <si>
    <t>E0931</t>
  </si>
  <si>
    <t>ΠΑΛΑΙΧΩΡΙ - ΧΑΝΔΡΙΑ</t>
  </si>
  <si>
    <t>E0348</t>
  </si>
  <si>
    <t>ΣΩΤΗΡΑ - ΑΓΙΑ ΘΕΚΛΑ</t>
  </si>
  <si>
    <t>ΣΩΤΗΡΑ - Α3</t>
  </si>
  <si>
    <t>Α3 - ΑΓΙΑ ΘΕΚΛΑ</t>
  </si>
  <si>
    <t>F0323</t>
  </si>
  <si>
    <t>ΑΓΙΑ ΝΑΠΑ - ΜΑΚΡΟΝΗΣΟΣ</t>
  </si>
  <si>
    <t>F0401</t>
  </si>
  <si>
    <t>ΜΕΝΕΟΥ - ΔΡΟΜΟΛΑΞΙΑ</t>
  </si>
  <si>
    <t>F0402</t>
  </si>
  <si>
    <t>ΚΙΤΙ - ΤΕΡΣΕΦΑΝΟΥ</t>
  </si>
  <si>
    <t>ΚΙΤΙ - ΜΑΖΩΤΟΣ</t>
  </si>
  <si>
    <t>F0405</t>
  </si>
  <si>
    <t>E0336</t>
  </si>
  <si>
    <t>ΚΙΤΙ - ΠΕΡΒΟΛΙΑ</t>
  </si>
  <si>
    <t>F0502</t>
  </si>
  <si>
    <t>ΚΛΑΥΔΙΑ - ΤΕΡΣΕΦΑΝΟΥ</t>
  </si>
  <si>
    <t>F0503</t>
  </si>
  <si>
    <t>ΑΝΑΦΩΤΙΑ - ΜΑΖΩΤΟΣ</t>
  </si>
  <si>
    <t>F0504</t>
  </si>
  <si>
    <t>F0505</t>
  </si>
  <si>
    <t>ΑΓΓΛΙΣΙΔΕΣ - ΑΝΑΦΩΤΙΑ</t>
  </si>
  <si>
    <t>ΖΑΚΑΚΙ - ΦΑΣΟΥΡΙ</t>
  </si>
  <si>
    <t>F0602</t>
  </si>
  <si>
    <t>ΚΑΝΤΟΥ - ΣΩΤΗΡΑ</t>
  </si>
  <si>
    <t>F0603</t>
  </si>
  <si>
    <t>ΑΓΙΟΣ ΑΜΒΡΟΣΙΟΣ - ΑΓΙΟΣ ΘΕΡΑΠΩΝ</t>
  </si>
  <si>
    <t>F0604</t>
  </si>
  <si>
    <t>ΚΙΣΣΟΥΣΑ - ΜΑΝΔΡΙΑ</t>
  </si>
  <si>
    <t>F0605</t>
  </si>
  <si>
    <t>Ε601 - ΠΟΤΑΜΙΟΥ</t>
  </si>
  <si>
    <t>F0606</t>
  </si>
  <si>
    <t>ΑΥΔΗΜΟΥ - ΠΑΧΝΑ</t>
  </si>
  <si>
    <t>Β6 ΑΥΔΗΜΟΥ</t>
  </si>
  <si>
    <t>ΑΥΔΗΜΟΥ - ΠΡΑΣΤΕΙΟ</t>
  </si>
  <si>
    <t>ΠΡΑΣΤΕΙΟ - ΠΑΧΝΑ</t>
  </si>
  <si>
    <t>ΠΑΧΝΑ - Ε601</t>
  </si>
  <si>
    <t>F6060</t>
  </si>
  <si>
    <t>Β6 - ΠΑΡΑΜΑΛΙ</t>
  </si>
  <si>
    <t>F0607</t>
  </si>
  <si>
    <t>ΑΥΔΗΜΟΥ - ΠΛΑΤΑΝΙΣΤΕΙΑ</t>
  </si>
  <si>
    <t>F0608</t>
  </si>
  <si>
    <t>ΑΥΔΗΜΟΥ - ΑΝΩΓΥΡΑ</t>
  </si>
  <si>
    <t>F0609</t>
  </si>
  <si>
    <t>Β6 - ΚΟΛΠΟΣ ΠΙΣΣΟΥΡΙΟΥ</t>
  </si>
  <si>
    <t>F0610</t>
  </si>
  <si>
    <t>Β6 - ΠΙΣΣΟΥΡΙ</t>
  </si>
  <si>
    <t>F0611</t>
  </si>
  <si>
    <t>ΠΙΣΣΟΥΡΙ - ΑΛΕΚΤΩΡΑ</t>
  </si>
  <si>
    <t>F0612</t>
  </si>
  <si>
    <t>ΚΟΥΚΛΙΑ - ΔΩΡΑ</t>
  </si>
  <si>
    <t>F0614</t>
  </si>
  <si>
    <t>ΜΑΛΛΙΑ - ΔΩΡΑ</t>
  </si>
  <si>
    <t>ΒΙΟΜΗΧΑΝΙΚΗ ΔΑΛΙΟΥ - 
ΑΓΙΟΣ ΣΩΖΟΜΕΝΟΣ</t>
  </si>
  <si>
    <t>ΜΑΛΛΙΑ - ΑΓΙΟΣ ΝΙΚΟΛΑΟΣ</t>
  </si>
  <si>
    <t>F0616</t>
  </si>
  <si>
    <t>Β6 - ΑΓΙΟΣ ΝΙΚΟΛΑΟΣ</t>
  </si>
  <si>
    <t>Β6 - ΝΙΚΟΚΛΕΙΑ</t>
  </si>
  <si>
    <t>ΝΙΚΟΚΛΕΙΑ - ΤΡΑΧΥΠΕΔΟΥΛΑ</t>
  </si>
  <si>
    <t>ΤΡΑΧΥΠΕΔΟΥΛΑ - ΠΡΑΙΤΩΡΙ</t>
  </si>
  <si>
    <t>ΠΡΑΙΤΩΡΙ - ΑΓΙΟΣ ΝΙΚΟΛΑΟΣ</t>
  </si>
  <si>
    <t>F0617</t>
  </si>
  <si>
    <t>ΝΙΚΟΚΛΕΙΑ - ΦΙΛΟΥΣΑ</t>
  </si>
  <si>
    <t>ΝΙΚΟΚΛΕΙΑ - ΧΟΛΕΤΡΙΑ</t>
  </si>
  <si>
    <t>ΧΟΛΕΤΡΙΑ - ΚΕΛΟΚΕΔΑΡΑ</t>
  </si>
  <si>
    <t>ΚΕΛΟΚΕΔΑΡΑ - ΣΑΛΑΜΙΟΥ</t>
  </si>
  <si>
    <t>ΣΑΛΑΜΙΟΥ - ΜΕΣΑΝΑ</t>
  </si>
  <si>
    <t>ΜΕΣΑΝΑ - ΦΙΛΟΥΣΑ</t>
  </si>
  <si>
    <t>F0622</t>
  </si>
  <si>
    <t>Β6 - ΑΞΥΛΟΥ</t>
  </si>
  <si>
    <t>Β6 - ΤΙΜΗ</t>
  </si>
  <si>
    <t>ΤΙΜΗ - ΑΝΑΡΙΤΑ</t>
  </si>
  <si>
    <t>ΑΝΑΡΙΤΑ - ΑΞΥΛΟΥ</t>
  </si>
  <si>
    <t>F0623</t>
  </si>
  <si>
    <t>ΠΕΝΤΑΛΙΑ - ΑΓΙΑ ΜΑΡΙΝΑ</t>
  </si>
  <si>
    <t>F0624</t>
  </si>
  <si>
    <t>ΠΕΝΤΑΛΙΑ - ΚΟΙΛΙΝΙΑ</t>
  </si>
  <si>
    <t>F0625</t>
  </si>
  <si>
    <t>ΣΤΑΤΟΣ - ΑΓΙΟΣ ΦΩΤΙΟΣ</t>
  </si>
  <si>
    <t>F0626</t>
  </si>
  <si>
    <t>ΣΤΑΤΟΣ - ΑΜΠΕΛΙΤΗΣ</t>
  </si>
  <si>
    <t>F0627</t>
  </si>
  <si>
    <t>ΕΡΗΜΗ - ΕΠΙΣΚΟΠΗ</t>
  </si>
  <si>
    <t>F0628</t>
  </si>
  <si>
    <t>ΚΟΛΟΣΣΙ - ΦΑΣΟΥΡΙ</t>
  </si>
  <si>
    <t>ΚΟΛΟΣΣΙ - Μ1</t>
  </si>
  <si>
    <t>Μ1 - ΦΑΣΟΥΡΙ</t>
  </si>
  <si>
    <t>Μ0001</t>
  </si>
  <si>
    <t>Μ1 (ΒΑΣΕΙΣ)</t>
  </si>
  <si>
    <t>F0629</t>
  </si>
  <si>
    <t>ΠΡΑΣΤΕΙΟ - ΤΡΑΧΥΠΕΔΟΥΛΑ</t>
  </si>
  <si>
    <t>F0309</t>
  </si>
  <si>
    <t>ΦΡΕΝΑΡΟΣ - ΑΓΙΟΣ ΝΙΚΟΛΑΟΣ</t>
  </si>
  <si>
    <t>F0642</t>
  </si>
  <si>
    <t>ΑΜΠΕΛΙΤΗΣ - ΑΓΙΟΣ ΦΩΤΙΟΣ (ΠΑΡΑΚΑΜΠΤΗΡΙΟΣ)</t>
  </si>
  <si>
    <t>F0506</t>
  </si>
  <si>
    <t>ΜΕΝΟΓΙΑ - ΑΛΑΜΙΝΟΣ</t>
  </si>
  <si>
    <t>ΑΛΑΜΙΝΟΣ - ΜΑΖΩΤΟΣ</t>
  </si>
  <si>
    <t>ΑΛΕΘΡΙΚΟ - Ε321</t>
  </si>
  <si>
    <t>E0602</t>
  </si>
  <si>
    <t>F0618</t>
  </si>
  <si>
    <t>ΣΑΛΑΜΙΟΥ - ΑΡΜΙΝΟΥ</t>
  </si>
  <si>
    <t>F0619</t>
  </si>
  <si>
    <t>ΣΑΛΑΜΙΟΥ - ΑΓΙΟΣ - ΙΩΑΝΝΗΣ</t>
  </si>
  <si>
    <t>F0633</t>
  </si>
  <si>
    <t>ΖΑΚΑΚΙ - LADY'S MILE</t>
  </si>
  <si>
    <t>F0701</t>
  </si>
  <si>
    <t>Ε701 - Ε706 (ΧΛΩΡΑΚΑ)</t>
  </si>
  <si>
    <t>F0704</t>
  </si>
  <si>
    <t>ΚΑΘΗΚΑΣ - ΑΚΟΥΡΣΟΣ</t>
  </si>
  <si>
    <t>F0708</t>
  </si>
  <si>
    <t>ΑΡΟΔΕΣ - ΔΡΟΥΣΙΑ</t>
  </si>
  <si>
    <t>F0709</t>
  </si>
  <si>
    <t>Ε709 - ΚΡΗΤΟΥ ΤΕΡΡΑ</t>
  </si>
  <si>
    <t>F0711</t>
  </si>
  <si>
    <t>Β7 - ΜΕΣΟΓΗ</t>
  </si>
  <si>
    <t>ΣΙΜΟΥ - ΛΑΣΑ</t>
  </si>
  <si>
    <t>F0713</t>
  </si>
  <si>
    <t>Ε710 - ΑΡΜΟΥ</t>
  </si>
  <si>
    <t>F0715</t>
  </si>
  <si>
    <t>ΜΕΣΟΓΗ - ΜΕΣΑ ΧΩΡΙΟ</t>
  </si>
  <si>
    <t>F0716</t>
  </si>
  <si>
    <t>Β7 - ΚΟΙΛΗ</t>
  </si>
  <si>
    <t>F0717</t>
  </si>
  <si>
    <t>Ε702 - ΚΑΛΛΕΠΕΙΑ</t>
  </si>
  <si>
    <t>F0720</t>
  </si>
  <si>
    <t>Ε702 - ΠΙΤΤΑΡΓΟΥ</t>
  </si>
  <si>
    <t>F0723</t>
  </si>
  <si>
    <t>ΑΛΗΘΙΝΟΥ - ΠΛΑΤΑΝΙΣΤΑΣΑ</t>
  </si>
  <si>
    <t>ΚΥΠΕΡΟΥΝΤΑ - ΧΑΝΔΡΙΑ</t>
  </si>
  <si>
    <t>ΓΕΡΜΑΣΟΓΕΙΑ- ΑΡΑΚΑΠΑΣ</t>
  </si>
  <si>
    <t>ΧΟΥΛΟΥ - ΣΤΑΤΟΣ</t>
  </si>
  <si>
    <t>F0725</t>
  </si>
  <si>
    <t>Ε703 - ΦΟΙΤΗ</t>
  </si>
  <si>
    <t>F0728</t>
  </si>
  <si>
    <t>Ε712 - ΔΡΥΜΗ</t>
  </si>
  <si>
    <t>F0729</t>
  </si>
  <si>
    <t>Ε712 - ΔΡΥΝΙΑ</t>
  </si>
  <si>
    <t>F0730</t>
  </si>
  <si>
    <t>Β7 - ΑΓΙΟΙ ΑΝΑΡΓΥΡΟΙ</t>
  </si>
  <si>
    <t>F0731</t>
  </si>
  <si>
    <t>Β7 - ΧΟΛΗ</t>
  </si>
  <si>
    <t>F0732</t>
  </si>
  <si>
    <t>Β7 - ΓΟΥΔΙ</t>
  </si>
  <si>
    <t>ΠΟΛΙΣ - ΣΤΕΝΗ</t>
  </si>
  <si>
    <t>ΣΤΕΝΗ - ΛΥΣΟΣ</t>
  </si>
  <si>
    <t>F0734</t>
  </si>
  <si>
    <t>Β7 - ΠΑΝΩ ΑΚΟΥΡΔΑΛΙΑ</t>
  </si>
  <si>
    <t>F0735</t>
  </si>
  <si>
    <t>ΛΑΤΣΙ - ΑΚΑΜΑΣ</t>
  </si>
  <si>
    <t>ΛΑΤΣΙ - ΝΕΟ ΧΩΡΙΟ</t>
  </si>
  <si>
    <t>ΝΕΟ ΧΩΡΙΟ - ΑΚΑΜΑΣ</t>
  </si>
  <si>
    <t>F0736</t>
  </si>
  <si>
    <t>ΠΟΛΙΣ - ΠΕΛΑΘΟΥΣΑ</t>
  </si>
  <si>
    <t>F0737</t>
  </si>
  <si>
    <t>Ε704 - ΚΙΝΟΥΣΑ</t>
  </si>
  <si>
    <t>Ε704 - ΜΑΚΟΥΝΤΑ</t>
  </si>
  <si>
    <t>ΜΑΚΟΥΝΤΑ - ΚΙΝΟΥΣΑ</t>
  </si>
  <si>
    <t>F0738</t>
  </si>
  <si>
    <t>Ε704 - ΑΡΓΑΚΑ</t>
  </si>
  <si>
    <t>F0739</t>
  </si>
  <si>
    <t>Ε704 - ΓΙΑΛΙΑ</t>
  </si>
  <si>
    <t>F0740</t>
  </si>
  <si>
    <t>ΠΑΧΥΑΜΜΟΣ - ΚΑΤΩ ΠΥΡΓΟΣ</t>
  </si>
  <si>
    <t>F0742</t>
  </si>
  <si>
    <t>ΚΑΤΩ ΠΥΡΓΟΣ - ΠΗΓΑΙΝΙΑ</t>
  </si>
  <si>
    <t>F0743</t>
  </si>
  <si>
    <t>ΚΑΤΩ ΠΥΡΓΟΣ - ΠΑΝΩ ΠΥΡΓΟΣ</t>
  </si>
  <si>
    <t>F0746</t>
  </si>
  <si>
    <t>ΜΕΛΑΔΕΙΑ - ΦΙΛΟΥΣΑ</t>
  </si>
  <si>
    <t>F0753</t>
  </si>
  <si>
    <t>ΦΙΛΟΥΣΑ - ΤΡΙΜΙΘΟΥΣΑ</t>
  </si>
  <si>
    <t>F0801</t>
  </si>
  <si>
    <t>ΚΑΤΩ ΑΜΙΑΝΤΟΣ - ΠΕΛΕΝΔΡΙ</t>
  </si>
  <si>
    <t>F0804</t>
  </si>
  <si>
    <t>ΚΑΤΩ ΠΛΑΤΡΕΣ - ΛΕΜΥΘΟΥ</t>
  </si>
  <si>
    <t>F0810</t>
  </si>
  <si>
    <t>ΛΕΜΥΘΟΥ - ΚΑΜΙΝΑΡΙΑ</t>
  </si>
  <si>
    <t>F0811</t>
  </si>
  <si>
    <t>ΛΕΜΥΘΟΥ - ΤΡΕΙΣ ΕΛΙΕΣ</t>
  </si>
  <si>
    <t>F0812</t>
  </si>
  <si>
    <t>ΤΡΙΜΙΚΛΙΝΗ - Β8</t>
  </si>
  <si>
    <t>ΤΡΙΜΙΚΛΙΝΗ - ΑΓΙΟΣ ΜΑΜΑΣ</t>
  </si>
  <si>
    <t>ΑΓΙΟΣ ΜΑΜΑΣ - ΚΑΠΗΛΕΙΟ</t>
  </si>
  <si>
    <t>ΚΑΠΗΛΕΙΟ - ΚΟΡΦΗ</t>
  </si>
  <si>
    <t>ΚΟΡΦΗ - Β8</t>
  </si>
  <si>
    <t>F0813</t>
  </si>
  <si>
    <t>Β8 - ΛΑΝΕΙΑ</t>
  </si>
  <si>
    <t>F0814</t>
  </si>
  <si>
    <t>Β8 - ΜΟΝΑΓΡΙ</t>
  </si>
  <si>
    <t>F0815</t>
  </si>
  <si>
    <t>ΜΟΝΑΓΡΙ - ΚΟΥΚΑ</t>
  </si>
  <si>
    <t>E0613</t>
  </si>
  <si>
    <t>ΥΨΩΝΑΣ - ΦΡΑΓΜΑ ΚΟΥΡΡΗ</t>
  </si>
  <si>
    <t>F0817</t>
  </si>
  <si>
    <t>ΑΛΑΣΣΑ - ΛΟΦΟΥ</t>
  </si>
  <si>
    <t>F0818</t>
  </si>
  <si>
    <t>Β8 - ΠΑΛΩΔΙΑ</t>
  </si>
  <si>
    <t>F0819</t>
  </si>
  <si>
    <t>Β8 - ΚΑΤΩ ΠΟΛΕΜΙΔΙΑ</t>
  </si>
  <si>
    <t>E0142</t>
  </si>
  <si>
    <t>Β8 - ΠΟΛΕΜΙΔΙΑ</t>
  </si>
  <si>
    <t>F0901</t>
  </si>
  <si>
    <t>F903 - ΑΝΑΛΙΩΝΤΑΣ</t>
  </si>
  <si>
    <t>F0902</t>
  </si>
  <si>
    <t>ΚΑΜΠΙΑ - ΜΑΘΙΑΤΗΣ</t>
  </si>
  <si>
    <t>ΚΑΜΠΙΑ - ΑΝΑΛΙΩΝΤΑΣ</t>
  </si>
  <si>
    <t>ΑΝΑΛΙΩΝΤΑΣ - ΜΑΘΙΑΤΗΣ</t>
  </si>
  <si>
    <t>F0903</t>
  </si>
  <si>
    <t>ΤΣΕΡΙ - ΔΕΥΤΕΡΑ</t>
  </si>
  <si>
    <t>F0904</t>
  </si>
  <si>
    <t>ΔΕΥΤΕΡΑ - ΑΝΑΓΥΙΑ</t>
  </si>
  <si>
    <t>F0905</t>
  </si>
  <si>
    <t>ΑΝΑΓΥΙΑ - ΨΗΜΟΛΟΦΟΥ</t>
  </si>
  <si>
    <t>F0907</t>
  </si>
  <si>
    <t>ΑΡΕΔΙΟΥ - ΕΠΙΣΚΟΠΙΟ</t>
  </si>
  <si>
    <t>E0929</t>
  </si>
  <si>
    <t>F908</t>
  </si>
  <si>
    <t>E903 - ΚΑΤΩ ΜΟΝΗ</t>
  </si>
  <si>
    <t>F0909</t>
  </si>
  <si>
    <t>E903 - ΑΓΙΟΣ ΠΑΝΤΕΛΕΗΜΟΝΑΣ</t>
  </si>
  <si>
    <t>F0911</t>
  </si>
  <si>
    <t>Ε903 - ΑΓΙΟΣ ΕΠΙΦΑΝΕΙΟΣ</t>
  </si>
  <si>
    <t>F0912</t>
  </si>
  <si>
    <t>ΦΑΡΜΑΚΑΣ - ΚΑΜΠΙ</t>
  </si>
  <si>
    <t>F0913</t>
  </si>
  <si>
    <t>ΠΑΛΑΙΧΩΡΙ - ΣΥΚΟΠΕΤΡΑ</t>
  </si>
  <si>
    <t>F0914</t>
  </si>
  <si>
    <t>ΠΑΛΑΙΧΩΡΙ - ΑΓΙΟΣ ΘΕΟΔΩΡΟΣ</t>
  </si>
  <si>
    <t>ΠΑΛΑΙΧΩΡΙ - ΑΣΚΑΣ</t>
  </si>
  <si>
    <t>ΑΣΚΑΣ - ΦΤΕΡΙΚΟΥΔΙ</t>
  </si>
  <si>
    <t>ΦΤΕΡΙΚΟΥΔΙ - ΠΟΛΥΣΤΥΠΟΣ</t>
  </si>
  <si>
    <t>ΠΟΛΥΣΤΥΠΟΣ - ΧΑΝΔΡΙΑ</t>
  </si>
  <si>
    <t>F0722</t>
  </si>
  <si>
    <t>ΧΟΥΛΟΥ - ΛΕΜΟΝΑ</t>
  </si>
  <si>
    <t>F0726</t>
  </si>
  <si>
    <t>ΠΑΝΑΓΙΑ - ΚΟΙΛΑΔΑ ΚΕΔΡΩΝ</t>
  </si>
  <si>
    <t>F0805</t>
  </si>
  <si>
    <t>F804 - ΑΓΙΟΣ ΔΗΜΗΤΡΙΟΣ</t>
  </si>
  <si>
    <t>F0916</t>
  </si>
  <si>
    <t>Β9 - ΜΕΝΟΙΚΟ</t>
  </si>
  <si>
    <t>Β9 - ΠΑΛΙΟΜΕΤΟΧΟ</t>
  </si>
  <si>
    <t>ΠΑΛΙΟΜΕΤΟΧΟ - ΜΕΝΟΙΚΟ</t>
  </si>
  <si>
    <t>F0917</t>
  </si>
  <si>
    <t>ΠΑΛΙΟΜΕΤΟΧΟ - ΚΟΚΚΙΝΟΤΡΙΜΙΘΙΑ</t>
  </si>
  <si>
    <t>F0918</t>
  </si>
  <si>
    <t>ΚΟΚΚΙΝΟΤΡΙΜΙΘΙΑ - ΜΑΜΜΑΡΙ</t>
  </si>
  <si>
    <t>F0919</t>
  </si>
  <si>
    <t>ΚΟΚΚΙΝΟΤΡΙΜΙΘΙΑ - ΔΕΝΕΙΑ</t>
  </si>
  <si>
    <t>F0920</t>
  </si>
  <si>
    <t>ΑΚΑΚΙ - ΜΕΝΟΙΚΟ</t>
  </si>
  <si>
    <t>F0921</t>
  </si>
  <si>
    <t>ΑΚΑΚΙ - ΑΥΛΩΝΑ</t>
  </si>
  <si>
    <t>F0922</t>
  </si>
  <si>
    <t>ΚΑΤΩ ΜΟΝΗ - ΑΓΙΟΙ ΗΛΙΟΦΩΤΟΙ</t>
  </si>
  <si>
    <t>F0923</t>
  </si>
  <si>
    <t>Ε906 - ΚΑΤΩ ΜΟΝΗ</t>
  </si>
  <si>
    <t>E0930</t>
  </si>
  <si>
    <t>ΑΛΗΘΙΝΟΥ - ΠΟΛΥΣΤΥΠΟΣ</t>
  </si>
  <si>
    <t>ΠΛΑΤΑΝΙΣΤΑΣΑ - ΑΛΩΝΑ</t>
  </si>
  <si>
    <t>E0932</t>
  </si>
  <si>
    <t>ΑΣΤΡΟΜΕΡΙΤΗΣ - ΖΩΔΙΑ</t>
  </si>
  <si>
    <t>E0933</t>
  </si>
  <si>
    <t>Β9 - ΚΑΝΝΑΒΙΑ</t>
  </si>
  <si>
    <t>Β9 - ΒΥΖΑΚΙΑ</t>
  </si>
  <si>
    <t>ΒΥΖΑΚΙΑ - ΚΑΝΝΑΒΙΑ</t>
  </si>
  <si>
    <t>ΚΑΝΝΑΒΙΑ - Β9</t>
  </si>
  <si>
    <t>F0930</t>
  </si>
  <si>
    <t>ΒΥΖΑΚΙΑ - ΝΙΚΗΤΑΡΙ</t>
  </si>
  <si>
    <t>F0931</t>
  </si>
  <si>
    <t>ΚΟΥΤΡΑΦΑΣ - ΝΙΚΗΤΑΡΙ</t>
  </si>
  <si>
    <t>E0934</t>
  </si>
  <si>
    <t>ΒΥΖΑΚΙΑ - ΑΣΙΝΟΥ</t>
  </si>
  <si>
    <t>ΝΙΚΗΤΑΡΙ - ΑΣΙΝΟΥ</t>
  </si>
  <si>
    <t>F0933</t>
  </si>
  <si>
    <t>ΑΝΑΓΥΙΑ - ΠΟΛΙΤΙΚΟ</t>
  </si>
  <si>
    <t>ΑΝΑΓΥΙΑ - ΕΡΓΑΤΕΣ</t>
  </si>
  <si>
    <t>ΕΡΓΑΤΕΣ - ΠΟΛΙΤΙΚΟ</t>
  </si>
  <si>
    <t>F0934</t>
  </si>
  <si>
    <t>ΛΙΝΟΥ - ΣΚΟΥΡΙΩΤΙΣΣΑ</t>
  </si>
  <si>
    <t>E0935</t>
  </si>
  <si>
    <t>ΛΙΝΟΥ - ΚΑΚΟΠΕΤΡΙΑ</t>
  </si>
  <si>
    <t>F0937</t>
  </si>
  <si>
    <t>Ε935 - ΚΑΤΩ ΦΛΑΣΟΥ</t>
  </si>
  <si>
    <t>F0938</t>
  </si>
  <si>
    <t>ΕΥΡΥΧΟΥ - ΚΟΡΑΚΟΥ</t>
  </si>
  <si>
    <t>F0941</t>
  </si>
  <si>
    <t>ΤΕΜΠΡΙΑ - ΚΑΛΛΙΑΝΑ</t>
  </si>
  <si>
    <t>E0938</t>
  </si>
  <si>
    <t>ΚΑΚΟΠΕΤΡΙΑ - PINEWOOD</t>
  </si>
  <si>
    <t>ΚΑΡΒΟΥΝΑΣ - ΑΓΡΟΣ</t>
  </si>
  <si>
    <t>ΧΑΝΔΡΙΑ - ΑΓΡΟΣ</t>
  </si>
  <si>
    <t>F0947</t>
  </si>
  <si>
    <t>Ε909 - ΑΓΡΙΔΙΑ</t>
  </si>
  <si>
    <t>F0949</t>
  </si>
  <si>
    <t>ΚΥΠΕΡΟΥΝΤΑ - ΚΑΤΩ ΜΥΛΟΣ</t>
  </si>
  <si>
    <t>ΚΥΠΕΡΟΥΝΤΑ - ΔΥΜΕΣ</t>
  </si>
  <si>
    <t>ΔΥΜΕΣ - ΚΑΤΩ ΜΥΛΟΣ</t>
  </si>
  <si>
    <t>F0957</t>
  </si>
  <si>
    <t>ΚΥΚΚΟΣ - ΜΥΛΙΚΟΥΡΙ</t>
  </si>
  <si>
    <t>F0985</t>
  </si>
  <si>
    <t>ΚΑΛΟΠΑΝΑΓΙΩΤΗΣ - ΟΙΚΟΣ</t>
  </si>
  <si>
    <t>F0964</t>
  </si>
  <si>
    <t>Β9 - ΑΚΑΚΙ</t>
  </si>
  <si>
    <t>F0965</t>
  </si>
  <si>
    <t>Β9 - ΑΣΤΡΟΜΕΡΙΤΗΣ</t>
  </si>
  <si>
    <t>F0966</t>
  </si>
  <si>
    <t>ΚΥΚΚΟΣ - ΘΡΟΝΙ</t>
  </si>
  <si>
    <t>F0967</t>
  </si>
  <si>
    <t>Β9 - ΕΥΡΥΧΟΥ</t>
  </si>
  <si>
    <t>F0968</t>
  </si>
  <si>
    <t>Β9 - ΠΕΡΙΣΤΕΡΩΝΑ</t>
  </si>
  <si>
    <t>F0969</t>
  </si>
  <si>
    <t>ΛΑΓΟΥΔΕΡΑ - ΠΑΝΑΓΙΑ ΤΟΥ ΑΡΑΚΑ</t>
  </si>
  <si>
    <t>F0976</t>
  </si>
  <si>
    <t>Β9 - ΓΑΛΑΤΑ</t>
  </si>
  <si>
    <t>F0979</t>
  </si>
  <si>
    <t>Β9 - ΚΟΥΤΡΑΦΑΣ</t>
  </si>
  <si>
    <t>Ε933 - ΑΓΙΑ ΜΑΡΙΝΑ</t>
  </si>
  <si>
    <t>E0922</t>
  </si>
  <si>
    <t>ΠΟΤΑΜΙΤΙΣΣΑ - ΑΓΡΙΔΙΑ</t>
  </si>
  <si>
    <t>ΠΟΤΑΜΙΤΙΣΣΑ - ΑΓΡΟΣ</t>
  </si>
  <si>
    <t>ΜΕΝΟΙΚΟ - ΚΑΤΩ ΜΟΝΗ (ΧΩΜΑΤΟΔΡΟΜΟΣ)</t>
  </si>
  <si>
    <t>Ε712 - ΕΥΡΕΤΟΥ</t>
  </si>
  <si>
    <t>E0120</t>
  </si>
  <si>
    <t>Α1 - ΤΣΕΡΙ</t>
  </si>
  <si>
    <t>Λεωφορεία                 Buses</t>
  </si>
  <si>
    <t>Ελαφρού τύπου     Light</t>
  </si>
  <si>
    <t>Μεσαίου Τύπου     Medium</t>
  </si>
  <si>
    <t>Βαρετού Τύπου     Heavy</t>
  </si>
  <si>
    <r>
      <t>ΜΕΓΕΘΟΣ ΤΡΟΧΑΙΑΣ ΚΥΚΛΟΦΟΡΙΑΣ</t>
    </r>
    <r>
      <rPr>
        <b/>
        <u/>
        <sz val="9"/>
        <color indexed="12"/>
        <rFont val="Arial"/>
        <family val="2"/>
        <charset val="161"/>
      </rPr>
      <t xml:space="preserve"> </t>
    </r>
  </si>
  <si>
    <t>ΑΕΡΟΔΡΟΜΙΟ - ΠΑΡΑΛΙΜΝΙ</t>
  </si>
  <si>
    <t>ΒΙΟΜ.ΣΤΡΟΒΟΛΟΥ - ΛΑΤΣΙΑ</t>
  </si>
  <si>
    <r>
      <t xml:space="preserve">Μικτή Ημερήσια </t>
    </r>
    <r>
      <rPr>
        <b/>
        <sz val="10"/>
        <color indexed="10"/>
        <rFont val="Arial"/>
        <family val="2"/>
        <charset val="161"/>
      </rPr>
      <t>Κυκλοφορία (ADT)</t>
    </r>
  </si>
  <si>
    <r>
      <t xml:space="preserve">Δρόμος             </t>
    </r>
    <r>
      <rPr>
        <b/>
        <sz val="10"/>
        <color indexed="12"/>
        <rFont val="Arial"/>
        <family val="2"/>
        <charset val="161"/>
      </rPr>
      <t>Road</t>
    </r>
  </si>
  <si>
    <r>
      <t xml:space="preserve">Τμήμα        </t>
    </r>
    <r>
      <rPr>
        <b/>
        <sz val="10"/>
        <color indexed="12"/>
        <rFont val="Arial"/>
        <family val="2"/>
        <charset val="161"/>
      </rPr>
      <t>Section</t>
    </r>
  </si>
  <si>
    <r>
      <t xml:space="preserve">Δρόμος                                                       </t>
    </r>
    <r>
      <rPr>
        <b/>
        <sz val="10"/>
        <color indexed="12"/>
        <rFont val="Arial"/>
        <family val="2"/>
        <charset val="161"/>
      </rPr>
      <t>Road</t>
    </r>
  </si>
  <si>
    <r>
      <t xml:space="preserve">Τμήμα                                                       </t>
    </r>
    <r>
      <rPr>
        <b/>
        <sz val="10"/>
        <color indexed="12"/>
        <rFont val="Arial"/>
        <family val="2"/>
        <charset val="161"/>
      </rPr>
      <t>Section</t>
    </r>
  </si>
  <si>
    <r>
      <t xml:space="preserve">Κατεύθυνση            </t>
    </r>
    <r>
      <rPr>
        <b/>
        <sz val="10"/>
        <color indexed="12"/>
        <rFont val="Arial"/>
        <family val="2"/>
        <charset val="161"/>
      </rPr>
      <t>Direction</t>
    </r>
  </si>
  <si>
    <r>
      <t xml:space="preserve">Λεωφορεία                 </t>
    </r>
    <r>
      <rPr>
        <b/>
        <sz val="10"/>
        <color indexed="12"/>
        <rFont val="Arial"/>
        <family val="2"/>
        <charset val="161"/>
      </rPr>
      <t>Buses</t>
    </r>
  </si>
  <si>
    <r>
      <t xml:space="preserve">Βαρετού Τύπου     </t>
    </r>
    <r>
      <rPr>
        <b/>
        <sz val="10"/>
        <color indexed="12"/>
        <rFont val="Arial"/>
        <family val="2"/>
        <charset val="161"/>
      </rPr>
      <t>Heavy</t>
    </r>
  </si>
  <si>
    <r>
      <t xml:space="preserve">Μεσαίου Τύπου     </t>
    </r>
    <r>
      <rPr>
        <b/>
        <sz val="10"/>
        <color indexed="12"/>
        <rFont val="Arial"/>
        <family val="2"/>
        <charset val="161"/>
      </rPr>
      <t>Medium</t>
    </r>
  </si>
  <si>
    <r>
      <t xml:space="preserve">Ελαφρού τύπου     </t>
    </r>
    <r>
      <rPr>
        <b/>
        <sz val="10"/>
        <color indexed="12"/>
        <rFont val="Arial"/>
        <family val="2"/>
        <charset val="161"/>
      </rPr>
      <t>Light</t>
    </r>
  </si>
  <si>
    <r>
      <t xml:space="preserve">Φορτηγά / </t>
    </r>
    <r>
      <rPr>
        <b/>
        <sz val="10"/>
        <color indexed="12"/>
        <rFont val="Arial"/>
        <family val="2"/>
        <charset val="161"/>
      </rPr>
      <t>Trucks</t>
    </r>
  </si>
  <si>
    <r>
      <t xml:space="preserve">Ιδιωτικά Οχήματα    </t>
    </r>
    <r>
      <rPr>
        <b/>
        <sz val="10"/>
        <color indexed="12"/>
        <rFont val="Arial"/>
        <family val="2"/>
        <charset val="161"/>
      </rPr>
      <t>Private Vehicles</t>
    </r>
  </si>
  <si>
    <r>
      <t xml:space="preserve">Μέση Ημερήσια Κυκλοφορία                                    </t>
    </r>
    <r>
      <rPr>
        <b/>
        <sz val="10"/>
        <color indexed="12"/>
        <rFont val="Arial"/>
        <family val="2"/>
        <charset val="161"/>
      </rPr>
      <t>Average Daily Traffic</t>
    </r>
  </si>
  <si>
    <r>
      <rPr>
        <b/>
        <sz val="10"/>
        <rFont val="Arial"/>
        <family val="2"/>
        <charset val="161"/>
      </rPr>
      <t>Μονάδες Ιδιωτικών Οχημάτων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12"/>
        <rFont val="Arial"/>
        <family val="2"/>
        <charset val="161"/>
      </rPr>
      <t>(PCU)</t>
    </r>
  </si>
  <si>
    <r>
      <rPr>
        <b/>
        <sz val="10"/>
        <rFont val="Arial"/>
        <family val="2"/>
        <charset val="161"/>
      </rPr>
      <t>Μικτή Ημερήσια Κυκλοφορία</t>
    </r>
    <r>
      <rPr>
        <b/>
        <sz val="10"/>
        <color indexed="12"/>
        <rFont val="Arial"/>
        <family val="2"/>
      </rPr>
      <t xml:space="preserve"> </t>
    </r>
    <r>
      <rPr>
        <b/>
        <sz val="10"/>
        <color indexed="12"/>
        <rFont val="Arial"/>
        <family val="2"/>
        <charset val="161"/>
      </rPr>
      <t>(ADT)</t>
    </r>
  </si>
  <si>
    <r>
      <t xml:space="preserve">ΕΤΗΣΙΑ ΑΠΟΓΡΑΦΗ ΤΡΟΧΑΙΑΣ ΚΙΝΗΣΗΣ 2012 </t>
    </r>
    <r>
      <rPr>
        <b/>
        <u/>
        <sz val="9"/>
        <color indexed="12"/>
        <rFont val="Arial"/>
        <family val="2"/>
        <charset val="161"/>
      </rPr>
      <t xml:space="preserve">(Annual Traffic Census - 2012) </t>
    </r>
  </si>
  <si>
    <r>
      <t xml:space="preserve">Μονάδες Ιδιωτικών Οχημάτων </t>
    </r>
    <r>
      <rPr>
        <b/>
        <sz val="10"/>
        <color indexed="10"/>
        <rFont val="Arial"/>
        <family val="2"/>
        <charset val="161"/>
      </rPr>
      <t>(PCU)</t>
    </r>
  </si>
  <si>
    <r>
      <t xml:space="preserve">Μικτή Ημερήσια Κυκλοφορία </t>
    </r>
    <r>
      <rPr>
        <b/>
        <sz val="9"/>
        <color indexed="10"/>
        <rFont val="Arial"/>
        <family val="2"/>
        <charset val="161"/>
      </rPr>
      <t>(ADT)</t>
    </r>
  </si>
  <si>
    <r>
      <t xml:space="preserve">Ιδιωτικά Οχήματα    </t>
    </r>
    <r>
      <rPr>
        <b/>
        <sz val="9"/>
        <color indexed="10"/>
        <rFont val="Arial"/>
        <family val="2"/>
        <charset val="161"/>
      </rPr>
      <t>Private Vehicles</t>
    </r>
  </si>
  <si>
    <r>
      <t xml:space="preserve">Μεσαίου Τύπου    </t>
    </r>
    <r>
      <rPr>
        <b/>
        <sz val="9"/>
        <color indexed="10"/>
        <rFont val="Arial"/>
        <family val="2"/>
        <charset val="161"/>
      </rPr>
      <t>Medium</t>
    </r>
  </si>
  <si>
    <r>
      <t xml:space="preserve">Βαρετού Τύπου     </t>
    </r>
    <r>
      <rPr>
        <b/>
        <sz val="9"/>
        <color indexed="10"/>
        <rFont val="Arial"/>
        <family val="2"/>
        <charset val="161"/>
      </rPr>
      <t>Heavy</t>
    </r>
  </si>
  <si>
    <r>
      <t xml:space="preserve">Δρόμος             </t>
    </r>
    <r>
      <rPr>
        <b/>
        <sz val="9"/>
        <color indexed="10"/>
        <rFont val="Arial"/>
        <family val="2"/>
        <charset val="161"/>
      </rPr>
      <t>Road</t>
    </r>
  </si>
  <si>
    <r>
      <t xml:space="preserve">Τμήμα        </t>
    </r>
    <r>
      <rPr>
        <b/>
        <sz val="9"/>
        <color indexed="10"/>
        <rFont val="Arial"/>
        <family val="2"/>
        <charset val="161"/>
      </rPr>
      <t>Section</t>
    </r>
  </si>
  <si>
    <r>
      <t xml:space="preserve">Δρόμος                                                                 </t>
    </r>
    <r>
      <rPr>
        <b/>
        <sz val="9"/>
        <color indexed="10"/>
        <rFont val="Arial"/>
        <family val="2"/>
        <charset val="161"/>
      </rPr>
      <t>Road</t>
    </r>
  </si>
  <si>
    <r>
      <t xml:space="preserve">Τμήμα                                                 </t>
    </r>
    <r>
      <rPr>
        <b/>
        <sz val="9"/>
        <color indexed="10"/>
        <rFont val="Arial"/>
        <family val="2"/>
        <charset val="161"/>
      </rPr>
      <t>Section</t>
    </r>
  </si>
  <si>
    <r>
      <t xml:space="preserve">Κατεύθυνση            </t>
    </r>
    <r>
      <rPr>
        <b/>
        <sz val="9"/>
        <color indexed="10"/>
        <rFont val="Arial"/>
        <family val="2"/>
        <charset val="161"/>
      </rPr>
      <t>Direction</t>
    </r>
  </si>
  <si>
    <t xml:space="preserve"> </t>
  </si>
  <si>
    <t>ΜΕΓΕΘΟΣ ΤΡΟΧΑΙΑΣ ΚΥΚΛΟΦΟΡΙΑΣ</t>
  </si>
  <si>
    <t>ΝΟΤΙΟΣ ΠΑΡΑΚΑΜΠΤΗΡΙΟΣ ΛΕΥΚΩΣΙΑΣ</t>
  </si>
  <si>
    <t>Μέση Ημερήσια Κυκλοφορία                                    AVERAGE DAILY TRAFFIC</t>
  </si>
  <si>
    <t>Φορτηγά / Trucks</t>
  </si>
  <si>
    <r>
      <t xml:space="preserve">Ελαφρού τύπου     </t>
    </r>
    <r>
      <rPr>
        <b/>
        <sz val="9"/>
        <color rgb="FFFF0000"/>
        <rFont val="Arial"/>
        <family val="2"/>
        <charset val="161"/>
      </rPr>
      <t>Light</t>
    </r>
  </si>
  <si>
    <r>
      <rPr>
        <b/>
        <sz val="9"/>
        <rFont val="Arial"/>
        <family val="2"/>
        <charset val="161"/>
      </rPr>
      <t xml:space="preserve">Λεωφορεία </t>
    </r>
    <r>
      <rPr>
        <sz val="9"/>
        <rFont val="Arial"/>
        <family val="2"/>
      </rPr>
      <t xml:space="preserve">      </t>
    </r>
    <r>
      <rPr>
        <b/>
        <sz val="9"/>
        <color indexed="10"/>
        <rFont val="Arial"/>
        <family val="2"/>
        <charset val="161"/>
      </rPr>
      <t>Buses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</si>
</sst>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3" x14ac:knownFonts="1">
    <font>
      <sz val="10"/>
      <name val="MS Sans Serif"/>
      <charset val="161"/>
    </font>
    <font>
      <sz val="10"/>
      <name val="MS Sans Serif"/>
      <family val="2"/>
      <charset val="161"/>
    </font>
    <font>
      <sz val="9"/>
      <name val="Arial"/>
      <family val="2"/>
    </font>
    <font>
      <b/>
      <sz val="9"/>
      <name val="Arial"/>
      <family val="2"/>
    </font>
    <font>
      <strike/>
      <sz val="9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  <charset val="161"/>
    </font>
    <font>
      <b/>
      <u/>
      <sz val="9"/>
      <name val="Arial"/>
      <family val="2"/>
      <charset val="161"/>
    </font>
    <font>
      <b/>
      <u/>
      <sz val="9"/>
      <color indexed="12"/>
      <name val="Arial"/>
      <family val="2"/>
      <charset val="161"/>
    </font>
    <font>
      <sz val="10"/>
      <name val="Arial"/>
      <family val="2"/>
      <charset val="161"/>
    </font>
    <font>
      <sz val="9"/>
      <name val="Arial"/>
      <family val="2"/>
      <charset val="161"/>
    </font>
    <font>
      <b/>
      <sz val="10"/>
      <color indexed="10"/>
      <name val="Arial"/>
      <family val="2"/>
      <charset val="161"/>
    </font>
    <font>
      <b/>
      <sz val="10"/>
      <color indexed="12"/>
      <name val="Arial"/>
      <family val="2"/>
      <charset val="161"/>
    </font>
    <font>
      <b/>
      <sz val="9"/>
      <color indexed="10"/>
      <name val="Arial"/>
      <family val="2"/>
      <charset val="161"/>
    </font>
    <font>
      <b/>
      <sz val="10"/>
      <name val="Arial"/>
      <family val="2"/>
    </font>
    <font>
      <sz val="9"/>
      <color rgb="FFFF0000"/>
      <name val="Arial"/>
      <family val="2"/>
      <charset val="161"/>
    </font>
    <font>
      <sz val="10"/>
      <color rgb="FFFF0000"/>
      <name val="Arial"/>
      <family val="2"/>
      <charset val="161"/>
    </font>
    <font>
      <b/>
      <sz val="9"/>
      <color rgb="FFFF0000"/>
      <name val="Arial"/>
      <family val="2"/>
      <charset val="161"/>
    </font>
    <font>
      <b/>
      <sz val="10"/>
      <color rgb="FFFF0000"/>
      <name val="Arial"/>
      <family val="2"/>
      <charset val="161"/>
    </font>
    <font>
      <b/>
      <u/>
      <sz val="9"/>
      <color rgb="FFFF0000"/>
      <name val="Arial"/>
      <family val="2"/>
      <charset val="161"/>
    </font>
    <font>
      <b/>
      <sz val="10"/>
      <color rgb="FF0000FF"/>
      <name val="Arial"/>
      <family val="2"/>
      <charset val="161"/>
    </font>
    <font>
      <sz val="10"/>
      <color theme="1"/>
      <name val="Arial"/>
      <family val="2"/>
      <charset val="161"/>
    </font>
    <font>
      <b/>
      <sz val="9"/>
      <name val="Arial"/>
      <family val="2"/>
      <charset val="16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0">
    <xf numFmtId="0" fontId="0" fillId="0" borderId="0" xfId="0"/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" fontId="2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top" wrapText="1"/>
    </xf>
    <xf numFmtId="0" fontId="2" fillId="0" borderId="0" xfId="0" applyFont="1"/>
    <xf numFmtId="0" fontId="2" fillId="0" borderId="0" xfId="0" applyFont="1" applyAlignment="1">
      <alignment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0" fontId="7" fillId="0" borderId="0" xfId="0" applyFont="1" applyBorder="1" applyAlignment="1" applyProtection="1">
      <alignment horizontal="left"/>
      <protection locked="0"/>
    </xf>
    <xf numFmtId="0" fontId="9" fillId="0" borderId="0" xfId="1" applyFont="1"/>
    <xf numFmtId="0" fontId="9" fillId="0" borderId="0" xfId="1" applyFont="1" applyAlignment="1">
      <alignment horizontal="center"/>
    </xf>
    <xf numFmtId="0" fontId="10" fillId="0" borderId="0" xfId="0" applyFont="1" applyBorder="1" applyAlignment="1" applyProtection="1">
      <alignment horizontal="center"/>
      <protection locked="0"/>
    </xf>
    <xf numFmtId="0" fontId="15" fillId="0" borderId="0" xfId="0" applyFont="1" applyBorder="1" applyAlignment="1" applyProtection="1">
      <alignment horizontal="center"/>
      <protection locked="0"/>
    </xf>
    <xf numFmtId="0" fontId="16" fillId="0" borderId="0" xfId="1" applyFont="1"/>
    <xf numFmtId="0" fontId="16" fillId="0" borderId="0" xfId="1" applyFont="1" applyAlignment="1">
      <alignment horizontal="center"/>
    </xf>
    <xf numFmtId="0" fontId="17" fillId="0" borderId="0" xfId="0" applyFont="1" applyBorder="1" applyAlignment="1" applyProtection="1">
      <alignment horizontal="center"/>
      <protection locked="0"/>
    </xf>
    <xf numFmtId="0" fontId="18" fillId="0" borderId="0" xfId="1" applyFont="1"/>
    <xf numFmtId="0" fontId="9" fillId="4" borderId="2" xfId="1" applyFont="1" applyFill="1" applyBorder="1"/>
    <xf numFmtId="0" fontId="9" fillId="4" borderId="3" xfId="1" applyFont="1" applyFill="1" applyBorder="1"/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1" xfId="1" applyFont="1" applyBorder="1" applyAlignment="1">
      <alignment vertical="center"/>
    </xf>
    <xf numFmtId="1" fontId="9" fillId="5" borderId="1" xfId="1" applyNumberFormat="1" applyFont="1" applyFill="1" applyBorder="1" applyAlignment="1">
      <alignment horizontal="center" vertical="center"/>
    </xf>
    <xf numFmtId="1" fontId="9" fillId="0" borderId="1" xfId="1" applyNumberFormat="1" applyFont="1" applyBorder="1" applyAlignment="1">
      <alignment horizontal="center" vertical="center"/>
    </xf>
    <xf numFmtId="0" fontId="9" fillId="5" borderId="1" xfId="1" applyFont="1" applyFill="1" applyBorder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3" xfId="1" applyFont="1" applyBorder="1" applyAlignment="1">
      <alignment vertical="center" wrapText="1"/>
    </xf>
    <xf numFmtId="0" fontId="9" fillId="0" borderId="3" xfId="1" applyFont="1" applyBorder="1" applyAlignment="1">
      <alignment vertical="center"/>
    </xf>
    <xf numFmtId="1" fontId="9" fillId="5" borderId="3" xfId="1" applyNumberFormat="1" applyFont="1" applyFill="1" applyBorder="1" applyAlignment="1">
      <alignment horizontal="center" vertical="center"/>
    </xf>
    <xf numFmtId="0" fontId="9" fillId="5" borderId="3" xfId="1" applyFont="1" applyFill="1" applyBorder="1" applyAlignment="1">
      <alignment vertical="center"/>
    </xf>
    <xf numFmtId="1" fontId="9" fillId="0" borderId="3" xfId="1" applyNumberFormat="1" applyFont="1" applyBorder="1" applyAlignment="1">
      <alignment horizontal="center" vertical="center"/>
    </xf>
    <xf numFmtId="1" fontId="6" fillId="0" borderId="1" xfId="1" applyNumberFormat="1" applyFont="1" applyFill="1" applyBorder="1" applyAlignment="1">
      <alignment horizontal="center" vertical="center"/>
    </xf>
    <xf numFmtId="1" fontId="6" fillId="0" borderId="3" xfId="1" applyNumberFormat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0" fontId="19" fillId="0" borderId="0" xfId="0" applyFont="1" applyBorder="1" applyAlignment="1" applyProtection="1">
      <alignment horizontal="left"/>
      <protection locked="0"/>
    </xf>
    <xf numFmtId="1" fontId="9" fillId="0" borderId="6" xfId="1" applyNumberFormat="1" applyFont="1" applyBorder="1" applyAlignment="1">
      <alignment horizontal="center" vertical="center"/>
    </xf>
    <xf numFmtId="1" fontId="9" fillId="0" borderId="7" xfId="1" applyNumberFormat="1" applyFont="1" applyBorder="1" applyAlignment="1">
      <alignment horizontal="center" vertical="center"/>
    </xf>
    <xf numFmtId="1" fontId="9" fillId="0" borderId="8" xfId="1" applyNumberFormat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Border="1" applyAlignment="1">
      <alignment vertical="center" wrapText="1"/>
    </xf>
    <xf numFmtId="0" fontId="9" fillId="0" borderId="10" xfId="1" applyFont="1" applyBorder="1" applyAlignment="1">
      <alignment vertical="center"/>
    </xf>
    <xf numFmtId="1" fontId="9" fillId="5" borderId="10" xfId="1" applyNumberFormat="1" applyFont="1" applyFill="1" applyBorder="1" applyAlignment="1">
      <alignment horizontal="center" vertical="center"/>
    </xf>
    <xf numFmtId="1" fontId="9" fillId="0" borderId="10" xfId="1" applyNumberFormat="1" applyFont="1" applyFill="1" applyBorder="1" applyAlignment="1">
      <alignment horizontal="center" vertical="center"/>
    </xf>
    <xf numFmtId="1" fontId="6" fillId="0" borderId="10" xfId="1" applyNumberFormat="1" applyFont="1" applyFill="1" applyBorder="1" applyAlignment="1">
      <alignment horizontal="center" vertical="center"/>
    </xf>
    <xf numFmtId="1" fontId="9" fillId="0" borderId="10" xfId="1" applyNumberFormat="1" applyFont="1" applyBorder="1" applyAlignment="1">
      <alignment horizontal="center" vertical="center"/>
    </xf>
    <xf numFmtId="0" fontId="9" fillId="4" borderId="5" xfId="1" applyFont="1" applyFill="1" applyBorder="1"/>
    <xf numFmtId="0" fontId="6" fillId="4" borderId="11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20" fillId="4" borderId="13" xfId="1" applyFont="1" applyFill="1" applyBorder="1" applyAlignment="1">
      <alignment horizontal="center" vertical="center" wrapText="1"/>
    </xf>
    <xf numFmtId="0" fontId="18" fillId="0" borderId="14" xfId="1" applyFont="1" applyBorder="1"/>
    <xf numFmtId="0" fontId="16" fillId="0" borderId="15" xfId="1" applyFont="1" applyBorder="1"/>
    <xf numFmtId="0" fontId="16" fillId="0" borderId="16" xfId="1" applyFont="1" applyBorder="1"/>
    <xf numFmtId="0" fontId="16" fillId="0" borderId="12" xfId="1" applyFont="1" applyBorder="1"/>
    <xf numFmtId="0" fontId="6" fillId="4" borderId="17" xfId="1" applyFont="1" applyFill="1" applyBorder="1" applyAlignment="1">
      <alignment horizontal="center" vertical="center" wrapText="1"/>
    </xf>
    <xf numFmtId="0" fontId="2" fillId="2" borderId="1" xfId="0" quotePrefix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quotePrefix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/>
    </xf>
    <xf numFmtId="0" fontId="2" fillId="2" borderId="4" xfId="0" quotePrefix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/>
    </xf>
    <xf numFmtId="0" fontId="4" fillId="2" borderId="4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quotePrefix="1" applyFont="1" applyFill="1" applyBorder="1" applyAlignment="1">
      <alignment horizontal="center" vertical="center"/>
    </xf>
    <xf numFmtId="0" fontId="2" fillId="2" borderId="10" xfId="0" quotePrefix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/>
    </xf>
    <xf numFmtId="1" fontId="2" fillId="3" borderId="10" xfId="0" applyNumberFormat="1" applyFont="1" applyFill="1" applyBorder="1" applyAlignment="1">
      <alignment horizontal="center" vertical="center"/>
    </xf>
    <xf numFmtId="0" fontId="2" fillId="4" borderId="19" xfId="0" quotePrefix="1" applyFont="1" applyFill="1" applyBorder="1" applyAlignment="1">
      <alignment vertical="top" wrapText="1"/>
    </xf>
    <xf numFmtId="0" fontId="2" fillId="4" borderId="20" xfId="0" quotePrefix="1" applyFont="1" applyFill="1" applyBorder="1" applyAlignment="1">
      <alignment vertical="top" wrapText="1"/>
    </xf>
    <xf numFmtId="1" fontId="9" fillId="3" borderId="10" xfId="1" applyNumberFormat="1" applyFont="1" applyFill="1" applyBorder="1" applyAlignment="1">
      <alignment horizontal="center" vertical="center"/>
    </xf>
    <xf numFmtId="1" fontId="9" fillId="3" borderId="1" xfId="1" applyNumberFormat="1" applyFont="1" applyFill="1" applyBorder="1" applyAlignment="1">
      <alignment horizontal="center" vertical="center"/>
    </xf>
    <xf numFmtId="1" fontId="9" fillId="3" borderId="3" xfId="1" applyNumberFormat="1" applyFont="1" applyFill="1" applyBorder="1" applyAlignment="1">
      <alignment horizontal="center" vertical="center"/>
    </xf>
    <xf numFmtId="0" fontId="7" fillId="0" borderId="0" xfId="0" applyFont="1" applyBorder="1" applyAlignment="1" applyProtection="1">
      <alignment horizontal="center"/>
      <protection locked="0"/>
    </xf>
    <xf numFmtId="0" fontId="6" fillId="4" borderId="25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2" fillId="0" borderId="27" xfId="0" quotePrefix="1" applyFont="1" applyBorder="1"/>
    <xf numFmtId="0" fontId="2" fillId="0" borderId="28" xfId="0" quotePrefix="1" applyFont="1" applyBorder="1"/>
    <xf numFmtId="0" fontId="2" fillId="0" borderId="28" xfId="0" quotePrefix="1" applyFont="1" applyBorder="1" applyAlignment="1">
      <alignment vertical="top" wrapText="1"/>
    </xf>
    <xf numFmtId="0" fontId="2" fillId="0" borderId="28" xfId="0" quotePrefix="1" applyFont="1" applyBorder="1" applyAlignment="1">
      <alignment wrapText="1"/>
    </xf>
    <xf numFmtId="0" fontId="4" fillId="0" borderId="28" xfId="0" quotePrefix="1" applyFont="1" applyBorder="1"/>
    <xf numFmtId="0" fontId="4" fillId="0" borderId="20" xfId="0" quotePrefix="1" applyFont="1" applyBorder="1"/>
    <xf numFmtId="1" fontId="2" fillId="2" borderId="21" xfId="0" applyNumberFormat="1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horizontal="center"/>
      <protection locked="0"/>
    </xf>
    <xf numFmtId="0" fontId="18" fillId="4" borderId="15" xfId="1" applyFont="1" applyFill="1" applyBorder="1" applyAlignment="1">
      <alignment horizontal="center" vertical="center" wrapText="1"/>
    </xf>
    <xf numFmtId="0" fontId="18" fillId="4" borderId="16" xfId="1" applyFont="1" applyFill="1" applyBorder="1" applyAlignment="1">
      <alignment horizontal="center" vertical="center" wrapText="1"/>
    </xf>
    <xf numFmtId="1" fontId="9" fillId="0" borderId="26" xfId="1" applyNumberFormat="1" applyFont="1" applyBorder="1" applyAlignment="1">
      <alignment horizontal="center" vertical="center"/>
    </xf>
    <xf numFmtId="0" fontId="9" fillId="0" borderId="18" xfId="1" applyFont="1" applyBorder="1"/>
    <xf numFmtId="0" fontId="9" fillId="0" borderId="0" xfId="1" applyFont="1" applyBorder="1"/>
    <xf numFmtId="0" fontId="16" fillId="0" borderId="0" xfId="1" applyFont="1" applyBorder="1"/>
    <xf numFmtId="1" fontId="21" fillId="0" borderId="10" xfId="1" applyNumberFormat="1" applyFont="1" applyBorder="1" applyAlignment="1">
      <alignment horizontal="center" vertical="center"/>
    </xf>
    <xf numFmtId="1" fontId="21" fillId="0" borderId="29" xfId="1" applyNumberFormat="1" applyFont="1" applyBorder="1" applyAlignment="1">
      <alignment horizontal="center" vertical="center"/>
    </xf>
    <xf numFmtId="1" fontId="21" fillId="0" borderId="1" xfId="1" applyNumberFormat="1" applyFont="1" applyBorder="1" applyAlignment="1">
      <alignment horizontal="center" vertical="center"/>
    </xf>
    <xf numFmtId="1" fontId="21" fillId="0" borderId="21" xfId="1" applyNumberFormat="1" applyFont="1" applyBorder="1" applyAlignment="1">
      <alignment horizontal="center" vertical="center"/>
    </xf>
    <xf numFmtId="1" fontId="21" fillId="0" borderId="3" xfId="1" applyNumberFormat="1" applyFont="1" applyBorder="1" applyAlignment="1">
      <alignment horizontal="center" vertical="center"/>
    </xf>
    <xf numFmtId="1" fontId="21" fillId="0" borderId="30" xfId="1" applyNumberFormat="1" applyFont="1" applyBorder="1" applyAlignment="1">
      <alignment horizontal="center" vertical="center"/>
    </xf>
    <xf numFmtId="1" fontId="9" fillId="3" borderId="21" xfId="1" applyNumberFormat="1" applyFont="1" applyFill="1" applyBorder="1" applyAlignment="1">
      <alignment horizontal="center" vertical="center"/>
    </xf>
    <xf numFmtId="0" fontId="20" fillId="3" borderId="13" xfId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28" xfId="0" quotePrefix="1" applyFont="1" applyFill="1" applyBorder="1"/>
    <xf numFmtId="0" fontId="2" fillId="0" borderId="4" xfId="0" quotePrefix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2" borderId="10" xfId="0" applyNumberFormat="1" applyFont="1" applyFill="1" applyBorder="1" applyAlignment="1">
      <alignment horizontal="center" vertical="center" wrapText="1"/>
    </xf>
    <xf numFmtId="1" fontId="2" fillId="2" borderId="3" xfId="0" applyNumberFormat="1" applyFont="1" applyFill="1" applyBorder="1" applyAlignment="1">
      <alignment horizontal="center" vertical="center" wrapText="1"/>
    </xf>
    <xf numFmtId="1" fontId="2" fillId="2" borderId="21" xfId="0" applyNumberFormat="1" applyFont="1" applyFill="1" applyBorder="1" applyAlignment="1">
      <alignment horizontal="center" vertical="center" wrapText="1"/>
    </xf>
    <xf numFmtId="1" fontId="2" fillId="2" borderId="29" xfId="0" applyNumberFormat="1" applyFont="1" applyFill="1" applyBorder="1" applyAlignment="1">
      <alignment horizontal="center" vertical="center" wrapText="1"/>
    </xf>
    <xf numFmtId="1" fontId="2" fillId="2" borderId="30" xfId="0" applyNumberFormat="1" applyFont="1" applyFill="1" applyBorder="1" applyAlignment="1">
      <alignment horizontal="center" vertical="center" wrapText="1"/>
    </xf>
    <xf numFmtId="0" fontId="2" fillId="0" borderId="0" xfId="0" quotePrefix="1" applyFont="1" applyFill="1" applyBorder="1" applyAlignment="1">
      <alignment vertical="top" wrapText="1"/>
    </xf>
    <xf numFmtId="0" fontId="2" fillId="0" borderId="0" xfId="0" quotePrefix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1" fontId="2" fillId="3" borderId="21" xfId="0" applyNumberFormat="1" applyFont="1" applyFill="1" applyBorder="1" applyAlignment="1">
      <alignment horizontal="center" vertical="center"/>
    </xf>
    <xf numFmtId="0" fontId="2" fillId="2" borderId="0" xfId="0" quotePrefix="1" applyFont="1" applyFill="1" applyBorder="1" applyAlignment="1">
      <alignment vertical="top" wrapText="1"/>
    </xf>
    <xf numFmtId="0" fontId="2" fillId="2" borderId="0" xfId="0" quotePrefix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Border="1" applyAlignment="1">
      <alignment horizontal="center" vertical="center" wrapText="1"/>
    </xf>
    <xf numFmtId="1" fontId="2" fillId="2" borderId="0" xfId="0" applyNumberFormat="1" applyFont="1" applyFill="1" applyBorder="1" applyAlignment="1">
      <alignment horizontal="center" vertical="center"/>
    </xf>
    <xf numFmtId="1" fontId="2" fillId="2" borderId="0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0" fontId="22" fillId="2" borderId="0" xfId="0" applyFont="1" applyFill="1" applyBorder="1" applyAlignment="1">
      <alignment vertical="center"/>
    </xf>
    <xf numFmtId="0" fontId="22" fillId="2" borderId="0" xfId="0" applyFont="1" applyFill="1" applyAlignment="1">
      <alignment horizontal="center" vertical="top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vertical="top" wrapText="1"/>
    </xf>
    <xf numFmtId="0" fontId="2" fillId="2" borderId="0" xfId="0" applyFont="1" applyFill="1" applyAlignment="1">
      <alignment wrapText="1"/>
    </xf>
    <xf numFmtId="0" fontId="14" fillId="2" borderId="13" xfId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/>
      <protection locked="0"/>
    </xf>
    <xf numFmtId="0" fontId="6" fillId="4" borderId="31" xfId="1" applyFont="1" applyFill="1" applyBorder="1" applyAlignment="1">
      <alignment horizontal="center" vertical="center" wrapText="1"/>
    </xf>
    <xf numFmtId="0" fontId="6" fillId="4" borderId="32" xfId="1" applyFont="1" applyFill="1" applyBorder="1" applyAlignment="1">
      <alignment horizontal="center" vertical="center" wrapText="1"/>
    </xf>
    <xf numFmtId="0" fontId="6" fillId="4" borderId="25" xfId="1" applyFont="1" applyFill="1" applyBorder="1" applyAlignment="1">
      <alignment horizontal="center" vertical="center" wrapText="1"/>
    </xf>
    <xf numFmtId="0" fontId="6" fillId="4" borderId="24" xfId="1" applyFont="1" applyFill="1" applyBorder="1" applyAlignment="1">
      <alignment horizontal="center" vertical="center" wrapText="1"/>
    </xf>
    <xf numFmtId="0" fontId="6" fillId="4" borderId="36" xfId="1" applyFont="1" applyFill="1" applyBorder="1" applyAlignment="1">
      <alignment horizontal="center" vertical="center"/>
    </xf>
    <xf numFmtId="0" fontId="6" fillId="4" borderId="18" xfId="1" applyFont="1" applyFill="1" applyBorder="1" applyAlignment="1">
      <alignment horizontal="center" vertical="center"/>
    </xf>
    <xf numFmtId="0" fontId="6" fillId="4" borderId="23" xfId="1" applyFont="1" applyFill="1" applyBorder="1" applyAlignment="1">
      <alignment horizontal="center" vertical="center"/>
    </xf>
    <xf numFmtId="0" fontId="9" fillId="4" borderId="32" xfId="1" applyFont="1" applyFill="1" applyBorder="1" applyAlignment="1">
      <alignment horizontal="center" vertical="center" wrapText="1"/>
    </xf>
    <xf numFmtId="0" fontId="6" fillId="4" borderId="33" xfId="1" applyFont="1" applyFill="1" applyBorder="1" applyAlignment="1">
      <alignment horizontal="center" vertical="center" wrapText="1"/>
    </xf>
    <xf numFmtId="0" fontId="6" fillId="4" borderId="34" xfId="1" applyFont="1" applyFill="1" applyBorder="1" applyAlignment="1">
      <alignment horizontal="center" vertical="center" wrapText="1"/>
    </xf>
    <xf numFmtId="0" fontId="6" fillId="4" borderId="35" xfId="1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22" fillId="2" borderId="0" xfId="0" applyFont="1" applyFill="1" applyBorder="1" applyAlignment="1" applyProtection="1">
      <alignment horizontal="center" vertical="top"/>
      <protection locked="0"/>
    </xf>
    <xf numFmtId="0" fontId="3" fillId="2" borderId="36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1" fontId="10" fillId="2" borderId="37" xfId="0" applyNumberFormat="1" applyFont="1" applyFill="1" applyBorder="1" applyAlignment="1">
      <alignment horizontal="center" vertical="center" wrapText="1"/>
    </xf>
    <xf numFmtId="1" fontId="2" fillId="2" borderId="1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3</xdr:col>
      <xdr:colOff>438150</xdr:colOff>
      <xdr:row>4</xdr:row>
      <xdr:rowOff>28575</xdr:rowOff>
    </xdr:to>
    <xdr:pic>
      <xdr:nvPicPr>
        <xdr:cNvPr id="3163" name="Picture 2" descr="PUBLIC WORKS LOGO HORIZONTAL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1650" y="0"/>
          <a:ext cx="17049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0</xdr:row>
      <xdr:rowOff>0</xdr:rowOff>
    </xdr:from>
    <xdr:to>
      <xdr:col>3</xdr:col>
      <xdr:colOff>942975</xdr:colOff>
      <xdr:row>3</xdr:row>
      <xdr:rowOff>152400</xdr:rowOff>
    </xdr:to>
    <xdr:pic>
      <xdr:nvPicPr>
        <xdr:cNvPr id="2" name="Picture 2" descr="PUBLIC WORKS LOGO HORIZONTAL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0"/>
          <a:ext cx="1885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47625</xdr:colOff>
      <xdr:row>0</xdr:row>
      <xdr:rowOff>0</xdr:rowOff>
    </xdr:from>
    <xdr:to>
      <xdr:col>12</xdr:col>
      <xdr:colOff>581025</xdr:colOff>
      <xdr:row>3</xdr:row>
      <xdr:rowOff>133350</xdr:rowOff>
    </xdr:to>
    <xdr:pic>
      <xdr:nvPicPr>
        <xdr:cNvPr id="3" name="Picture 2" descr="PUBLIC WORKS LOGO ENGL HORIZONTAL.jp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0"/>
          <a:ext cx="189547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J61"/>
  <sheetViews>
    <sheetView topLeftCell="D14" zoomScaleNormal="100" workbookViewId="0">
      <selection activeCell="D28" sqref="A1:IV65536"/>
    </sheetView>
  </sheetViews>
  <sheetFormatPr defaultRowHeight="12.75" x14ac:dyDescent="0.2"/>
  <cols>
    <col min="1" max="1" width="8.140625" style="16" customWidth="1"/>
    <col min="2" max="2" width="8.28515625" style="16" customWidth="1"/>
    <col min="3" max="3" width="29.140625" style="15" customWidth="1"/>
    <col min="4" max="4" width="39.28515625" style="15" customWidth="1"/>
    <col min="5" max="5" width="20.140625" style="15" customWidth="1"/>
    <col min="6" max="6" width="11.42578125" style="15" hidden="1" customWidth="1"/>
    <col min="7" max="7" width="15.5703125" style="15" hidden="1" customWidth="1"/>
    <col min="8" max="8" width="12.7109375" style="15" hidden="1" customWidth="1"/>
    <col min="9" max="9" width="10.5703125" style="15" customWidth="1"/>
    <col min="10" max="10" width="13.28515625" style="15" customWidth="1"/>
    <col min="11" max="11" width="13.140625" style="15" hidden="1" customWidth="1"/>
    <col min="12" max="12" width="12.140625" style="22" hidden="1" customWidth="1"/>
    <col min="13" max="13" width="14.5703125" style="15" hidden="1" customWidth="1"/>
    <col min="14" max="15" width="12.7109375" style="15" hidden="1" customWidth="1"/>
    <col min="16" max="16" width="9.85546875" style="15" hidden="1" customWidth="1"/>
    <col min="17" max="17" width="9.85546875" style="19" customWidth="1"/>
    <col min="18" max="18" width="9.85546875" style="15" hidden="1" customWidth="1"/>
    <col min="19" max="19" width="9.42578125" style="19" hidden="1" customWidth="1"/>
    <col min="20" max="20" width="9.85546875" style="15" hidden="1" customWidth="1"/>
    <col min="21" max="21" width="9.7109375" style="15" hidden="1" customWidth="1"/>
    <col min="22" max="22" width="9.7109375" style="19" customWidth="1"/>
    <col min="23" max="23" width="9.7109375" style="19" hidden="1" customWidth="1"/>
    <col min="24" max="24" width="9.140625" style="19" hidden="1" customWidth="1"/>
    <col min="25" max="25" width="9.7109375" style="15" hidden="1" customWidth="1"/>
    <col min="26" max="26" width="9.28515625" style="15" hidden="1" customWidth="1"/>
    <col min="27" max="27" width="9.28515625" style="19" customWidth="1"/>
    <col min="28" max="28" width="9.28515625" style="19" hidden="1" customWidth="1"/>
    <col min="29" max="29" width="8.85546875" style="19" hidden="1" customWidth="1"/>
    <col min="30" max="30" width="9.28515625" style="15" hidden="1" customWidth="1"/>
    <col min="31" max="31" width="9.5703125" style="15" hidden="1" customWidth="1"/>
    <col min="32" max="32" width="9.5703125" style="19" customWidth="1"/>
    <col min="33" max="33" width="9.5703125" style="19" hidden="1" customWidth="1"/>
    <col min="34" max="34" width="9.28515625" style="19" hidden="1" customWidth="1"/>
    <col min="35" max="35" width="11.85546875" style="15" hidden="1" customWidth="1"/>
    <col min="36" max="36" width="11" style="15" hidden="1" customWidth="1"/>
    <col min="37" max="37" width="11" style="19" customWidth="1"/>
    <col min="38" max="38" width="11" style="19" hidden="1" customWidth="1"/>
    <col min="39" max="39" width="11.7109375" style="20" hidden="1" customWidth="1"/>
    <col min="40" max="44" width="0" style="15" hidden="1" customWidth="1"/>
    <col min="45" max="45" width="9.140625" style="19"/>
    <col min="46" max="16384" width="9.140625" style="15"/>
  </cols>
  <sheetData>
    <row r="2" spans="1:62" x14ac:dyDescent="0.2">
      <c r="A2" s="156" t="s">
        <v>869</v>
      </c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4"/>
      <c r="AO2" s="14"/>
      <c r="AP2" s="14"/>
      <c r="AQ2" s="14"/>
      <c r="AR2" s="14"/>
      <c r="AS2" s="43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</row>
    <row r="3" spans="1:62" x14ac:dyDescent="0.2">
      <c r="A3" s="156" t="s">
        <v>887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4"/>
      <c r="AO3" s="14"/>
      <c r="AP3" s="14"/>
      <c r="AQ3" s="14"/>
      <c r="AR3" s="14"/>
      <c r="AS3" s="43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</row>
    <row r="4" spans="1:62" x14ac:dyDescent="0.2">
      <c r="A4" s="95"/>
      <c r="B4" s="95"/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105"/>
      <c r="R4" s="95"/>
      <c r="S4" s="95"/>
      <c r="T4" s="95"/>
      <c r="U4" s="95"/>
      <c r="V4" s="105"/>
      <c r="W4" s="95"/>
      <c r="X4" s="95"/>
      <c r="Y4" s="95"/>
      <c r="Z4" s="95"/>
      <c r="AA4" s="105"/>
      <c r="AB4" s="95"/>
      <c r="AC4" s="95"/>
      <c r="AD4" s="95"/>
      <c r="AE4" s="95"/>
      <c r="AF4" s="105"/>
      <c r="AG4" s="95"/>
      <c r="AH4" s="95"/>
      <c r="AI4" s="95"/>
      <c r="AJ4" s="95"/>
      <c r="AK4" s="105"/>
      <c r="AL4" s="95"/>
      <c r="AM4" s="95"/>
      <c r="AN4" s="14"/>
      <c r="AO4" s="14"/>
      <c r="AP4" s="14"/>
      <c r="AQ4" s="14"/>
      <c r="AR4" s="14"/>
      <c r="AS4" s="43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</row>
    <row r="5" spans="1:62" ht="13.5" thickBot="1" x14ac:dyDescent="0.25">
      <c r="D5" s="17"/>
      <c r="E5" s="17"/>
      <c r="F5" s="17"/>
      <c r="G5" s="17"/>
      <c r="H5" s="17"/>
      <c r="I5" s="17"/>
      <c r="J5" s="17"/>
      <c r="K5" s="17"/>
      <c r="L5" s="21"/>
      <c r="M5" s="17"/>
      <c r="N5" s="17"/>
      <c r="O5" s="17"/>
      <c r="P5" s="17"/>
      <c r="Q5" s="18"/>
      <c r="R5" s="17"/>
      <c r="S5" s="18"/>
      <c r="T5" s="17"/>
      <c r="U5" s="17"/>
      <c r="V5" s="18"/>
      <c r="W5" s="18"/>
      <c r="X5" s="18"/>
      <c r="Y5" s="17"/>
      <c r="Z5" s="17"/>
      <c r="AA5" s="18"/>
      <c r="AB5" s="18"/>
      <c r="AC5" s="18"/>
      <c r="AD5" s="17"/>
      <c r="AE5" s="17"/>
      <c r="AF5" s="18"/>
      <c r="AG5" s="18"/>
      <c r="AH5" s="18"/>
      <c r="AI5" s="17"/>
      <c r="AJ5" s="17"/>
      <c r="AK5" s="18"/>
      <c r="AL5" s="18"/>
      <c r="AM5" s="18"/>
      <c r="AN5" s="17"/>
      <c r="AO5" s="17"/>
      <c r="AP5" s="17"/>
      <c r="AQ5" s="17"/>
      <c r="AR5" s="17"/>
      <c r="AS5" s="18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</row>
    <row r="6" spans="1:62" ht="43.5" customHeight="1" thickBot="1" x14ac:dyDescent="0.25">
      <c r="A6" s="157" t="s">
        <v>873</v>
      </c>
      <c r="B6" s="157" t="s">
        <v>874</v>
      </c>
      <c r="C6" s="157" t="s">
        <v>875</v>
      </c>
      <c r="D6" s="157" t="s">
        <v>876</v>
      </c>
      <c r="E6" s="157" t="s">
        <v>877</v>
      </c>
      <c r="F6" s="56" t="s">
        <v>872</v>
      </c>
      <c r="G6" s="41"/>
      <c r="H6" s="96"/>
      <c r="I6" s="165" t="s">
        <v>884</v>
      </c>
      <c r="J6" s="166"/>
      <c r="K6" s="166"/>
      <c r="L6" s="167"/>
      <c r="M6" s="56"/>
      <c r="N6" s="41"/>
      <c r="O6" s="23"/>
      <c r="P6" s="106"/>
      <c r="Q6" s="157" t="s">
        <v>883</v>
      </c>
      <c r="R6" s="109"/>
      <c r="S6" s="60"/>
      <c r="T6" s="161" t="s">
        <v>882</v>
      </c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3"/>
      <c r="AI6" s="23"/>
      <c r="AJ6" s="159" t="s">
        <v>865</v>
      </c>
      <c r="AK6" s="157" t="s">
        <v>878</v>
      </c>
    </row>
    <row r="7" spans="1:62" ht="51" customHeight="1" thickBot="1" x14ac:dyDescent="0.25">
      <c r="A7" s="164"/>
      <c r="B7" s="164"/>
      <c r="C7" s="164"/>
      <c r="D7" s="164"/>
      <c r="E7" s="164"/>
      <c r="F7" s="57"/>
      <c r="G7" s="42"/>
      <c r="H7" s="97"/>
      <c r="I7" s="58" t="s">
        <v>885</v>
      </c>
      <c r="J7" s="119" t="s">
        <v>886</v>
      </c>
      <c r="K7" s="110"/>
      <c r="L7" s="59"/>
      <c r="M7" s="57"/>
      <c r="N7" s="42"/>
      <c r="O7" s="24"/>
      <c r="P7" s="107"/>
      <c r="Q7" s="158"/>
      <c r="R7" s="110"/>
      <c r="S7" s="61"/>
      <c r="T7" s="55"/>
      <c r="U7" s="97" t="s">
        <v>866</v>
      </c>
      <c r="V7" s="63" t="s">
        <v>881</v>
      </c>
      <c r="W7" s="111"/>
      <c r="X7" s="62"/>
      <c r="Y7" s="24"/>
      <c r="Z7" s="97" t="s">
        <v>867</v>
      </c>
      <c r="AA7" s="63" t="s">
        <v>880</v>
      </c>
      <c r="AB7" s="111"/>
      <c r="AC7" s="62"/>
      <c r="AD7" s="24"/>
      <c r="AE7" s="97" t="s">
        <v>868</v>
      </c>
      <c r="AF7" s="63" t="s">
        <v>879</v>
      </c>
      <c r="AG7" s="111"/>
      <c r="AH7" s="62"/>
      <c r="AI7" s="24"/>
      <c r="AJ7" s="160"/>
      <c r="AK7" s="158"/>
    </row>
    <row r="8" spans="1:62" ht="16.5" customHeight="1" x14ac:dyDescent="0.2">
      <c r="A8" s="47" t="s">
        <v>18</v>
      </c>
      <c r="B8" s="48" t="s">
        <v>19</v>
      </c>
      <c r="C8" s="49" t="s">
        <v>20</v>
      </c>
      <c r="D8" s="49" t="s">
        <v>21</v>
      </c>
      <c r="E8" s="50" t="s">
        <v>22</v>
      </c>
      <c r="F8" s="51"/>
      <c r="G8" s="51">
        <f t="shared" ref="G8:G39" si="0">(AJ8+AE8+Z8)*3+U8+P8</f>
        <v>36179.057080080005</v>
      </c>
      <c r="H8" s="51">
        <v>28513.809300000004</v>
      </c>
      <c r="I8" s="52">
        <f>(AK8+AF8+AA8)*3+V8+Q8</f>
        <v>39157.610832855673</v>
      </c>
      <c r="J8" s="92">
        <f>Q8+V8+AA8+AF8+AK8</f>
        <v>31478.523565981672</v>
      </c>
      <c r="K8" s="92">
        <f>R8+W8+AB8+AG8+AL8</f>
        <v>31166.855015823432</v>
      </c>
      <c r="L8" s="53">
        <f>S8+X8+AC8+AH8+AM8</f>
        <v>30555.740211591601</v>
      </c>
      <c r="M8" s="51">
        <f>N8+N8*2/100</f>
        <v>29665.767195720004</v>
      </c>
      <c r="N8" s="51">
        <f>H8*2/100+H8</f>
        <v>29084.085486000004</v>
      </c>
      <c r="O8" s="54">
        <f>P8+P8*2/100</f>
        <v>21241.139646362404</v>
      </c>
      <c r="P8" s="54">
        <f>N8*AN8/100</f>
        <v>20824.646712120004</v>
      </c>
      <c r="Q8" s="112">
        <f>R8+(R8*1/100)</f>
        <v>22539.100725593024</v>
      </c>
      <c r="R8" s="112">
        <f t="shared" ref="R8:R39" si="1">S8+S8*2/100</f>
        <v>22315.941312468341</v>
      </c>
      <c r="S8" s="112">
        <f>O8+O8*3/100</f>
        <v>21878.373835753275</v>
      </c>
      <c r="T8" s="112">
        <f>U8+U8*2/100</f>
        <v>4806.1920363767995</v>
      </c>
      <c r="U8" s="112">
        <f>N8*AO8/100</f>
        <v>4711.9529768399998</v>
      </c>
      <c r="V8" s="112">
        <f>W8+(W8*1/100)</f>
        <v>5099.8792069516394</v>
      </c>
      <c r="W8" s="112">
        <f t="shared" ref="W8:W39" si="2">X8+X8*2/100</f>
        <v>5049.385353417465</v>
      </c>
      <c r="X8" s="112">
        <f>T8+T8*3/100</f>
        <v>4950.3777974681034</v>
      </c>
      <c r="Y8" s="112">
        <f>Z8+Z8*2/100</f>
        <v>1957.8280513608004</v>
      </c>
      <c r="Z8" s="112">
        <f>N8*AP8/100</f>
        <v>1919.4392660400003</v>
      </c>
      <c r="AA8" s="112">
        <f>AB8+(AB8*1/100)</f>
        <v>2077.4630922672536</v>
      </c>
      <c r="AB8" s="112">
        <f t="shared" ref="AB8:AB39" si="3">AC8+AC8*2/100</f>
        <v>2056.8941507596569</v>
      </c>
      <c r="AC8" s="112">
        <f>Y8+Y8*3/100</f>
        <v>2016.5628929016243</v>
      </c>
      <c r="AD8" s="112">
        <f>AE8+AE8*2/100</f>
        <v>1304.8434223848001</v>
      </c>
      <c r="AE8" s="112">
        <f>N8*AQ8/100</f>
        <v>1279.2582572400001</v>
      </c>
      <c r="AF8" s="112">
        <f>AG8+(AG8*1/100)</f>
        <v>1384.5771845530455</v>
      </c>
      <c r="AG8" s="112">
        <f t="shared" ref="AG8:AG39" si="4">AH8+AH8*2/100</f>
        <v>1370.8684995574708</v>
      </c>
      <c r="AH8" s="112">
        <f>AD8+AD8*3/100</f>
        <v>1343.988725056344</v>
      </c>
      <c r="AI8" s="112">
        <f>AJ8+AJ8*2/100</f>
        <v>355.76403923520002</v>
      </c>
      <c r="AJ8" s="112">
        <f>N8*AR8/100</f>
        <v>348.78827376000004</v>
      </c>
      <c r="AK8" s="113">
        <f>AL8+(AL8*1/100)</f>
        <v>377.50335661670618</v>
      </c>
      <c r="AL8" s="108">
        <f t="shared" ref="AL8:AL39" si="5">AM8+AM8*2/100</f>
        <v>373.76569962050115</v>
      </c>
      <c r="AM8" s="44">
        <f>AI8+AI8*3/100</f>
        <v>366.43696041225604</v>
      </c>
      <c r="AN8" s="15">
        <v>71.601518026565472</v>
      </c>
      <c r="AO8" s="15">
        <v>16.201138519924097</v>
      </c>
      <c r="AP8" s="15">
        <v>6.5996204933586338</v>
      </c>
      <c r="AQ8" s="15">
        <v>4.3984819734345351</v>
      </c>
      <c r="AR8" s="15">
        <v>1.1992409867172675</v>
      </c>
    </row>
    <row r="9" spans="1:62" ht="12.75" customHeight="1" x14ac:dyDescent="0.2">
      <c r="A9" s="25" t="s">
        <v>18</v>
      </c>
      <c r="B9" s="26" t="s">
        <v>19</v>
      </c>
      <c r="C9" s="27" t="s">
        <v>20</v>
      </c>
      <c r="D9" s="27" t="s">
        <v>21</v>
      </c>
      <c r="E9" s="28" t="s">
        <v>23</v>
      </c>
      <c r="F9" s="29"/>
      <c r="G9" s="29">
        <f t="shared" si="0"/>
        <v>33627.163127759995</v>
      </c>
      <c r="H9" s="29">
        <v>26674.208700000007</v>
      </c>
      <c r="I9" s="52">
        <f t="shared" ref="I9:I61" si="6">(AK9+AF9+AA9)*3+V9+Q9</f>
        <v>36395.624249001805</v>
      </c>
      <c r="J9" s="92">
        <f t="shared" ref="J9:J61" si="7">Q9+V9+AA9+AF9+AK9</f>
        <v>29447.651077853814</v>
      </c>
      <c r="K9" s="93">
        <f t="shared" ref="K9:K61" si="8">R9+W9+AB9+AG9+AL9</f>
        <v>29156.090176092886</v>
      </c>
      <c r="L9" s="39">
        <f t="shared" ref="L9:L61" si="9">S9+X9+AC9+AH9+AM9</f>
        <v>28584.402133424399</v>
      </c>
      <c r="M9" s="29">
        <f t="shared" ref="M9:M61" si="10">N9+N9*2/100</f>
        <v>27751.846731480007</v>
      </c>
      <c r="N9" s="29">
        <f t="shared" ref="N9:N59" si="11">H9*2/100+H9</f>
        <v>27207.692874000008</v>
      </c>
      <c r="O9" s="30">
        <f t="shared" ref="O9:O61" si="12">P9+P9*2/100</f>
        <v>19454.438601215999</v>
      </c>
      <c r="P9" s="30">
        <f>N9*AN9/100</f>
        <v>19072.979020799998</v>
      </c>
      <c r="Q9" s="112">
        <f t="shared" ref="Q9:Q61" si="13">R9+(R9*1/100)</f>
        <v>20643.221526381902</v>
      </c>
      <c r="R9" s="114">
        <f t="shared" si="1"/>
        <v>20438.833194437528</v>
      </c>
      <c r="S9" s="114">
        <f t="shared" ref="S9:S61" si="14">O9+O9*3/100</f>
        <v>20038.071759252478</v>
      </c>
      <c r="T9" s="114">
        <f t="shared" ref="T9:T61" si="15">U9+U9*2/100</f>
        <v>5023.4783008464001</v>
      </c>
      <c r="U9" s="114">
        <f>N9*AO9/100</f>
        <v>4924.9787263200005</v>
      </c>
      <c r="V9" s="112">
        <f t="shared" ref="V9:V61" si="16">W9+(W9*1/100)</f>
        <v>5330.4429658979197</v>
      </c>
      <c r="W9" s="114">
        <f t="shared" si="2"/>
        <v>5277.6663028692274</v>
      </c>
      <c r="X9" s="114">
        <f t="shared" ref="X9:X61" si="17">T9+T9*3/100</f>
        <v>5174.1826498717919</v>
      </c>
      <c r="Y9" s="114">
        <f t="shared" ref="Y9:Y61" si="18">Z9+Z9*2/100</f>
        <v>2080.5441281856001</v>
      </c>
      <c r="Z9" s="114">
        <f>N9*AP9/100</f>
        <v>2039.74914528</v>
      </c>
      <c r="AA9" s="112">
        <f t="shared" ref="AA9:AA61" si="19">AB9+(AB9*1/100)</f>
        <v>2207.6778576825095</v>
      </c>
      <c r="AB9" s="114">
        <f t="shared" si="3"/>
        <v>2185.8196610717914</v>
      </c>
      <c r="AC9" s="114">
        <f t="shared" ref="AC9:AC61" si="20">Y9+Y9*3/100</f>
        <v>2142.9604520311682</v>
      </c>
      <c r="AD9" s="114">
        <f t="shared" ref="AD9:AD61" si="21">AE9+AE9*2/100</f>
        <v>860.13837334080029</v>
      </c>
      <c r="AE9" s="114">
        <f>N9*AQ9/100</f>
        <v>843.27291504000027</v>
      </c>
      <c r="AF9" s="112">
        <f t="shared" ref="AF9:AF61" si="22">AG9+(AG9*1/100)</f>
        <v>912.69798878216329</v>
      </c>
      <c r="AG9" s="114">
        <f t="shared" si="4"/>
        <v>903.66137503184484</v>
      </c>
      <c r="AH9" s="114">
        <f t="shared" ref="AH9:AH61" si="23">AD9+AD9*3/100</f>
        <v>885.94252454102434</v>
      </c>
      <c r="AI9" s="114">
        <f t="shared" ref="AI9:AI61" si="24">AJ9+AJ9*2/100</f>
        <v>333.24732789120003</v>
      </c>
      <c r="AJ9" s="114">
        <f>N9*AR9/100</f>
        <v>326.71306656000002</v>
      </c>
      <c r="AK9" s="113">
        <f t="shared" ref="AK9:AK61" si="25">AL9+(AL9*1/100)</f>
        <v>353.61073910931975</v>
      </c>
      <c r="AL9" s="45">
        <f t="shared" si="5"/>
        <v>350.10964268249478</v>
      </c>
      <c r="AM9" s="45">
        <f t="shared" ref="AM9:AM61" si="26">AI9+AI9*3/100</f>
        <v>343.24474772793604</v>
      </c>
      <c r="AN9" s="15">
        <v>70.101419878296127</v>
      </c>
      <c r="AO9" s="15">
        <v>18.101419878296142</v>
      </c>
      <c r="AP9" s="15">
        <v>7.4969574036511135</v>
      </c>
      <c r="AQ9" s="15">
        <v>3.099391480730223</v>
      </c>
      <c r="AR9" s="15">
        <v>1.2008113590263689</v>
      </c>
    </row>
    <row r="10" spans="1:62" x14ac:dyDescent="0.2">
      <c r="A10" s="25" t="s">
        <v>18</v>
      </c>
      <c r="B10" s="26" t="s">
        <v>24</v>
      </c>
      <c r="C10" s="27" t="s">
        <v>20</v>
      </c>
      <c r="D10" s="27" t="s">
        <v>871</v>
      </c>
      <c r="E10" s="28" t="s">
        <v>22</v>
      </c>
      <c r="F10" s="29"/>
      <c r="G10" s="29">
        <f t="shared" si="0"/>
        <v>38965.958400000003</v>
      </c>
      <c r="H10" s="31"/>
      <c r="I10" s="52">
        <f t="shared" si="6"/>
        <v>42173.952499070205</v>
      </c>
      <c r="J10" s="92">
        <f t="shared" si="7"/>
        <v>34011.252015379207</v>
      </c>
      <c r="K10" s="93">
        <f t="shared" si="8"/>
        <v>33674.506945920002</v>
      </c>
      <c r="L10" s="39">
        <f t="shared" si="9"/>
        <v>33014.222496000002</v>
      </c>
      <c r="M10" s="29">
        <f t="shared" si="10"/>
        <v>32052.643199999999</v>
      </c>
      <c r="N10" s="29">
        <f>30808+30808*2/100</f>
        <v>31424.16</v>
      </c>
      <c r="O10" s="30">
        <f t="shared" si="12"/>
        <v>23077.903103999997</v>
      </c>
      <c r="P10" s="30">
        <f>72/100*N10</f>
        <v>22625.395199999999</v>
      </c>
      <c r="Q10" s="112">
        <f t="shared" si="13"/>
        <v>24488.101451073024</v>
      </c>
      <c r="R10" s="114">
        <f t="shared" si="1"/>
        <v>24245.645001062399</v>
      </c>
      <c r="S10" s="114">
        <f t="shared" si="14"/>
        <v>23770.240197119998</v>
      </c>
      <c r="T10" s="114">
        <f t="shared" si="15"/>
        <v>5128.422912</v>
      </c>
      <c r="U10" s="114">
        <f>16/100*N10</f>
        <v>5027.8656000000001</v>
      </c>
      <c r="V10" s="112">
        <f t="shared" si="16"/>
        <v>5441.8003224606719</v>
      </c>
      <c r="W10" s="114">
        <f t="shared" si="2"/>
        <v>5387.9211113472002</v>
      </c>
      <c r="X10" s="114">
        <f t="shared" si="17"/>
        <v>5282.2755993600003</v>
      </c>
      <c r="Y10" s="114">
        <f t="shared" si="18"/>
        <v>2243.6850239999999</v>
      </c>
      <c r="Z10" s="114">
        <f>N10*7/100</f>
        <v>2199.6911999999998</v>
      </c>
      <c r="AA10" s="112">
        <f t="shared" si="19"/>
        <v>2380.7876410765439</v>
      </c>
      <c r="AB10" s="114">
        <f t="shared" si="3"/>
        <v>2357.2154862143998</v>
      </c>
      <c r="AC10" s="114">
        <f t="shared" si="20"/>
        <v>2310.9955747199997</v>
      </c>
      <c r="AD10" s="114">
        <f t="shared" si="21"/>
        <v>1282.105728</v>
      </c>
      <c r="AE10" s="114">
        <f>4/100*N10</f>
        <v>1256.9664</v>
      </c>
      <c r="AF10" s="112">
        <f t="shared" si="22"/>
        <v>1360.450080615168</v>
      </c>
      <c r="AG10" s="114">
        <f t="shared" si="4"/>
        <v>1346.9802778368</v>
      </c>
      <c r="AH10" s="114">
        <f t="shared" si="23"/>
        <v>1320.5688998400001</v>
      </c>
      <c r="AI10" s="114">
        <f t="shared" si="24"/>
        <v>320.526432</v>
      </c>
      <c r="AJ10" s="114">
        <f>N10*1/100</f>
        <v>314.24160000000001</v>
      </c>
      <c r="AK10" s="113">
        <f t="shared" si="25"/>
        <v>340.11252015379199</v>
      </c>
      <c r="AL10" s="45">
        <f t="shared" si="5"/>
        <v>336.74506945920001</v>
      </c>
      <c r="AM10" s="45">
        <f t="shared" si="26"/>
        <v>330.14222496000002</v>
      </c>
      <c r="AN10" s="15">
        <v>71.598173515981728</v>
      </c>
      <c r="AO10" s="15">
        <v>16.199508254302771</v>
      </c>
      <c r="AP10" s="15">
        <v>6.5999297506146828</v>
      </c>
      <c r="AQ10" s="15">
        <v>4.4011239901650869</v>
      </c>
      <c r="AR10" s="15">
        <v>1.201264488935722</v>
      </c>
    </row>
    <row r="11" spans="1:62" x14ac:dyDescent="0.2">
      <c r="A11" s="25" t="s">
        <v>18</v>
      </c>
      <c r="B11" s="26" t="s">
        <v>24</v>
      </c>
      <c r="C11" s="27" t="s">
        <v>20</v>
      </c>
      <c r="D11" s="27" t="s">
        <v>871</v>
      </c>
      <c r="E11" s="28" t="s">
        <v>23</v>
      </c>
      <c r="F11" s="29"/>
      <c r="G11" s="29">
        <f t="shared" si="0"/>
        <v>34941.364800000003</v>
      </c>
      <c r="H11" s="31"/>
      <c r="I11" s="52">
        <f t="shared" si="6"/>
        <v>37818.02167421818</v>
      </c>
      <c r="J11" s="92">
        <f t="shared" si="7"/>
        <v>30498.404575982404</v>
      </c>
      <c r="K11" s="93">
        <f t="shared" si="8"/>
        <v>30196.44017424</v>
      </c>
      <c r="L11" s="39">
        <f t="shared" si="9"/>
        <v>29604.353112000001</v>
      </c>
      <c r="M11" s="29">
        <f t="shared" si="10"/>
        <v>28742.090400000001</v>
      </c>
      <c r="N11" s="29">
        <f>27626+27626*2/100</f>
        <v>28178.52</v>
      </c>
      <c r="O11" s="30">
        <f t="shared" si="12"/>
        <v>20119.46328</v>
      </c>
      <c r="P11" s="30">
        <f>70/100*N11</f>
        <v>19724.964</v>
      </c>
      <c r="Q11" s="112">
        <f t="shared" si="13"/>
        <v>21348.883203187681</v>
      </c>
      <c r="R11" s="114">
        <f t="shared" si="1"/>
        <v>21137.508121968</v>
      </c>
      <c r="S11" s="114">
        <f t="shared" si="14"/>
        <v>20723.0471784</v>
      </c>
      <c r="T11" s="114">
        <f t="shared" si="15"/>
        <v>5173.5762720000002</v>
      </c>
      <c r="U11" s="114">
        <f>18/100*N11</f>
        <v>5072.1336000000001</v>
      </c>
      <c r="V11" s="112">
        <f t="shared" si="16"/>
        <v>5489.7128236768322</v>
      </c>
      <c r="W11" s="114">
        <f t="shared" si="2"/>
        <v>5435.3592313631998</v>
      </c>
      <c r="X11" s="114">
        <f t="shared" si="17"/>
        <v>5328.78356016</v>
      </c>
      <c r="Y11" s="114">
        <f t="shared" si="18"/>
        <v>2299.3672320000001</v>
      </c>
      <c r="Z11" s="114">
        <f>N11*8/100</f>
        <v>2254.2816000000003</v>
      </c>
      <c r="AA11" s="112">
        <f t="shared" si="19"/>
        <v>2439.8723660785922</v>
      </c>
      <c r="AB11" s="114">
        <f t="shared" si="3"/>
        <v>2415.7152139392001</v>
      </c>
      <c r="AC11" s="114">
        <f t="shared" si="20"/>
        <v>2368.3482489600001</v>
      </c>
      <c r="AD11" s="114">
        <f t="shared" si="21"/>
        <v>862.26271199999996</v>
      </c>
      <c r="AE11" s="114">
        <f>N11*3/100</f>
        <v>845.35559999999998</v>
      </c>
      <c r="AF11" s="112">
        <f t="shared" si="22"/>
        <v>914.95213727947191</v>
      </c>
      <c r="AG11" s="114">
        <f t="shared" si="4"/>
        <v>905.89320522719993</v>
      </c>
      <c r="AH11" s="114">
        <f t="shared" si="23"/>
        <v>888.13059335999992</v>
      </c>
      <c r="AI11" s="114">
        <f t="shared" si="24"/>
        <v>287.42090400000001</v>
      </c>
      <c r="AJ11" s="114">
        <f>N11*1/100</f>
        <v>281.78520000000003</v>
      </c>
      <c r="AK11" s="113">
        <f t="shared" si="25"/>
        <v>304.98404575982403</v>
      </c>
      <c r="AL11" s="45">
        <f t="shared" si="5"/>
        <v>301.96440174240001</v>
      </c>
      <c r="AM11" s="45">
        <f t="shared" si="26"/>
        <v>296.04353112000001</v>
      </c>
      <c r="AN11" s="15">
        <v>70.10184097140619</v>
      </c>
      <c r="AO11" s="15">
        <v>18.100274187230713</v>
      </c>
      <c r="AP11" s="15">
        <v>7.5009792401096762</v>
      </c>
      <c r="AQ11" s="15">
        <v>3.0983157070113596</v>
      </c>
      <c r="AR11" s="15">
        <v>1.1985898942420681</v>
      </c>
    </row>
    <row r="12" spans="1:62" x14ac:dyDescent="0.2">
      <c r="A12" s="25" t="s">
        <v>18</v>
      </c>
      <c r="B12" s="26" t="s">
        <v>25</v>
      </c>
      <c r="C12" s="27" t="s">
        <v>20</v>
      </c>
      <c r="D12" s="27" t="s">
        <v>26</v>
      </c>
      <c r="E12" s="28" t="s">
        <v>22</v>
      </c>
      <c r="F12" s="29"/>
      <c r="G12" s="29">
        <f t="shared" si="0"/>
        <v>33059.288092729184</v>
      </c>
      <c r="H12" s="29">
        <v>28250.854626</v>
      </c>
      <c r="I12" s="52">
        <f t="shared" si="6"/>
        <v>35780.99712994197</v>
      </c>
      <c r="J12" s="92">
        <f t="shared" si="7"/>
        <v>28761.787460880001</v>
      </c>
      <c r="K12" s="93">
        <f t="shared" si="8"/>
        <v>28477.017287999999</v>
      </c>
      <c r="L12" s="39">
        <f t="shared" si="9"/>
        <v>27918.644399999997</v>
      </c>
      <c r="M12" s="29">
        <f t="shared" si="10"/>
        <v>27105.48</v>
      </c>
      <c r="N12" s="29">
        <v>26574</v>
      </c>
      <c r="O12" s="30">
        <f t="shared" si="12"/>
        <v>19407.028602739727</v>
      </c>
      <c r="P12" s="30">
        <f>N12*AN10/100</f>
        <v>19026.498630136986</v>
      </c>
      <c r="Q12" s="112">
        <f t="shared" si="13"/>
        <v>20592.914492538741</v>
      </c>
      <c r="R12" s="114">
        <f t="shared" si="1"/>
        <v>20389.024250038357</v>
      </c>
      <c r="S12" s="114">
        <f t="shared" si="14"/>
        <v>19989.239460821918</v>
      </c>
      <c r="T12" s="114">
        <f t="shared" si="15"/>
        <v>4390.9544699683875</v>
      </c>
      <c r="U12" s="114">
        <f>N12*AO10/100</f>
        <v>4304.8573234984187</v>
      </c>
      <c r="V12" s="112">
        <f t="shared" si="16"/>
        <v>4659.2681338102757</v>
      </c>
      <c r="W12" s="114">
        <f t="shared" si="2"/>
        <v>4613.1367661487875</v>
      </c>
      <c r="X12" s="114">
        <f t="shared" si="17"/>
        <v>4522.6831040674388</v>
      </c>
      <c r="Y12" s="114">
        <f t="shared" si="18"/>
        <v>1788.9426385669126</v>
      </c>
      <c r="Z12" s="114">
        <f>N12*AP10/100</f>
        <v>1753.8653319283458</v>
      </c>
      <c r="AA12" s="112">
        <f t="shared" si="19"/>
        <v>1898.2577674391825</v>
      </c>
      <c r="AB12" s="114">
        <f t="shared" si="3"/>
        <v>1879.4631360783985</v>
      </c>
      <c r="AC12" s="114">
        <f t="shared" si="20"/>
        <v>1842.61091772392</v>
      </c>
      <c r="AD12" s="114">
        <f t="shared" si="21"/>
        <v>1192.9457829293995</v>
      </c>
      <c r="AE12" s="114">
        <f>N12*AQ10/100</f>
        <v>1169.5546891464701</v>
      </c>
      <c r="AF12" s="112">
        <f t="shared" si="22"/>
        <v>1265.8419279410832</v>
      </c>
      <c r="AG12" s="114">
        <f t="shared" si="4"/>
        <v>1253.3088395456271</v>
      </c>
      <c r="AH12" s="114">
        <f t="shared" si="23"/>
        <v>1228.7341564172814</v>
      </c>
      <c r="AI12" s="114">
        <f t="shared" si="24"/>
        <v>325.60850579557433</v>
      </c>
      <c r="AJ12" s="114">
        <f>N12*AR10/100</f>
        <v>319.22402528977875</v>
      </c>
      <c r="AK12" s="113">
        <f t="shared" si="25"/>
        <v>345.50513915071866</v>
      </c>
      <c r="AL12" s="45">
        <f t="shared" si="5"/>
        <v>342.08429618883036</v>
      </c>
      <c r="AM12" s="45">
        <f t="shared" si="26"/>
        <v>335.37676096944153</v>
      </c>
      <c r="AN12" s="15">
        <v>71.601486191442916</v>
      </c>
      <c r="AO12" s="15">
        <v>16.198720649634197</v>
      </c>
      <c r="AP12" s="15">
        <v>6.5997625158003599</v>
      </c>
      <c r="AQ12" s="15">
        <v>4.4011184739724989</v>
      </c>
      <c r="AR12" s="15">
        <v>1.1989121691500362</v>
      </c>
    </row>
    <row r="13" spans="1:62" x14ac:dyDescent="0.2">
      <c r="A13" s="25" t="s">
        <v>18</v>
      </c>
      <c r="B13" s="26" t="s">
        <v>25</v>
      </c>
      <c r="C13" s="27" t="s">
        <v>20</v>
      </c>
      <c r="D13" s="27" t="s">
        <v>26</v>
      </c>
      <c r="E13" s="28" t="s">
        <v>23</v>
      </c>
      <c r="F13" s="29"/>
      <c r="G13" s="29">
        <f t="shared" si="0"/>
        <v>31268.493772032907</v>
      </c>
      <c r="H13" s="29">
        <v>25975.160472000003</v>
      </c>
      <c r="I13" s="52">
        <f t="shared" si="6"/>
        <v>33842.770079516085</v>
      </c>
      <c r="J13" s="92">
        <f t="shared" si="7"/>
        <v>27381.819107880001</v>
      </c>
      <c r="K13" s="93">
        <f t="shared" si="8"/>
        <v>27110.711988000006</v>
      </c>
      <c r="L13" s="39">
        <f t="shared" si="9"/>
        <v>26579.129400000002</v>
      </c>
      <c r="M13" s="29">
        <f t="shared" si="10"/>
        <v>25804.98</v>
      </c>
      <c r="N13" s="29">
        <v>25299</v>
      </c>
      <c r="O13" s="30">
        <f t="shared" si="12"/>
        <v>18089.766042303174</v>
      </c>
      <c r="P13" s="30">
        <f>N13*AN11/100</f>
        <v>17735.064747356053</v>
      </c>
      <c r="Q13" s="112">
        <f t="shared" si="13"/>
        <v>19195.159286084152</v>
      </c>
      <c r="R13" s="114">
        <f t="shared" si="1"/>
        <v>19005.108204043714</v>
      </c>
      <c r="S13" s="114">
        <f t="shared" si="14"/>
        <v>18632.459023572268</v>
      </c>
      <c r="T13" s="114">
        <f t="shared" si="15"/>
        <v>4670.7721339600475</v>
      </c>
      <c r="U13" s="114">
        <f>N13*AO11/100</f>
        <v>4579.188366627498</v>
      </c>
      <c r="V13" s="112">
        <f t="shared" si="16"/>
        <v>4956.1843359778104</v>
      </c>
      <c r="W13" s="114">
        <f t="shared" si="2"/>
        <v>4907.1132039384265</v>
      </c>
      <c r="X13" s="114">
        <f t="shared" si="17"/>
        <v>4810.8952979788492</v>
      </c>
      <c r="Y13" s="114">
        <f t="shared" si="18"/>
        <v>1935.6261927144542</v>
      </c>
      <c r="Z13" s="114">
        <f>N13*AP11/100</f>
        <v>1897.6727379553472</v>
      </c>
      <c r="AA13" s="112">
        <f t="shared" si="19"/>
        <v>2053.9045668464637</v>
      </c>
      <c r="AB13" s="114">
        <f t="shared" si="3"/>
        <v>2033.5688780658056</v>
      </c>
      <c r="AC13" s="114">
        <f t="shared" si="20"/>
        <v>1993.6949784958879</v>
      </c>
      <c r="AD13" s="114">
        <f t="shared" si="21"/>
        <v>799.51974853113995</v>
      </c>
      <c r="AE13" s="114">
        <f>N13*AQ11/100</f>
        <v>783.84289071680382</v>
      </c>
      <c r="AF13" s="112">
        <f t="shared" si="22"/>
        <v>848.37520228488381</v>
      </c>
      <c r="AG13" s="114">
        <f t="shared" si="4"/>
        <v>839.97544780681562</v>
      </c>
      <c r="AH13" s="114">
        <f t="shared" si="23"/>
        <v>823.50534098707419</v>
      </c>
      <c r="AI13" s="114">
        <f t="shared" si="24"/>
        <v>309.29588249118683</v>
      </c>
      <c r="AJ13" s="114">
        <f>N13*AR11/100</f>
        <v>303.23125734430079</v>
      </c>
      <c r="AK13" s="113">
        <f t="shared" si="25"/>
        <v>328.19571668669334</v>
      </c>
      <c r="AL13" s="45">
        <f t="shared" si="5"/>
        <v>324.94625414524091</v>
      </c>
      <c r="AM13" s="45">
        <f t="shared" si="26"/>
        <v>318.57475896592246</v>
      </c>
      <c r="AN13" s="15">
        <v>70.100816530578243</v>
      </c>
      <c r="AO13" s="15">
        <v>18.101149808365275</v>
      </c>
      <c r="AP13" s="15">
        <v>7.4987502082986168</v>
      </c>
      <c r="AQ13" s="15">
        <v>3.0994834194300949</v>
      </c>
      <c r="AR13" s="15">
        <v>1.1998000333277785</v>
      </c>
    </row>
    <row r="14" spans="1:62" x14ac:dyDescent="0.2">
      <c r="A14" s="25" t="s">
        <v>18</v>
      </c>
      <c r="B14" s="26" t="s">
        <v>27</v>
      </c>
      <c r="C14" s="27" t="s">
        <v>20</v>
      </c>
      <c r="D14" s="27" t="s">
        <v>28</v>
      </c>
      <c r="E14" s="28" t="s">
        <v>22</v>
      </c>
      <c r="F14" s="29"/>
      <c r="G14" s="29">
        <f t="shared" si="0"/>
        <v>13380.886844280003</v>
      </c>
      <c r="H14" s="29">
        <v>9424.1656619999994</v>
      </c>
      <c r="I14" s="52">
        <f t="shared" si="6"/>
        <v>14482.510102102311</v>
      </c>
      <c r="J14" s="92">
        <f t="shared" si="7"/>
        <v>10404.040293591439</v>
      </c>
      <c r="K14" s="93">
        <f t="shared" si="8"/>
        <v>10301.029993654889</v>
      </c>
      <c r="L14" s="39">
        <f t="shared" si="9"/>
        <v>10099.049013387148</v>
      </c>
      <c r="M14" s="29">
        <f t="shared" si="10"/>
        <v>9804.9019547447988</v>
      </c>
      <c r="N14" s="29">
        <f t="shared" si="11"/>
        <v>9612.6489752399993</v>
      </c>
      <c r="O14" s="30">
        <f t="shared" si="12"/>
        <v>5530.1043060864031</v>
      </c>
      <c r="P14" s="30">
        <f t="shared" ref="P14:P61" si="27">N14*AN14/100</f>
        <v>5421.6708883200026</v>
      </c>
      <c r="Q14" s="112">
        <f t="shared" si="13"/>
        <v>5868.0268598141183</v>
      </c>
      <c r="R14" s="114">
        <f t="shared" si="1"/>
        <v>5809.927583974375</v>
      </c>
      <c r="S14" s="114">
        <f t="shared" si="14"/>
        <v>5696.0074352689953</v>
      </c>
      <c r="T14" s="114">
        <f t="shared" si="15"/>
        <v>2352.996335448001</v>
      </c>
      <c r="U14" s="114">
        <f t="shared" ref="U14:U61" si="28">N14*AO14/100</f>
        <v>2306.8591524000008</v>
      </c>
      <c r="V14" s="112">
        <f t="shared" si="16"/>
        <v>2496.7785295218869</v>
      </c>
      <c r="W14" s="114">
        <f t="shared" si="2"/>
        <v>2472.05795002167</v>
      </c>
      <c r="X14" s="114">
        <f t="shared" si="17"/>
        <v>2423.5862255114412</v>
      </c>
      <c r="Y14" s="114">
        <f t="shared" si="18"/>
        <v>803.84659498080009</v>
      </c>
      <c r="Z14" s="114">
        <f t="shared" ref="Z14:Z61" si="29">N14*AP14/100</f>
        <v>788.0848970400001</v>
      </c>
      <c r="AA14" s="112">
        <f t="shared" si="19"/>
        <v>852.96644501369678</v>
      </c>
      <c r="AB14" s="114">
        <f t="shared" si="3"/>
        <v>844.52123268682851</v>
      </c>
      <c r="AC14" s="114">
        <f t="shared" si="20"/>
        <v>827.96199283022406</v>
      </c>
      <c r="AD14" s="114">
        <f t="shared" si="21"/>
        <v>1020.0070238832002</v>
      </c>
      <c r="AE14" s="114">
        <f t="shared" ref="AE14:AE61" si="30">N14*AQ14/100</f>
        <v>1000.0068861600001</v>
      </c>
      <c r="AF14" s="112">
        <f t="shared" si="22"/>
        <v>1082.3355730846069</v>
      </c>
      <c r="AG14" s="114">
        <f t="shared" si="4"/>
        <v>1071.6193792916899</v>
      </c>
      <c r="AH14" s="114">
        <f t="shared" si="23"/>
        <v>1050.6072345996961</v>
      </c>
      <c r="AI14" s="114">
        <f t="shared" si="24"/>
        <v>97.947694346399985</v>
      </c>
      <c r="AJ14" s="114">
        <f t="shared" ref="AJ14:AJ61" si="31">N14*AR14/100</f>
        <v>96.027151319999987</v>
      </c>
      <c r="AK14" s="113">
        <f t="shared" si="25"/>
        <v>103.93288615713109</v>
      </c>
      <c r="AL14" s="45">
        <f t="shared" si="5"/>
        <v>102.90384768032781</v>
      </c>
      <c r="AM14" s="45">
        <f t="shared" si="26"/>
        <v>100.88612517679198</v>
      </c>
      <c r="AN14" s="15">
        <v>56.401423814444854</v>
      </c>
      <c r="AO14" s="15">
        <v>23.998162820071197</v>
      </c>
      <c r="AP14" s="15">
        <v>8.1984154323114034</v>
      </c>
      <c r="AQ14" s="15">
        <v>10.403031346882537</v>
      </c>
      <c r="AR14" s="15">
        <v>0.99896658629004487</v>
      </c>
    </row>
    <row r="15" spans="1:62" x14ac:dyDescent="0.2">
      <c r="A15" s="25" t="s">
        <v>18</v>
      </c>
      <c r="B15" s="26" t="s">
        <v>27</v>
      </c>
      <c r="C15" s="27" t="s">
        <v>20</v>
      </c>
      <c r="D15" s="27" t="s">
        <v>28</v>
      </c>
      <c r="E15" s="28" t="s">
        <v>23</v>
      </c>
      <c r="F15" s="29"/>
      <c r="G15" s="29">
        <f t="shared" si="0"/>
        <v>13365.434199239999</v>
      </c>
      <c r="H15" s="29">
        <v>9605.961486000002</v>
      </c>
      <c r="I15" s="52">
        <f t="shared" si="6"/>
        <v>14465.785269847132</v>
      </c>
      <c r="J15" s="92">
        <f t="shared" si="7"/>
        <v>10604.738280653482</v>
      </c>
      <c r="K15" s="93">
        <f t="shared" si="8"/>
        <v>10499.74087193414</v>
      </c>
      <c r="L15" s="39">
        <f t="shared" si="9"/>
        <v>10293.86359993543</v>
      </c>
      <c r="M15" s="29">
        <f t="shared" si="10"/>
        <v>9994.0423300344009</v>
      </c>
      <c r="N15" s="29">
        <f t="shared" si="11"/>
        <v>9798.0807157200015</v>
      </c>
      <c r="O15" s="30">
        <f t="shared" si="12"/>
        <v>5936.5309458455995</v>
      </c>
      <c r="P15" s="30">
        <f t="shared" si="27"/>
        <v>5820.1283782799992</v>
      </c>
      <c r="Q15" s="112">
        <f t="shared" si="13"/>
        <v>6299.2886058224403</v>
      </c>
      <c r="R15" s="114">
        <f t="shared" si="1"/>
        <v>6236.9194117053867</v>
      </c>
      <c r="S15" s="114">
        <f t="shared" si="14"/>
        <v>6114.6268742209677</v>
      </c>
      <c r="T15" s="114">
        <f t="shared" si="15"/>
        <v>2238.1611075936003</v>
      </c>
      <c r="U15" s="114">
        <f t="shared" si="28"/>
        <v>2194.2755956800002</v>
      </c>
      <c r="V15" s="112">
        <f t="shared" si="16"/>
        <v>2374.9261802342144</v>
      </c>
      <c r="W15" s="114">
        <f t="shared" si="2"/>
        <v>2351.4120596378361</v>
      </c>
      <c r="X15" s="114">
        <f t="shared" si="17"/>
        <v>2305.3059408214081</v>
      </c>
      <c r="Y15" s="114">
        <f t="shared" si="18"/>
        <v>690.13720269359987</v>
      </c>
      <c r="Z15" s="114">
        <f t="shared" si="29"/>
        <v>676.60510067999985</v>
      </c>
      <c r="AA15" s="112">
        <f t="shared" si="19"/>
        <v>732.30872660139505</v>
      </c>
      <c r="AB15" s="114">
        <f t="shared" si="3"/>
        <v>725.05814514989606</v>
      </c>
      <c r="AC15" s="114">
        <f t="shared" si="20"/>
        <v>710.84131877440791</v>
      </c>
      <c r="AD15" s="114">
        <f t="shared" si="21"/>
        <v>1018.881188316</v>
      </c>
      <c r="AE15" s="114">
        <f t="shared" si="30"/>
        <v>998.9031258</v>
      </c>
      <c r="AF15" s="112">
        <f t="shared" si="22"/>
        <v>1081.1409422092374</v>
      </c>
      <c r="AG15" s="114">
        <f t="shared" si="4"/>
        <v>1070.4365764447896</v>
      </c>
      <c r="AH15" s="114">
        <f t="shared" si="23"/>
        <v>1049.44762396548</v>
      </c>
      <c r="AI15" s="114">
        <f t="shared" si="24"/>
        <v>110.33188558559999</v>
      </c>
      <c r="AJ15" s="114">
        <f t="shared" si="31"/>
        <v>108.16851527999999</v>
      </c>
      <c r="AK15" s="113">
        <f t="shared" si="25"/>
        <v>117.07382578619365</v>
      </c>
      <c r="AL15" s="45">
        <f t="shared" si="5"/>
        <v>115.91467899623134</v>
      </c>
      <c r="AM15" s="45">
        <f t="shared" si="26"/>
        <v>113.64184215316799</v>
      </c>
      <c r="AN15" s="15">
        <v>59.400698434155672</v>
      </c>
      <c r="AO15" s="15">
        <v>22.394953249971834</v>
      </c>
      <c r="AP15" s="15">
        <v>6.9054860876422195</v>
      </c>
      <c r="AQ15" s="15">
        <v>10.194885659569673</v>
      </c>
      <c r="AR15" s="15">
        <v>1.1039765686605834</v>
      </c>
    </row>
    <row r="16" spans="1:62" x14ac:dyDescent="0.2">
      <c r="A16" s="25" t="s">
        <v>18</v>
      </c>
      <c r="B16" s="26" t="s">
        <v>29</v>
      </c>
      <c r="C16" s="27" t="s">
        <v>20</v>
      </c>
      <c r="D16" s="27" t="s">
        <v>30</v>
      </c>
      <c r="E16" s="28" t="s">
        <v>22</v>
      </c>
      <c r="F16" s="29"/>
      <c r="G16" s="29">
        <f t="shared" si="0"/>
        <v>22546.637734795055</v>
      </c>
      <c r="H16" s="31"/>
      <c r="I16" s="52">
        <f t="shared" si="6"/>
        <v>24402.86003182179</v>
      </c>
      <c r="J16" s="92">
        <f t="shared" si="7"/>
        <v>17404.918497719998</v>
      </c>
      <c r="K16" s="93">
        <f t="shared" si="8"/>
        <v>17232.592571999998</v>
      </c>
      <c r="L16" s="39">
        <f t="shared" si="9"/>
        <v>16894.6986</v>
      </c>
      <c r="M16" s="29">
        <f t="shared" si="10"/>
        <v>16402.62</v>
      </c>
      <c r="N16" s="29">
        <v>16081</v>
      </c>
      <c r="O16" s="30">
        <f t="shared" si="12"/>
        <v>10234.886692270091</v>
      </c>
      <c r="P16" s="30">
        <f t="shared" si="27"/>
        <v>10034.202639480482</v>
      </c>
      <c r="Q16" s="112">
        <f t="shared" si="13"/>
        <v>10860.299678487947</v>
      </c>
      <c r="R16" s="114">
        <f t="shared" si="1"/>
        <v>10752.771958898957</v>
      </c>
      <c r="S16" s="114">
        <f t="shared" si="14"/>
        <v>10541.933293038193</v>
      </c>
      <c r="T16" s="114">
        <f t="shared" si="15"/>
        <v>2870.2580629844292</v>
      </c>
      <c r="U16" s="114">
        <f t="shared" si="28"/>
        <v>2813.9784931219892</v>
      </c>
      <c r="V16" s="112">
        <f t="shared" si="16"/>
        <v>3045.6480521811559</v>
      </c>
      <c r="W16" s="114">
        <f t="shared" si="2"/>
        <v>3015.4931209714414</v>
      </c>
      <c r="X16" s="114">
        <f t="shared" si="17"/>
        <v>2956.3658048739621</v>
      </c>
      <c r="Y16" s="114">
        <f t="shared" si="18"/>
        <v>1673.3627414286709</v>
      </c>
      <c r="Z16" s="114">
        <f t="shared" si="29"/>
        <v>1640.5517072830107</v>
      </c>
      <c r="AA16" s="112">
        <f t="shared" si="19"/>
        <v>1775.6152451064113</v>
      </c>
      <c r="AB16" s="114">
        <f t="shared" si="3"/>
        <v>1758.0348961449617</v>
      </c>
      <c r="AC16" s="114">
        <f t="shared" si="20"/>
        <v>1723.5636236715311</v>
      </c>
      <c r="AD16" s="114">
        <f t="shared" si="21"/>
        <v>1427.1115508693529</v>
      </c>
      <c r="AE16" s="114">
        <f t="shared" si="30"/>
        <v>1399.128971440542</v>
      </c>
      <c r="AF16" s="112">
        <f t="shared" si="22"/>
        <v>1514.3166292967755</v>
      </c>
      <c r="AG16" s="114">
        <f t="shared" si="4"/>
        <v>1499.3233953433421</v>
      </c>
      <c r="AH16" s="114">
        <f t="shared" si="23"/>
        <v>1469.9248973954334</v>
      </c>
      <c r="AI16" s="114">
        <f t="shared" si="24"/>
        <v>197.00095244745475</v>
      </c>
      <c r="AJ16" s="114">
        <f t="shared" si="31"/>
        <v>193.13818867397524</v>
      </c>
      <c r="AK16" s="113">
        <f t="shared" si="25"/>
        <v>209.03889264770891</v>
      </c>
      <c r="AL16" s="45">
        <f t="shared" si="5"/>
        <v>206.96920064129594</v>
      </c>
      <c r="AM16" s="45">
        <f t="shared" si="26"/>
        <v>202.91098102087838</v>
      </c>
      <c r="AN16" s="15">
        <v>62.397877243209265</v>
      </c>
      <c r="AO16" s="15">
        <v>17.498778018294814</v>
      </c>
      <c r="AP16" s="15">
        <v>10.201801550171076</v>
      </c>
      <c r="AQ16" s="15">
        <v>8.7005097409398804</v>
      </c>
      <c r="AR16" s="15">
        <v>1.2010334473849589</v>
      </c>
    </row>
    <row r="17" spans="1:44" x14ac:dyDescent="0.2">
      <c r="A17" s="25" t="s">
        <v>18</v>
      </c>
      <c r="B17" s="26" t="s">
        <v>29</v>
      </c>
      <c r="C17" s="27" t="s">
        <v>20</v>
      </c>
      <c r="D17" s="27" t="s">
        <v>30</v>
      </c>
      <c r="E17" s="28" t="s">
        <v>23</v>
      </c>
      <c r="F17" s="29"/>
      <c r="G17" s="29">
        <f t="shared" si="0"/>
        <v>22567.020046365742</v>
      </c>
      <c r="H17" s="31"/>
      <c r="I17" s="52">
        <f t="shared" si="6"/>
        <v>24424.920380785348</v>
      </c>
      <c r="J17" s="92">
        <f t="shared" si="7"/>
        <v>17521.809934680001</v>
      </c>
      <c r="K17" s="93">
        <f t="shared" si="8"/>
        <v>17348.326668000002</v>
      </c>
      <c r="L17" s="39">
        <f t="shared" si="9"/>
        <v>17008.163399999998</v>
      </c>
      <c r="M17" s="29">
        <f t="shared" si="10"/>
        <v>16512.78</v>
      </c>
      <c r="N17" s="29">
        <v>16189</v>
      </c>
      <c r="O17" s="30">
        <f t="shared" si="12"/>
        <v>10287.554265648438</v>
      </c>
      <c r="P17" s="30">
        <f t="shared" si="27"/>
        <v>10085.837515341605</v>
      </c>
      <c r="Q17" s="112">
        <f t="shared" si="13"/>
        <v>10916.185556605153</v>
      </c>
      <c r="R17" s="114">
        <f t="shared" si="1"/>
        <v>10808.10451149025</v>
      </c>
      <c r="S17" s="114">
        <f t="shared" si="14"/>
        <v>10596.180893617891</v>
      </c>
      <c r="T17" s="114">
        <f t="shared" si="15"/>
        <v>2972.4355107050324</v>
      </c>
      <c r="U17" s="114">
        <f t="shared" si="28"/>
        <v>2914.1524614755217</v>
      </c>
      <c r="V17" s="112">
        <f t="shared" si="16"/>
        <v>3154.0691550221741</v>
      </c>
      <c r="W17" s="114">
        <f t="shared" si="2"/>
        <v>3122.840747546707</v>
      </c>
      <c r="X17" s="114">
        <f t="shared" si="17"/>
        <v>3061.6085760261835</v>
      </c>
      <c r="Y17" s="114">
        <f t="shared" si="18"/>
        <v>1436.6771635074319</v>
      </c>
      <c r="Z17" s="114">
        <f t="shared" si="29"/>
        <v>1408.5070230465019</v>
      </c>
      <c r="AA17" s="112">
        <f t="shared" si="19"/>
        <v>1524.4667582607171</v>
      </c>
      <c r="AB17" s="114">
        <f t="shared" si="3"/>
        <v>1509.3730279809081</v>
      </c>
      <c r="AC17" s="114">
        <f t="shared" si="20"/>
        <v>1479.777478412655</v>
      </c>
      <c r="AD17" s="114">
        <f t="shared" si="21"/>
        <v>1602.1877771716895</v>
      </c>
      <c r="AE17" s="114">
        <f t="shared" si="30"/>
        <v>1570.77233056048</v>
      </c>
      <c r="AF17" s="112">
        <f t="shared" si="22"/>
        <v>1700.0910634835429</v>
      </c>
      <c r="AG17" s="114">
        <f t="shared" si="4"/>
        <v>1683.2584786965772</v>
      </c>
      <c r="AH17" s="114">
        <f t="shared" si="23"/>
        <v>1650.2534104868403</v>
      </c>
      <c r="AI17" s="114">
        <f t="shared" si="24"/>
        <v>213.92528296740761</v>
      </c>
      <c r="AJ17" s="114">
        <f t="shared" si="31"/>
        <v>209.73066957588981</v>
      </c>
      <c r="AK17" s="113">
        <f t="shared" si="25"/>
        <v>226.997401308414</v>
      </c>
      <c r="AL17" s="45">
        <f t="shared" si="5"/>
        <v>224.74990228555842</v>
      </c>
      <c r="AM17" s="45">
        <f t="shared" si="26"/>
        <v>220.34304145642983</v>
      </c>
      <c r="AN17" s="15">
        <v>62.300559116323463</v>
      </c>
      <c r="AO17" s="15">
        <v>18.000818219009954</v>
      </c>
      <c r="AP17" s="15">
        <v>8.7003954725214765</v>
      </c>
      <c r="AQ17" s="15">
        <v>9.7027137597163495</v>
      </c>
      <c r="AR17" s="15">
        <v>1.2955134324287467</v>
      </c>
    </row>
    <row r="18" spans="1:44" x14ac:dyDescent="0.2">
      <c r="A18" s="25" t="s">
        <v>18</v>
      </c>
      <c r="B18" s="26" t="s">
        <v>31</v>
      </c>
      <c r="C18" s="27" t="s">
        <v>20</v>
      </c>
      <c r="D18" s="27" t="s">
        <v>32</v>
      </c>
      <c r="E18" s="28" t="s">
        <v>22</v>
      </c>
      <c r="F18" s="29"/>
      <c r="G18" s="29">
        <f t="shared" si="0"/>
        <v>29349.201212121217</v>
      </c>
      <c r="H18" s="31"/>
      <c r="I18" s="52">
        <f t="shared" si="6"/>
        <v>31765.465771416879</v>
      </c>
      <c r="J18" s="92">
        <f t="shared" si="7"/>
        <v>22655.292207840004</v>
      </c>
      <c r="K18" s="93">
        <f t="shared" si="8"/>
        <v>22430.982384000003</v>
      </c>
      <c r="L18" s="39">
        <f t="shared" si="9"/>
        <v>21991.159200000006</v>
      </c>
      <c r="M18" s="29">
        <f t="shared" si="10"/>
        <v>21350.639999999999</v>
      </c>
      <c r="N18" s="29">
        <v>20932</v>
      </c>
      <c r="O18" s="30">
        <f t="shared" si="12"/>
        <v>13322.583696969701</v>
      </c>
      <c r="P18" s="30">
        <f t="shared" si="27"/>
        <v>13061.35656565657</v>
      </c>
      <c r="Q18" s="112">
        <f t="shared" si="13"/>
        <v>14136.673496356732</v>
      </c>
      <c r="R18" s="114">
        <f t="shared" si="1"/>
        <v>13996.706432036368</v>
      </c>
      <c r="S18" s="114">
        <f t="shared" si="14"/>
        <v>13722.261207878792</v>
      </c>
      <c r="T18" s="114">
        <f t="shared" si="15"/>
        <v>3735.2836848484844</v>
      </c>
      <c r="U18" s="114">
        <f t="shared" si="28"/>
        <v>3662.0428282828279</v>
      </c>
      <c r="V18" s="112">
        <f t="shared" si="16"/>
        <v>3963.531929694836</v>
      </c>
      <c r="W18" s="114">
        <f t="shared" si="2"/>
        <v>3924.2890393018179</v>
      </c>
      <c r="X18" s="114">
        <f t="shared" si="17"/>
        <v>3847.3421953939392</v>
      </c>
      <c r="Y18" s="114">
        <f t="shared" si="18"/>
        <v>2178.1966060606069</v>
      </c>
      <c r="Z18" s="114">
        <f t="shared" si="29"/>
        <v>2135.4868686868695</v>
      </c>
      <c r="AA18" s="112">
        <f t="shared" si="19"/>
        <v>2311.2974878705459</v>
      </c>
      <c r="AB18" s="114">
        <f t="shared" si="3"/>
        <v>2288.4133543272733</v>
      </c>
      <c r="AC18" s="114">
        <f t="shared" si="20"/>
        <v>2243.5425042424249</v>
      </c>
      <c r="AD18" s="114">
        <f t="shared" si="21"/>
        <v>1857.9370060606066</v>
      </c>
      <c r="AE18" s="114">
        <f t="shared" si="30"/>
        <v>1821.5068686868692</v>
      </c>
      <c r="AF18" s="112">
        <f t="shared" si="22"/>
        <v>1971.4681047529461</v>
      </c>
      <c r="AG18" s="114">
        <f t="shared" si="4"/>
        <v>1951.9486185672733</v>
      </c>
      <c r="AH18" s="114">
        <f t="shared" si="23"/>
        <v>1913.6751162424248</v>
      </c>
      <c r="AI18" s="114">
        <f t="shared" si="24"/>
        <v>256.63900606060611</v>
      </c>
      <c r="AJ18" s="114">
        <f t="shared" si="31"/>
        <v>251.60686868686872</v>
      </c>
      <c r="AK18" s="113">
        <f t="shared" si="25"/>
        <v>272.32118916494551</v>
      </c>
      <c r="AL18" s="45">
        <f t="shared" si="5"/>
        <v>269.62493976727279</v>
      </c>
      <c r="AM18" s="45">
        <f t="shared" si="26"/>
        <v>264.33817624242431</v>
      </c>
      <c r="AN18" s="15">
        <v>62.39898989898991</v>
      </c>
      <c r="AO18" s="15">
        <v>17.494949494949495</v>
      </c>
      <c r="AP18" s="15">
        <v>10.202020202020204</v>
      </c>
      <c r="AQ18" s="15">
        <v>8.7020202020202042</v>
      </c>
      <c r="AR18" s="15">
        <v>1.2020202020202022</v>
      </c>
    </row>
    <row r="19" spans="1:44" x14ac:dyDescent="0.2">
      <c r="A19" s="25" t="s">
        <v>18</v>
      </c>
      <c r="B19" s="26" t="s">
        <v>31</v>
      </c>
      <c r="C19" s="27" t="s">
        <v>20</v>
      </c>
      <c r="D19" s="27" t="s">
        <v>32</v>
      </c>
      <c r="E19" s="28" t="s">
        <v>23</v>
      </c>
      <c r="F19" s="29"/>
      <c r="G19" s="29">
        <f t="shared" si="0"/>
        <v>28712.990954773864</v>
      </c>
      <c r="H19" s="31"/>
      <c r="I19" s="52">
        <f t="shared" si="6"/>
        <v>31076.877519657406</v>
      </c>
      <c r="J19" s="92">
        <f t="shared" si="7"/>
        <v>22293.794615759998</v>
      </c>
      <c r="K19" s="93">
        <f t="shared" si="8"/>
        <v>22073.063976000001</v>
      </c>
      <c r="L19" s="39">
        <f t="shared" si="9"/>
        <v>21640.2588</v>
      </c>
      <c r="M19" s="29">
        <f t="shared" si="10"/>
        <v>21009.96</v>
      </c>
      <c r="N19" s="29">
        <v>20598</v>
      </c>
      <c r="O19" s="30">
        <f t="shared" si="12"/>
        <v>13089.521813065325</v>
      </c>
      <c r="P19" s="30">
        <f t="shared" si="27"/>
        <v>12832.864522613063</v>
      </c>
      <c r="Q19" s="112">
        <f t="shared" si="13"/>
        <v>13889.370132974494</v>
      </c>
      <c r="R19" s="114">
        <f t="shared" si="1"/>
        <v>13751.851616806431</v>
      </c>
      <c r="S19" s="114">
        <f t="shared" si="14"/>
        <v>13482.207467457285</v>
      </c>
      <c r="T19" s="114">
        <f t="shared" si="15"/>
        <v>3781.7927999999997</v>
      </c>
      <c r="U19" s="114">
        <f t="shared" si="28"/>
        <v>3707.64</v>
      </c>
      <c r="V19" s="112">
        <f t="shared" si="16"/>
        <v>4012.8830308367997</v>
      </c>
      <c r="W19" s="114">
        <f t="shared" si="2"/>
        <v>3973.1515156799996</v>
      </c>
      <c r="X19" s="114">
        <f t="shared" si="17"/>
        <v>3895.2465839999995</v>
      </c>
      <c r="Y19" s="114">
        <f t="shared" si="18"/>
        <v>1827.5497869346734</v>
      </c>
      <c r="Z19" s="114">
        <f t="shared" si="29"/>
        <v>1791.7154773869347</v>
      </c>
      <c r="AA19" s="112">
        <f t="shared" si="19"/>
        <v>1939.2240442151035</v>
      </c>
      <c r="AB19" s="114">
        <f t="shared" si="3"/>
        <v>1920.0238061535679</v>
      </c>
      <c r="AC19" s="114">
        <f t="shared" si="20"/>
        <v>1882.3762805427136</v>
      </c>
      <c r="AD19" s="114">
        <f t="shared" si="21"/>
        <v>2037.649386934673</v>
      </c>
      <c r="AE19" s="114">
        <f t="shared" si="30"/>
        <v>1997.6954773869343</v>
      </c>
      <c r="AF19" s="112">
        <f t="shared" si="22"/>
        <v>2162.1619903727033</v>
      </c>
      <c r="AG19" s="114">
        <f t="shared" si="4"/>
        <v>2140.7544459135675</v>
      </c>
      <c r="AH19" s="114">
        <f t="shared" si="23"/>
        <v>2098.7788685427131</v>
      </c>
      <c r="AI19" s="114">
        <f t="shared" si="24"/>
        <v>273.44621306532662</v>
      </c>
      <c r="AJ19" s="114">
        <f t="shared" si="31"/>
        <v>268.0845226130653</v>
      </c>
      <c r="AK19" s="113">
        <f t="shared" si="25"/>
        <v>290.15541736089648</v>
      </c>
      <c r="AL19" s="45">
        <f t="shared" si="5"/>
        <v>287.28259144643215</v>
      </c>
      <c r="AM19" s="45">
        <f t="shared" si="26"/>
        <v>281.6495994572864</v>
      </c>
      <c r="AN19" s="15">
        <v>62.301507537688437</v>
      </c>
      <c r="AO19" s="15">
        <v>18</v>
      </c>
      <c r="AP19" s="15">
        <v>8.6984924623115578</v>
      </c>
      <c r="AQ19" s="15">
        <v>9.698492462311556</v>
      </c>
      <c r="AR19" s="15">
        <v>1.3015075376884422</v>
      </c>
    </row>
    <row r="20" spans="1:44" x14ac:dyDescent="0.2">
      <c r="A20" s="25" t="s">
        <v>18</v>
      </c>
      <c r="B20" s="26" t="s">
        <v>33</v>
      </c>
      <c r="C20" s="27" t="s">
        <v>20</v>
      </c>
      <c r="D20" s="27" t="s">
        <v>34</v>
      </c>
      <c r="E20" s="28" t="s">
        <v>22</v>
      </c>
      <c r="F20" s="29"/>
      <c r="G20" s="29">
        <f t="shared" si="0"/>
        <v>28909.513112582776</v>
      </c>
      <c r="H20" s="31"/>
      <c r="I20" s="52">
        <f t="shared" si="6"/>
        <v>31289.578977257068</v>
      </c>
      <c r="J20" s="92">
        <f t="shared" si="7"/>
        <v>22317.605834399998</v>
      </c>
      <c r="K20" s="93">
        <f t="shared" si="8"/>
        <v>22096.639439999999</v>
      </c>
      <c r="L20" s="39">
        <f t="shared" si="9"/>
        <v>21663.371999999996</v>
      </c>
      <c r="M20" s="29">
        <f t="shared" si="10"/>
        <v>21032.400000000001</v>
      </c>
      <c r="N20" s="29">
        <v>20620</v>
      </c>
      <c r="O20" s="30">
        <f t="shared" si="12"/>
        <v>13124.217599999998</v>
      </c>
      <c r="P20" s="30">
        <f t="shared" si="27"/>
        <v>12866.879999999997</v>
      </c>
      <c r="Q20" s="112">
        <f t="shared" si="13"/>
        <v>13926.186040665598</v>
      </c>
      <c r="R20" s="114">
        <f t="shared" si="1"/>
        <v>13788.303010559997</v>
      </c>
      <c r="S20" s="114">
        <f t="shared" si="14"/>
        <v>13517.944127999997</v>
      </c>
      <c r="T20" s="114">
        <f t="shared" si="15"/>
        <v>3680.5307125827808</v>
      </c>
      <c r="U20" s="114">
        <f t="shared" si="28"/>
        <v>3608.3634437086084</v>
      </c>
      <c r="V20" s="112">
        <f t="shared" si="16"/>
        <v>3905.4332223058641</v>
      </c>
      <c r="W20" s="114">
        <f t="shared" si="2"/>
        <v>3866.7655666394694</v>
      </c>
      <c r="X20" s="114">
        <f t="shared" si="17"/>
        <v>3790.9466339602641</v>
      </c>
      <c r="Y20" s="114">
        <f t="shared" si="18"/>
        <v>2145.0262251655627</v>
      </c>
      <c r="Z20" s="114">
        <f t="shared" si="29"/>
        <v>2102.9668874172185</v>
      </c>
      <c r="AA20" s="112">
        <f t="shared" si="19"/>
        <v>2276.1001976805296</v>
      </c>
      <c r="AB20" s="114">
        <f t="shared" si="3"/>
        <v>2253.5645521589404</v>
      </c>
      <c r="AC20" s="114">
        <f t="shared" si="20"/>
        <v>2209.3770119205296</v>
      </c>
      <c r="AD20" s="114">
        <f t="shared" si="21"/>
        <v>1829.6795125827812</v>
      </c>
      <c r="AE20" s="114">
        <f t="shared" si="30"/>
        <v>1793.8034437086089</v>
      </c>
      <c r="AF20" s="112">
        <f t="shared" si="22"/>
        <v>1941.4839088786646</v>
      </c>
      <c r="AG20" s="114">
        <f t="shared" si="4"/>
        <v>1922.2612959194698</v>
      </c>
      <c r="AH20" s="114">
        <f t="shared" si="23"/>
        <v>1884.5698979602646</v>
      </c>
      <c r="AI20" s="114">
        <f t="shared" si="24"/>
        <v>252.94594966887414</v>
      </c>
      <c r="AJ20" s="114">
        <f t="shared" si="31"/>
        <v>247.98622516556287</v>
      </c>
      <c r="AK20" s="113">
        <f t="shared" si="25"/>
        <v>268.40246486934035</v>
      </c>
      <c r="AL20" s="45">
        <f t="shared" si="5"/>
        <v>265.74501472211915</v>
      </c>
      <c r="AM20" s="45">
        <f t="shared" si="26"/>
        <v>260.53432815894035</v>
      </c>
      <c r="AN20" s="15">
        <v>62.399999999999991</v>
      </c>
      <c r="AO20" s="15">
        <v>17.499337748344367</v>
      </c>
      <c r="AP20" s="15">
        <v>10.19867549668874</v>
      </c>
      <c r="AQ20" s="15">
        <v>8.6993377483443695</v>
      </c>
      <c r="AR20" s="15">
        <v>1.2026490066225164</v>
      </c>
    </row>
    <row r="21" spans="1:44" x14ac:dyDescent="0.2">
      <c r="A21" s="25" t="s">
        <v>18</v>
      </c>
      <c r="B21" s="26" t="s">
        <v>33</v>
      </c>
      <c r="C21" s="27" t="s">
        <v>20</v>
      </c>
      <c r="D21" s="27" t="s">
        <v>34</v>
      </c>
      <c r="E21" s="28" t="s">
        <v>23</v>
      </c>
      <c r="F21" s="29"/>
      <c r="G21" s="29">
        <f t="shared" si="0"/>
        <v>30053.741666666661</v>
      </c>
      <c r="H21" s="31"/>
      <c r="I21" s="52">
        <f t="shared" si="6"/>
        <v>32528.009717048997</v>
      </c>
      <c r="J21" s="92">
        <f t="shared" si="7"/>
        <v>23334.9942672</v>
      </c>
      <c r="K21" s="93">
        <f t="shared" si="8"/>
        <v>23103.954719999998</v>
      </c>
      <c r="L21" s="39">
        <f t="shared" si="9"/>
        <v>22650.935999999998</v>
      </c>
      <c r="M21" s="29">
        <f t="shared" si="10"/>
        <v>21991.200000000001</v>
      </c>
      <c r="N21" s="29">
        <v>21560</v>
      </c>
      <c r="O21" s="30">
        <f t="shared" si="12"/>
        <v>13700.975749999998</v>
      </c>
      <c r="P21" s="30">
        <f t="shared" si="27"/>
        <v>13432.329166666665</v>
      </c>
      <c r="Q21" s="112">
        <f t="shared" si="13"/>
        <v>14538.187574179499</v>
      </c>
      <c r="R21" s="114">
        <f t="shared" si="1"/>
        <v>14394.245122949998</v>
      </c>
      <c r="S21" s="114">
        <f t="shared" si="14"/>
        <v>14112.005022499998</v>
      </c>
      <c r="T21" s="114">
        <f t="shared" si="15"/>
        <v>3958.4160000000002</v>
      </c>
      <c r="U21" s="114">
        <f t="shared" si="28"/>
        <v>3880.8</v>
      </c>
      <c r="V21" s="112">
        <f t="shared" si="16"/>
        <v>4200.298968096</v>
      </c>
      <c r="W21" s="114">
        <f t="shared" si="2"/>
        <v>4158.7118496000003</v>
      </c>
      <c r="X21" s="114">
        <f t="shared" si="17"/>
        <v>4077.1684800000003</v>
      </c>
      <c r="Y21" s="114">
        <f t="shared" si="18"/>
        <v>1912.7762499999997</v>
      </c>
      <c r="Z21" s="114">
        <f t="shared" si="29"/>
        <v>1875.270833333333</v>
      </c>
      <c r="AA21" s="112">
        <f t="shared" si="19"/>
        <v>2029.6583555324996</v>
      </c>
      <c r="AB21" s="114">
        <f t="shared" si="3"/>
        <v>2009.5627282499997</v>
      </c>
      <c r="AC21" s="114">
        <f t="shared" si="20"/>
        <v>1970.1595374999997</v>
      </c>
      <c r="AD21" s="114">
        <f t="shared" si="21"/>
        <v>2132.6882499999997</v>
      </c>
      <c r="AE21" s="114">
        <f t="shared" si="30"/>
        <v>2090.8708333333329</v>
      </c>
      <c r="AF21" s="112">
        <f t="shared" si="22"/>
        <v>2263.0082982044996</v>
      </c>
      <c r="AG21" s="114">
        <f t="shared" si="4"/>
        <v>2240.6022754499995</v>
      </c>
      <c r="AH21" s="114">
        <f t="shared" si="23"/>
        <v>2196.6688974999997</v>
      </c>
      <c r="AI21" s="114">
        <f t="shared" si="24"/>
        <v>286.34374999999994</v>
      </c>
      <c r="AJ21" s="114">
        <f t="shared" si="31"/>
        <v>280.72916666666663</v>
      </c>
      <c r="AK21" s="113">
        <f t="shared" si="25"/>
        <v>303.84107118749989</v>
      </c>
      <c r="AL21" s="45">
        <f t="shared" si="5"/>
        <v>300.83274374999991</v>
      </c>
      <c r="AM21" s="45">
        <f t="shared" si="26"/>
        <v>294.93406249999992</v>
      </c>
      <c r="AN21" s="15">
        <v>62.302083333333321</v>
      </c>
      <c r="AO21" s="15">
        <v>18</v>
      </c>
      <c r="AP21" s="15">
        <v>8.6979166666666661</v>
      </c>
      <c r="AQ21" s="15">
        <v>9.6979166666666661</v>
      </c>
      <c r="AR21" s="15">
        <v>1.3020833333333333</v>
      </c>
    </row>
    <row r="22" spans="1:44" x14ac:dyDescent="0.2">
      <c r="A22" s="25" t="s">
        <v>18</v>
      </c>
      <c r="B22" s="26" t="s">
        <v>35</v>
      </c>
      <c r="C22" s="27" t="s">
        <v>20</v>
      </c>
      <c r="D22" s="27" t="s">
        <v>36</v>
      </c>
      <c r="E22" s="28" t="s">
        <v>22</v>
      </c>
      <c r="F22" s="29"/>
      <c r="G22" s="29">
        <f t="shared" si="0"/>
        <v>34228.973333333328</v>
      </c>
      <c r="H22" s="31"/>
      <c r="I22" s="52">
        <f t="shared" si="6"/>
        <v>37046.980357396795</v>
      </c>
      <c r="J22" s="92">
        <f t="shared" si="7"/>
        <v>26425.041049799995</v>
      </c>
      <c r="K22" s="93">
        <f t="shared" si="8"/>
        <v>26163.406979999996</v>
      </c>
      <c r="L22" s="39">
        <f t="shared" si="9"/>
        <v>25650.398999999998</v>
      </c>
      <c r="M22" s="29">
        <f t="shared" si="10"/>
        <v>24903.3</v>
      </c>
      <c r="N22" s="29">
        <v>24415</v>
      </c>
      <c r="O22" s="30">
        <f t="shared" si="12"/>
        <v>15539.659199999998</v>
      </c>
      <c r="P22" s="30">
        <f t="shared" si="27"/>
        <v>15234.96</v>
      </c>
      <c r="Q22" s="112">
        <f t="shared" si="13"/>
        <v>16489.225615075196</v>
      </c>
      <c r="R22" s="114">
        <f t="shared" si="1"/>
        <v>16325.965955519998</v>
      </c>
      <c r="S22" s="114">
        <f t="shared" si="14"/>
        <v>16005.848975999997</v>
      </c>
      <c r="T22" s="114">
        <f t="shared" si="15"/>
        <v>4358.5144</v>
      </c>
      <c r="U22" s="114">
        <f t="shared" si="28"/>
        <v>4273.0533333333333</v>
      </c>
      <c r="V22" s="112">
        <f t="shared" si="16"/>
        <v>4624.8457809264</v>
      </c>
      <c r="W22" s="114">
        <f t="shared" si="2"/>
        <v>4579.0552286399998</v>
      </c>
      <c r="X22" s="114">
        <f t="shared" si="17"/>
        <v>4489.269832</v>
      </c>
      <c r="Y22" s="114">
        <f t="shared" si="18"/>
        <v>2539.8453333333332</v>
      </c>
      <c r="Z22" s="114">
        <f t="shared" si="29"/>
        <v>2490.0444444444443</v>
      </c>
      <c r="AA22" s="112">
        <f t="shared" si="19"/>
        <v>2695.0451222720003</v>
      </c>
      <c r="AB22" s="114">
        <f t="shared" si="3"/>
        <v>2668.3615072000002</v>
      </c>
      <c r="AC22" s="114">
        <f t="shared" si="20"/>
        <v>2616.0406933333334</v>
      </c>
      <c r="AD22" s="114">
        <f t="shared" si="21"/>
        <v>2167.0239999999999</v>
      </c>
      <c r="AE22" s="114">
        <f t="shared" si="30"/>
        <v>2124.5333333333333</v>
      </c>
      <c r="AF22" s="112">
        <f t="shared" si="22"/>
        <v>2299.4421685440002</v>
      </c>
      <c r="AG22" s="114">
        <f t="shared" si="4"/>
        <v>2276.6754144000001</v>
      </c>
      <c r="AH22" s="114">
        <f t="shared" si="23"/>
        <v>2232.0347200000001</v>
      </c>
      <c r="AI22" s="114">
        <f t="shared" si="24"/>
        <v>298.25706666666662</v>
      </c>
      <c r="AJ22" s="114">
        <f t="shared" si="31"/>
        <v>292.40888888888884</v>
      </c>
      <c r="AK22" s="113">
        <f t="shared" si="25"/>
        <v>316.48236298239999</v>
      </c>
      <c r="AL22" s="45">
        <f t="shared" si="5"/>
        <v>313.34887423999999</v>
      </c>
      <c r="AM22" s="45">
        <f t="shared" si="26"/>
        <v>307.20477866666664</v>
      </c>
      <c r="AN22" s="15">
        <v>62.4</v>
      </c>
      <c r="AO22" s="15">
        <v>17.501754385964912</v>
      </c>
      <c r="AP22" s="15">
        <v>10.198830409356725</v>
      </c>
      <c r="AQ22" s="15">
        <v>8.7017543859649127</v>
      </c>
      <c r="AR22" s="15">
        <v>1.1976608187134501</v>
      </c>
    </row>
    <row r="23" spans="1:44" x14ac:dyDescent="0.2">
      <c r="A23" s="25" t="s">
        <v>18</v>
      </c>
      <c r="B23" s="26" t="s">
        <v>35</v>
      </c>
      <c r="C23" s="27" t="s">
        <v>20</v>
      </c>
      <c r="D23" s="27" t="s">
        <v>36</v>
      </c>
      <c r="E23" s="28" t="s">
        <v>23</v>
      </c>
      <c r="F23" s="29"/>
      <c r="G23" s="29">
        <f t="shared" si="0"/>
        <v>32487.384792626726</v>
      </c>
      <c r="H23" s="31"/>
      <c r="I23" s="52">
        <f t="shared" si="6"/>
        <v>35162.010106320275</v>
      </c>
      <c r="J23" s="92">
        <f t="shared" si="7"/>
        <v>25223.656836599999</v>
      </c>
      <c r="K23" s="93">
        <f t="shared" si="8"/>
        <v>24973.917659999999</v>
      </c>
      <c r="L23" s="39">
        <f t="shared" si="9"/>
        <v>24484.232999999997</v>
      </c>
      <c r="M23" s="29">
        <f t="shared" si="10"/>
        <v>23771.1</v>
      </c>
      <c r="N23" s="29">
        <v>23305</v>
      </c>
      <c r="O23" s="30">
        <f t="shared" si="12"/>
        <v>14809.285755760366</v>
      </c>
      <c r="P23" s="30">
        <f t="shared" si="27"/>
        <v>14518.907603686634</v>
      </c>
      <c r="Q23" s="112">
        <f t="shared" si="13"/>
        <v>15714.221971151859</v>
      </c>
      <c r="R23" s="114">
        <f t="shared" si="1"/>
        <v>15558.63561500184</v>
      </c>
      <c r="S23" s="114">
        <f t="shared" si="14"/>
        <v>15253.564328433176</v>
      </c>
      <c r="T23" s="114">
        <f t="shared" si="15"/>
        <v>4278.7980000000007</v>
      </c>
      <c r="U23" s="114">
        <f t="shared" si="28"/>
        <v>4194.9000000000005</v>
      </c>
      <c r="V23" s="112">
        <f t="shared" si="16"/>
        <v>4540.2582305880014</v>
      </c>
      <c r="W23" s="114">
        <f t="shared" si="2"/>
        <v>4495.3051788000012</v>
      </c>
      <c r="X23" s="114">
        <f t="shared" si="17"/>
        <v>4407.1619400000009</v>
      </c>
      <c r="Y23" s="114">
        <f t="shared" si="18"/>
        <v>2068.1952442396309</v>
      </c>
      <c r="Z23" s="114">
        <f t="shared" si="29"/>
        <v>2027.6423963133639</v>
      </c>
      <c r="AA23" s="112">
        <f t="shared" si="19"/>
        <v>2194.5743828341379</v>
      </c>
      <c r="AB23" s="114">
        <f t="shared" si="3"/>
        <v>2172.8459235981563</v>
      </c>
      <c r="AC23" s="114">
        <f t="shared" si="20"/>
        <v>2130.2411015668199</v>
      </c>
      <c r="AD23" s="114">
        <f t="shared" si="21"/>
        <v>2305.9062442396312</v>
      </c>
      <c r="AE23" s="114">
        <f t="shared" si="30"/>
        <v>2260.692396313364</v>
      </c>
      <c r="AF23" s="112">
        <f t="shared" si="22"/>
        <v>2446.8109512001383</v>
      </c>
      <c r="AG23" s="114">
        <f t="shared" si="4"/>
        <v>2422.5851001981569</v>
      </c>
      <c r="AH23" s="114">
        <f t="shared" si="23"/>
        <v>2375.0834315668203</v>
      </c>
      <c r="AI23" s="114">
        <f t="shared" si="24"/>
        <v>308.91475576036851</v>
      </c>
      <c r="AJ23" s="114">
        <f t="shared" si="31"/>
        <v>302.8576036866358</v>
      </c>
      <c r="AK23" s="113">
        <f t="shared" si="25"/>
        <v>327.79130082586158</v>
      </c>
      <c r="AL23" s="45">
        <f t="shared" si="5"/>
        <v>324.54584240184317</v>
      </c>
      <c r="AM23" s="45">
        <f t="shared" si="26"/>
        <v>318.18219843317956</v>
      </c>
      <c r="AN23" s="15">
        <v>62.299539170506904</v>
      </c>
      <c r="AO23" s="15">
        <v>18.000000000000004</v>
      </c>
      <c r="AP23" s="15">
        <v>8.7004608294930872</v>
      </c>
      <c r="AQ23" s="15">
        <v>9.7004608294930872</v>
      </c>
      <c r="AR23" s="15">
        <v>1.2995391705069119</v>
      </c>
    </row>
    <row r="24" spans="1:44" x14ac:dyDescent="0.2">
      <c r="A24" s="25" t="s">
        <v>37</v>
      </c>
      <c r="B24" s="26" t="s">
        <v>19</v>
      </c>
      <c r="C24" s="27" t="s">
        <v>38</v>
      </c>
      <c r="D24" s="27" t="s">
        <v>39</v>
      </c>
      <c r="E24" s="28" t="s">
        <v>40</v>
      </c>
      <c r="F24" s="29"/>
      <c r="G24" s="29">
        <f t="shared" si="0"/>
        <v>20088.749999999996</v>
      </c>
      <c r="H24" s="31"/>
      <c r="I24" s="52">
        <f t="shared" si="6"/>
        <v>21742.619020649996</v>
      </c>
      <c r="J24" s="92">
        <f t="shared" si="7"/>
        <v>17394.095216519996</v>
      </c>
      <c r="K24" s="93">
        <f t="shared" si="8"/>
        <v>17221.876451999997</v>
      </c>
      <c r="L24" s="39">
        <f t="shared" si="9"/>
        <v>16884.192599999995</v>
      </c>
      <c r="M24" s="29">
        <f t="shared" si="10"/>
        <v>16392.419999999998</v>
      </c>
      <c r="N24" s="29">
        <v>16071</v>
      </c>
      <c r="O24" s="30">
        <f t="shared" si="12"/>
        <v>11475.139204236826</v>
      </c>
      <c r="P24" s="30">
        <f t="shared" si="27"/>
        <v>11250.136474741987</v>
      </c>
      <c r="Q24" s="112">
        <f t="shared" si="13"/>
        <v>12176.33906045092</v>
      </c>
      <c r="R24" s="114">
        <f t="shared" si="1"/>
        <v>12055.781247971208</v>
      </c>
      <c r="S24" s="114">
        <f t="shared" si="14"/>
        <v>11819.39338036393</v>
      </c>
      <c r="T24" s="114">
        <f t="shared" si="15"/>
        <v>2868.2282957631719</v>
      </c>
      <c r="U24" s="114">
        <f t="shared" si="28"/>
        <v>2811.9885252580116</v>
      </c>
      <c r="V24" s="112">
        <f t="shared" si="16"/>
        <v>3043.4942540040761</v>
      </c>
      <c r="W24" s="114">
        <f t="shared" si="2"/>
        <v>3013.3606475287884</v>
      </c>
      <c r="X24" s="114">
        <f t="shared" si="17"/>
        <v>2954.2751446360671</v>
      </c>
      <c r="Y24" s="114">
        <f t="shared" si="18"/>
        <v>1311.1264774579031</v>
      </c>
      <c r="Z24" s="114">
        <f t="shared" si="29"/>
        <v>1285.4181151548069</v>
      </c>
      <c r="AA24" s="112">
        <f t="shared" si="19"/>
        <v>1391.2441719894457</v>
      </c>
      <c r="AB24" s="114">
        <f t="shared" si="3"/>
        <v>1377.4694772172729</v>
      </c>
      <c r="AC24" s="114">
        <f t="shared" si="20"/>
        <v>1350.4602717816401</v>
      </c>
      <c r="AD24" s="114">
        <f t="shared" si="21"/>
        <v>589.8956137968496</v>
      </c>
      <c r="AE24" s="114">
        <f t="shared" si="30"/>
        <v>578.32903313416625</v>
      </c>
      <c r="AF24" s="112">
        <f t="shared" si="22"/>
        <v>625.94177517351989</v>
      </c>
      <c r="AG24" s="114">
        <f t="shared" si="4"/>
        <v>619.74433185497014</v>
      </c>
      <c r="AH24" s="114">
        <f t="shared" si="23"/>
        <v>607.59248221075507</v>
      </c>
      <c r="AI24" s="114">
        <f t="shared" si="24"/>
        <v>148.03040874524714</v>
      </c>
      <c r="AJ24" s="114">
        <f t="shared" si="31"/>
        <v>145.12785171102661</v>
      </c>
      <c r="AK24" s="113">
        <f t="shared" si="25"/>
        <v>157.07595490203423</v>
      </c>
      <c r="AL24" s="45">
        <f t="shared" si="5"/>
        <v>155.52074742775665</v>
      </c>
      <c r="AM24" s="45">
        <f t="shared" si="26"/>
        <v>152.47132100760456</v>
      </c>
      <c r="AN24" s="15">
        <v>70.002715915263437</v>
      </c>
      <c r="AO24" s="15">
        <v>17.497284084736556</v>
      </c>
      <c r="AP24" s="15">
        <v>7.9983704508419322</v>
      </c>
      <c r="AQ24" s="15">
        <v>3.5985877240630093</v>
      </c>
      <c r="AR24" s="15">
        <v>0.90304182509505693</v>
      </c>
    </row>
    <row r="25" spans="1:44" x14ac:dyDescent="0.2">
      <c r="A25" s="25" t="s">
        <v>37</v>
      </c>
      <c r="B25" s="26" t="s">
        <v>19</v>
      </c>
      <c r="C25" s="27" t="s">
        <v>38</v>
      </c>
      <c r="D25" s="27" t="s">
        <v>39</v>
      </c>
      <c r="E25" s="28" t="s">
        <v>23</v>
      </c>
      <c r="F25" s="29"/>
      <c r="G25" s="29">
        <f t="shared" si="0"/>
        <v>21571.125139249911</v>
      </c>
      <c r="H25" s="31"/>
      <c r="I25" s="52">
        <f t="shared" si="6"/>
        <v>23347.035318249094</v>
      </c>
      <c r="J25" s="92">
        <f t="shared" si="7"/>
        <v>18183.112416000004</v>
      </c>
      <c r="K25" s="93">
        <f t="shared" si="8"/>
        <v>18003.081600000001</v>
      </c>
      <c r="L25" s="39">
        <f t="shared" si="9"/>
        <v>17650.080000000002</v>
      </c>
      <c r="M25" s="29">
        <f t="shared" si="10"/>
        <v>17136</v>
      </c>
      <c r="N25" s="29">
        <v>16800</v>
      </c>
      <c r="O25" s="30">
        <f t="shared" si="12"/>
        <v>11806.214036390644</v>
      </c>
      <c r="P25" s="30">
        <f t="shared" si="27"/>
        <v>11574.719643520239</v>
      </c>
      <c r="Q25" s="112">
        <f t="shared" si="13"/>
        <v>12527.64455129833</v>
      </c>
      <c r="R25" s="114">
        <f t="shared" si="1"/>
        <v>12403.608466632009</v>
      </c>
      <c r="S25" s="114">
        <f t="shared" si="14"/>
        <v>12160.400457482363</v>
      </c>
      <c r="T25" s="114">
        <f t="shared" si="15"/>
        <v>2896.5121425919056</v>
      </c>
      <c r="U25" s="114">
        <f t="shared" si="28"/>
        <v>2839.7177868548092</v>
      </c>
      <c r="V25" s="112">
        <f t="shared" si="16"/>
        <v>3073.5064135771268</v>
      </c>
      <c r="W25" s="114">
        <f t="shared" si="2"/>
        <v>3043.0756570070562</v>
      </c>
      <c r="X25" s="114">
        <f t="shared" si="17"/>
        <v>2983.4075068696629</v>
      </c>
      <c r="Y25" s="114">
        <f t="shared" si="18"/>
        <v>1781.6858522094321</v>
      </c>
      <c r="Z25" s="114">
        <f t="shared" si="29"/>
        <v>1746.7508354994434</v>
      </c>
      <c r="AA25" s="112">
        <f t="shared" si="19"/>
        <v>1890.5575478945418</v>
      </c>
      <c r="AB25" s="114">
        <f t="shared" si="3"/>
        <v>1871.8391563312296</v>
      </c>
      <c r="AC25" s="114">
        <f t="shared" si="20"/>
        <v>1835.1364277757152</v>
      </c>
      <c r="AD25" s="114">
        <f t="shared" si="21"/>
        <v>514.14363163757912</v>
      </c>
      <c r="AE25" s="114">
        <f t="shared" si="30"/>
        <v>504.06238395841086</v>
      </c>
      <c r="AF25" s="112">
        <f t="shared" si="22"/>
        <v>545.5608923924251</v>
      </c>
      <c r="AG25" s="114">
        <f t="shared" si="4"/>
        <v>540.15929939844068</v>
      </c>
      <c r="AH25" s="114">
        <f t="shared" si="23"/>
        <v>529.56794058670653</v>
      </c>
      <c r="AI25" s="114">
        <f t="shared" si="24"/>
        <v>137.44433717044194</v>
      </c>
      <c r="AJ25" s="114">
        <f t="shared" si="31"/>
        <v>134.74935016709995</v>
      </c>
      <c r="AK25" s="113">
        <f t="shared" si="25"/>
        <v>145.84301083757896</v>
      </c>
      <c r="AL25" s="45">
        <f t="shared" si="5"/>
        <v>144.3990206312663</v>
      </c>
      <c r="AM25" s="45">
        <f t="shared" si="26"/>
        <v>141.56766728555519</v>
      </c>
      <c r="AN25" s="15">
        <v>68.897140735239518</v>
      </c>
      <c r="AO25" s="15">
        <v>16.903082064611961</v>
      </c>
      <c r="AP25" s="15">
        <v>10.397326401782401</v>
      </c>
      <c r="AQ25" s="15">
        <v>3.0003713330857789</v>
      </c>
      <c r="AR25" s="15">
        <v>0.80207946528035678</v>
      </c>
    </row>
    <row r="26" spans="1:44" x14ac:dyDescent="0.2">
      <c r="A26" s="25" t="s">
        <v>37</v>
      </c>
      <c r="B26" s="26" t="s">
        <v>24</v>
      </c>
      <c r="C26" s="27" t="s">
        <v>38</v>
      </c>
      <c r="D26" s="27" t="s">
        <v>41</v>
      </c>
      <c r="E26" s="28" t="s">
        <v>40</v>
      </c>
      <c r="F26" s="29"/>
      <c r="G26" s="29">
        <f t="shared" si="0"/>
        <v>16468.104571199998</v>
      </c>
      <c r="H26" s="29">
        <v>12496.298664</v>
      </c>
      <c r="I26" s="52">
        <f t="shared" si="6"/>
        <v>17823.892660510304</v>
      </c>
      <c r="J26" s="92">
        <f t="shared" si="7"/>
        <v>13795.597348764943</v>
      </c>
      <c r="K26" s="93">
        <f t="shared" si="8"/>
        <v>13659.007276004895</v>
      </c>
      <c r="L26" s="39">
        <f t="shared" si="9"/>
        <v>13391.183603926367</v>
      </c>
      <c r="M26" s="29">
        <f t="shared" si="10"/>
        <v>13001.1491300256</v>
      </c>
      <c r="N26" s="29">
        <f t="shared" si="11"/>
        <v>12746.22463728</v>
      </c>
      <c r="O26" s="30">
        <f t="shared" si="12"/>
        <v>7878.5972992655998</v>
      </c>
      <c r="P26" s="30">
        <f t="shared" si="27"/>
        <v>7724.1149992800001</v>
      </c>
      <c r="Q26" s="112">
        <f t="shared" si="13"/>
        <v>8360.0268658345249</v>
      </c>
      <c r="R26" s="114">
        <f t="shared" si="1"/>
        <v>8277.2543226084399</v>
      </c>
      <c r="S26" s="114">
        <f t="shared" si="14"/>
        <v>8114.9552182435682</v>
      </c>
      <c r="T26" s="114">
        <f t="shared" si="15"/>
        <v>3224.3930644607999</v>
      </c>
      <c r="U26" s="114">
        <f t="shared" si="28"/>
        <v>3161.1696710399997</v>
      </c>
      <c r="V26" s="112">
        <f t="shared" si="16"/>
        <v>3421.422827057741</v>
      </c>
      <c r="W26" s="114">
        <f t="shared" si="2"/>
        <v>3387.547353522516</v>
      </c>
      <c r="X26" s="114">
        <f t="shared" si="17"/>
        <v>3321.1248563946237</v>
      </c>
      <c r="Y26" s="114">
        <f t="shared" si="18"/>
        <v>1455.7053883896001</v>
      </c>
      <c r="Z26" s="114">
        <f t="shared" si="29"/>
        <v>1427.1621454800002</v>
      </c>
      <c r="AA26" s="112">
        <f t="shared" si="19"/>
        <v>1544.6577218525349</v>
      </c>
      <c r="AB26" s="114">
        <f t="shared" si="3"/>
        <v>1529.3640810421139</v>
      </c>
      <c r="AC26" s="114">
        <f t="shared" si="20"/>
        <v>1499.3765500412881</v>
      </c>
      <c r="AD26" s="114">
        <f t="shared" si="21"/>
        <v>234.17379797760003</v>
      </c>
      <c r="AE26" s="114">
        <f t="shared" si="30"/>
        <v>229.58215488000002</v>
      </c>
      <c r="AF26" s="112">
        <f t="shared" si="22"/>
        <v>248.48322207681926</v>
      </c>
      <c r="AG26" s="114">
        <f t="shared" si="4"/>
        <v>246.02299215526659</v>
      </c>
      <c r="AH26" s="114">
        <f t="shared" si="23"/>
        <v>241.19901191692804</v>
      </c>
      <c r="AI26" s="114">
        <f t="shared" si="24"/>
        <v>208.27957993200002</v>
      </c>
      <c r="AJ26" s="114">
        <f t="shared" si="31"/>
        <v>204.19566660000001</v>
      </c>
      <c r="AK26" s="113">
        <f t="shared" si="25"/>
        <v>221.0067119433248</v>
      </c>
      <c r="AL26" s="45">
        <f t="shared" si="5"/>
        <v>218.8185266765592</v>
      </c>
      <c r="AM26" s="45">
        <f t="shared" si="26"/>
        <v>214.52796732996001</v>
      </c>
      <c r="AN26" s="15">
        <v>60.599237963283691</v>
      </c>
      <c r="AO26" s="15">
        <v>24.800831312781433</v>
      </c>
      <c r="AP26" s="15">
        <v>11.196744024939385</v>
      </c>
      <c r="AQ26" s="15">
        <v>1.8011776931070316</v>
      </c>
      <c r="AR26" s="15">
        <v>1.6020090058884655</v>
      </c>
    </row>
    <row r="27" spans="1:44" x14ac:dyDescent="0.2">
      <c r="A27" s="25" t="s">
        <v>37</v>
      </c>
      <c r="B27" s="26" t="s">
        <v>24</v>
      </c>
      <c r="C27" s="27" t="s">
        <v>38</v>
      </c>
      <c r="D27" s="27" t="s">
        <v>41</v>
      </c>
      <c r="E27" s="28" t="s">
        <v>23</v>
      </c>
      <c r="F27" s="29"/>
      <c r="G27" s="29">
        <f t="shared" si="0"/>
        <v>19931.704580879999</v>
      </c>
      <c r="H27" s="29">
        <v>15123.681167999999</v>
      </c>
      <c r="I27" s="52">
        <f t="shared" si="6"/>
        <v>21572.644347419235</v>
      </c>
      <c r="J27" s="92">
        <f t="shared" si="7"/>
        <v>16696.161114161659</v>
      </c>
      <c r="K27" s="93">
        <f t="shared" si="8"/>
        <v>16530.852588278871</v>
      </c>
      <c r="L27" s="39">
        <f t="shared" si="9"/>
        <v>16206.718223802814</v>
      </c>
      <c r="M27" s="29">
        <f t="shared" si="10"/>
        <v>15734.677887187199</v>
      </c>
      <c r="N27" s="29">
        <f t="shared" si="11"/>
        <v>15426.154791359999</v>
      </c>
      <c r="O27" s="30">
        <f t="shared" si="12"/>
        <v>9534.7014186167999</v>
      </c>
      <c r="P27" s="30">
        <f t="shared" si="27"/>
        <v>9347.7464888399991</v>
      </c>
      <c r="Q27" s="112">
        <f t="shared" si="13"/>
        <v>10117.328883502796</v>
      </c>
      <c r="R27" s="114">
        <f t="shared" si="1"/>
        <v>10017.157310398808</v>
      </c>
      <c r="S27" s="114">
        <f t="shared" si="14"/>
        <v>9820.7424611753031</v>
      </c>
      <c r="T27" s="114">
        <f t="shared" si="15"/>
        <v>3902.1460759152005</v>
      </c>
      <c r="U27" s="114">
        <f t="shared" si="28"/>
        <v>3825.6334077600004</v>
      </c>
      <c r="V27" s="112">
        <f t="shared" si="16"/>
        <v>4140.5906140300749</v>
      </c>
      <c r="W27" s="114">
        <f t="shared" si="2"/>
        <v>4099.5946673565095</v>
      </c>
      <c r="X27" s="114">
        <f t="shared" si="17"/>
        <v>4019.2104581926565</v>
      </c>
      <c r="Y27" s="114">
        <f t="shared" si="18"/>
        <v>1761.9326626680001</v>
      </c>
      <c r="Z27" s="114">
        <f t="shared" si="29"/>
        <v>1727.3849634000001</v>
      </c>
      <c r="AA27" s="112">
        <f t="shared" si="19"/>
        <v>1869.5973199529908</v>
      </c>
      <c r="AB27" s="114">
        <f t="shared" si="3"/>
        <v>1851.0864553990009</v>
      </c>
      <c r="AC27" s="114">
        <f t="shared" si="20"/>
        <v>1814.7906425480401</v>
      </c>
      <c r="AD27" s="114">
        <f t="shared" si="21"/>
        <v>283.7105629344</v>
      </c>
      <c r="AE27" s="114">
        <f t="shared" si="30"/>
        <v>278.14761071999999</v>
      </c>
      <c r="AF27" s="112">
        <f t="shared" si="22"/>
        <v>301.04698059306946</v>
      </c>
      <c r="AG27" s="114">
        <f t="shared" si="4"/>
        <v>298.06631741888066</v>
      </c>
      <c r="AH27" s="114">
        <f t="shared" si="23"/>
        <v>292.22187982243202</v>
      </c>
      <c r="AI27" s="114">
        <f t="shared" si="24"/>
        <v>252.18716705279999</v>
      </c>
      <c r="AJ27" s="114">
        <f t="shared" si="31"/>
        <v>247.24232064</v>
      </c>
      <c r="AK27" s="113">
        <f t="shared" si="25"/>
        <v>267.59731608272841</v>
      </c>
      <c r="AL27" s="45">
        <f t="shared" si="5"/>
        <v>264.9478377056717</v>
      </c>
      <c r="AM27" s="45">
        <f t="shared" si="26"/>
        <v>259.75278206438401</v>
      </c>
      <c r="AN27" s="15">
        <v>60.596737263880939</v>
      </c>
      <c r="AO27" s="15">
        <v>24.799656554092735</v>
      </c>
      <c r="AP27" s="15">
        <v>11.197767601602749</v>
      </c>
      <c r="AQ27" s="15">
        <v>1.8030910131654267</v>
      </c>
      <c r="AR27" s="15">
        <v>1.602747567258157</v>
      </c>
    </row>
    <row r="28" spans="1:44" x14ac:dyDescent="0.2">
      <c r="A28" s="25" t="s">
        <v>42</v>
      </c>
      <c r="B28" s="26" t="s">
        <v>19</v>
      </c>
      <c r="C28" s="27" t="s">
        <v>870</v>
      </c>
      <c r="D28" s="27" t="s">
        <v>43</v>
      </c>
      <c r="E28" s="28" t="s">
        <v>44</v>
      </c>
      <c r="F28" s="29"/>
      <c r="G28" s="29">
        <f t="shared" si="0"/>
        <v>12459.24694368</v>
      </c>
      <c r="H28" s="29">
        <v>9366.813408</v>
      </c>
      <c r="I28" s="52">
        <f t="shared" si="6"/>
        <v>13484.99332116892</v>
      </c>
      <c r="J28" s="92">
        <f t="shared" si="7"/>
        <v>10340.724857196863</v>
      </c>
      <c r="K28" s="93">
        <f t="shared" si="8"/>
        <v>10238.34144276917</v>
      </c>
      <c r="L28" s="39">
        <f t="shared" si="9"/>
        <v>10037.589649773696</v>
      </c>
      <c r="M28" s="29">
        <f t="shared" si="10"/>
        <v>9745.2326696831988</v>
      </c>
      <c r="N28" s="29">
        <f t="shared" si="11"/>
        <v>9554.1496761599992</v>
      </c>
      <c r="O28" s="30">
        <f t="shared" si="12"/>
        <v>7396.7396765040003</v>
      </c>
      <c r="P28" s="30">
        <f t="shared" si="27"/>
        <v>7251.7055651999999</v>
      </c>
      <c r="Q28" s="112">
        <f t="shared" si="13"/>
        <v>7848.7248511764537</v>
      </c>
      <c r="R28" s="114">
        <f t="shared" si="1"/>
        <v>7771.0147041351029</v>
      </c>
      <c r="S28" s="114">
        <f t="shared" si="14"/>
        <v>7618.6418667991202</v>
      </c>
      <c r="T28" s="114">
        <f t="shared" si="15"/>
        <v>866.89338674399983</v>
      </c>
      <c r="U28" s="114">
        <f t="shared" si="28"/>
        <v>849.89547719999985</v>
      </c>
      <c r="V28" s="112">
        <f t="shared" si="16"/>
        <v>919.86577403437866</v>
      </c>
      <c r="W28" s="114">
        <f t="shared" si="2"/>
        <v>910.7581921132462</v>
      </c>
      <c r="X28" s="114">
        <f t="shared" si="17"/>
        <v>892.90018834631985</v>
      </c>
      <c r="Y28" s="114">
        <f t="shared" si="18"/>
        <v>565.16945473440001</v>
      </c>
      <c r="Z28" s="114">
        <f t="shared" si="29"/>
        <v>554.08770072000004</v>
      </c>
      <c r="AA28" s="112">
        <f t="shared" si="19"/>
        <v>599.70469943540036</v>
      </c>
      <c r="AB28" s="114">
        <f t="shared" si="3"/>
        <v>593.76702914396071</v>
      </c>
      <c r="AC28" s="114">
        <f t="shared" si="20"/>
        <v>582.12453837643204</v>
      </c>
      <c r="AD28" s="114">
        <f t="shared" si="21"/>
        <v>643.97794443839996</v>
      </c>
      <c r="AE28" s="114">
        <f t="shared" si="30"/>
        <v>631.35092592000001</v>
      </c>
      <c r="AF28" s="112">
        <f t="shared" si="22"/>
        <v>683.32886071125279</v>
      </c>
      <c r="AG28" s="114">
        <f t="shared" si="4"/>
        <v>676.56322842698296</v>
      </c>
      <c r="AH28" s="114">
        <f t="shared" si="23"/>
        <v>663.29728277155198</v>
      </c>
      <c r="AI28" s="114">
        <f t="shared" si="24"/>
        <v>272.45220726240001</v>
      </c>
      <c r="AJ28" s="114">
        <f t="shared" si="31"/>
        <v>267.11000712000003</v>
      </c>
      <c r="AK28" s="113">
        <f t="shared" si="25"/>
        <v>289.10067183937622</v>
      </c>
      <c r="AL28" s="45">
        <f t="shared" si="5"/>
        <v>286.23828894987747</v>
      </c>
      <c r="AM28" s="45">
        <f t="shared" si="26"/>
        <v>280.62577348027202</v>
      </c>
      <c r="AN28" s="15">
        <v>75.901109057301298</v>
      </c>
      <c r="AO28" s="15">
        <v>8.8955637707948245</v>
      </c>
      <c r="AP28" s="15">
        <v>5.7994454713493537</v>
      </c>
      <c r="AQ28" s="15">
        <v>6.6081330868761556</v>
      </c>
      <c r="AR28" s="15">
        <v>2.7957486136783736</v>
      </c>
    </row>
    <row r="29" spans="1:44" x14ac:dyDescent="0.2">
      <c r="A29" s="25" t="s">
        <v>42</v>
      </c>
      <c r="B29" s="26" t="s">
        <v>19</v>
      </c>
      <c r="C29" s="27" t="s">
        <v>870</v>
      </c>
      <c r="D29" s="27" t="s">
        <v>43</v>
      </c>
      <c r="E29" s="28" t="s">
        <v>45</v>
      </c>
      <c r="F29" s="29"/>
      <c r="G29" s="29">
        <f t="shared" si="0"/>
        <v>12058.581933000001</v>
      </c>
      <c r="H29" s="29">
        <v>9067.0667220000014</v>
      </c>
      <c r="I29" s="52">
        <f t="shared" si="6"/>
        <v>13051.342313409858</v>
      </c>
      <c r="J29" s="92">
        <f t="shared" si="7"/>
        <v>10009.812104719562</v>
      </c>
      <c r="K29" s="93">
        <f t="shared" si="8"/>
        <v>9910.7050541777808</v>
      </c>
      <c r="L29" s="39">
        <f t="shared" si="9"/>
        <v>9716.3775040958644</v>
      </c>
      <c r="M29" s="29">
        <f t="shared" si="10"/>
        <v>9433.3762175688007</v>
      </c>
      <c r="N29" s="29">
        <f t="shared" si="11"/>
        <v>9248.408056440001</v>
      </c>
      <c r="O29" s="30">
        <f t="shared" si="12"/>
        <v>7160.3142073920008</v>
      </c>
      <c r="P29" s="30">
        <f t="shared" si="27"/>
        <v>7019.9158896000008</v>
      </c>
      <c r="Q29" s="112">
        <f t="shared" si="13"/>
        <v>7597.8523673488962</v>
      </c>
      <c r="R29" s="114">
        <f t="shared" si="1"/>
        <v>7522.6261062860358</v>
      </c>
      <c r="S29" s="114">
        <f t="shared" si="14"/>
        <v>7375.1236336137608</v>
      </c>
      <c r="T29" s="114">
        <f t="shared" si="15"/>
        <v>839.87333313119984</v>
      </c>
      <c r="U29" s="114">
        <f t="shared" si="28"/>
        <v>823.40522855999984</v>
      </c>
      <c r="V29" s="112">
        <f t="shared" si="16"/>
        <v>891.19463302551503</v>
      </c>
      <c r="W29" s="114">
        <f t="shared" si="2"/>
        <v>882.37092378763862</v>
      </c>
      <c r="X29" s="114">
        <f t="shared" si="17"/>
        <v>865.06953312513588</v>
      </c>
      <c r="Y29" s="114">
        <f t="shared" si="18"/>
        <v>547.15608565920013</v>
      </c>
      <c r="Z29" s="114">
        <f t="shared" si="29"/>
        <v>536.42753496000012</v>
      </c>
      <c r="AA29" s="112">
        <f t="shared" si="19"/>
        <v>580.59060542949123</v>
      </c>
      <c r="AB29" s="114">
        <f t="shared" si="3"/>
        <v>574.84218359355566</v>
      </c>
      <c r="AC29" s="114">
        <f t="shared" si="20"/>
        <v>563.57076822897614</v>
      </c>
      <c r="AD29" s="114">
        <f t="shared" si="21"/>
        <v>621.46123309440009</v>
      </c>
      <c r="AE29" s="114">
        <f t="shared" si="30"/>
        <v>609.2757187200001</v>
      </c>
      <c r="AF29" s="112">
        <f t="shared" si="22"/>
        <v>659.43624320386652</v>
      </c>
      <c r="AG29" s="114">
        <f t="shared" si="4"/>
        <v>652.9071714889767</v>
      </c>
      <c r="AH29" s="114">
        <f t="shared" si="23"/>
        <v>640.10507008723209</v>
      </c>
      <c r="AI29" s="114">
        <f t="shared" si="24"/>
        <v>264.57135829200001</v>
      </c>
      <c r="AJ29" s="114">
        <f t="shared" si="31"/>
        <v>259.38368460000004</v>
      </c>
      <c r="AK29" s="113">
        <f t="shared" si="25"/>
        <v>280.73825571179094</v>
      </c>
      <c r="AL29" s="45">
        <f t="shared" si="5"/>
        <v>277.95866902157519</v>
      </c>
      <c r="AM29" s="45">
        <f t="shared" si="26"/>
        <v>272.50849904076</v>
      </c>
      <c r="AN29" s="15">
        <v>75.904045828857861</v>
      </c>
      <c r="AO29" s="15">
        <v>8.9032104069698033</v>
      </c>
      <c r="AP29" s="15">
        <v>5.8002148227712143</v>
      </c>
      <c r="AQ29" s="15">
        <v>6.5878983172216268</v>
      </c>
      <c r="AR29" s="15">
        <v>2.804630624179496</v>
      </c>
    </row>
    <row r="30" spans="1:44" x14ac:dyDescent="0.2">
      <c r="A30" s="25" t="s">
        <v>42</v>
      </c>
      <c r="B30" s="26" t="s">
        <v>24</v>
      </c>
      <c r="C30" s="27" t="s">
        <v>870</v>
      </c>
      <c r="D30" s="27" t="s">
        <v>46</v>
      </c>
      <c r="E30" s="28" t="s">
        <v>44</v>
      </c>
      <c r="F30" s="29"/>
      <c r="G30" s="29">
        <f t="shared" si="0"/>
        <v>9317.9449591200027</v>
      </c>
      <c r="H30" s="29">
        <v>6828.1645800000015</v>
      </c>
      <c r="I30" s="52">
        <f t="shared" si="6"/>
        <v>10085.073849867827</v>
      </c>
      <c r="J30" s="92">
        <f t="shared" si="7"/>
        <v>7538.1208235804306</v>
      </c>
      <c r="K30" s="93">
        <f t="shared" si="8"/>
        <v>7463.4859639410197</v>
      </c>
      <c r="L30" s="39">
        <f t="shared" si="9"/>
        <v>7317.1431019029615</v>
      </c>
      <c r="M30" s="29">
        <f t="shared" si="10"/>
        <v>7104.022429032002</v>
      </c>
      <c r="N30" s="29">
        <f t="shared" si="11"/>
        <v>6964.7278716000019</v>
      </c>
      <c r="O30" s="30">
        <f t="shared" si="12"/>
        <v>4277.0493197928008</v>
      </c>
      <c r="P30" s="30">
        <f t="shared" si="27"/>
        <v>4193.1856076400009</v>
      </c>
      <c r="Q30" s="112">
        <f t="shared" si="13"/>
        <v>4538.4026955280588</v>
      </c>
      <c r="R30" s="114">
        <f t="shared" si="1"/>
        <v>4493.4680153743157</v>
      </c>
      <c r="S30" s="114">
        <f t="shared" si="14"/>
        <v>4405.3607993865844</v>
      </c>
      <c r="T30" s="114">
        <f t="shared" si="15"/>
        <v>1626.8323946040005</v>
      </c>
      <c r="U30" s="114">
        <f t="shared" si="28"/>
        <v>1594.9337202000004</v>
      </c>
      <c r="V30" s="112">
        <f t="shared" si="16"/>
        <v>1726.2416149086725</v>
      </c>
      <c r="W30" s="114">
        <f t="shared" si="2"/>
        <v>1709.1501137709629</v>
      </c>
      <c r="X30" s="114">
        <f t="shared" si="17"/>
        <v>1675.6373664421205</v>
      </c>
      <c r="Y30" s="114">
        <f t="shared" si="18"/>
        <v>596.6928506160001</v>
      </c>
      <c r="Z30" s="114">
        <f t="shared" si="29"/>
        <v>584.99299080000014</v>
      </c>
      <c r="AA30" s="112">
        <f t="shared" si="19"/>
        <v>633.15436394574147</v>
      </c>
      <c r="AB30" s="114">
        <f t="shared" si="3"/>
        <v>626.88550885716973</v>
      </c>
      <c r="AC30" s="114">
        <f t="shared" si="20"/>
        <v>614.59363613448011</v>
      </c>
      <c r="AD30" s="114">
        <f t="shared" si="21"/>
        <v>369.27406604160007</v>
      </c>
      <c r="AE30" s="114">
        <f t="shared" si="30"/>
        <v>362.03339808000004</v>
      </c>
      <c r="AF30" s="112">
        <f t="shared" si="22"/>
        <v>391.83892712113811</v>
      </c>
      <c r="AG30" s="114">
        <f t="shared" si="4"/>
        <v>387.95933378330506</v>
      </c>
      <c r="AH30" s="114">
        <f t="shared" si="23"/>
        <v>380.35228802284809</v>
      </c>
      <c r="AI30" s="114">
        <f t="shared" si="24"/>
        <v>234.17379797760003</v>
      </c>
      <c r="AJ30" s="114">
        <f t="shared" si="31"/>
        <v>229.58215488000002</v>
      </c>
      <c r="AK30" s="113">
        <f t="shared" si="25"/>
        <v>248.48322207681926</v>
      </c>
      <c r="AL30" s="45">
        <f t="shared" si="5"/>
        <v>246.02299215526659</v>
      </c>
      <c r="AM30" s="45">
        <f t="shared" si="26"/>
        <v>241.19901191692804</v>
      </c>
      <c r="AN30" s="15">
        <v>60.206022187004749</v>
      </c>
      <c r="AO30" s="15">
        <v>22.900158478605388</v>
      </c>
      <c r="AP30" s="15">
        <v>8.3993660855784462</v>
      </c>
      <c r="AQ30" s="15">
        <v>5.1980982567353395</v>
      </c>
      <c r="AR30" s="15">
        <v>3.2963549920760693</v>
      </c>
    </row>
    <row r="31" spans="1:44" x14ac:dyDescent="0.2">
      <c r="A31" s="25" t="s">
        <v>42</v>
      </c>
      <c r="B31" s="26" t="s">
        <v>24</v>
      </c>
      <c r="C31" s="27" t="s">
        <v>870</v>
      </c>
      <c r="D31" s="27" t="s">
        <v>46</v>
      </c>
      <c r="E31" s="28" t="s">
        <v>45</v>
      </c>
      <c r="F31" s="29"/>
      <c r="G31" s="29">
        <f t="shared" si="0"/>
        <v>9317.9449591200027</v>
      </c>
      <c r="H31" s="29">
        <v>6828.1645800000015</v>
      </c>
      <c r="I31" s="52">
        <f t="shared" si="6"/>
        <v>10085.073849867827</v>
      </c>
      <c r="J31" s="92">
        <f t="shared" si="7"/>
        <v>7538.1208235804306</v>
      </c>
      <c r="K31" s="93">
        <f t="shared" si="8"/>
        <v>7463.4859639410197</v>
      </c>
      <c r="L31" s="39">
        <f t="shared" si="9"/>
        <v>7317.1431019029615</v>
      </c>
      <c r="M31" s="29">
        <f t="shared" si="10"/>
        <v>7104.022429032002</v>
      </c>
      <c r="N31" s="29">
        <f t="shared" si="11"/>
        <v>6964.7278716000019</v>
      </c>
      <c r="O31" s="30">
        <f t="shared" si="12"/>
        <v>4277.0493197928008</v>
      </c>
      <c r="P31" s="30">
        <f t="shared" si="27"/>
        <v>4193.1856076400009</v>
      </c>
      <c r="Q31" s="112">
        <f t="shared" si="13"/>
        <v>4538.4026955280588</v>
      </c>
      <c r="R31" s="114">
        <f t="shared" si="1"/>
        <v>4493.4680153743157</v>
      </c>
      <c r="S31" s="114">
        <f t="shared" si="14"/>
        <v>4405.3607993865844</v>
      </c>
      <c r="T31" s="114">
        <f t="shared" si="15"/>
        <v>1626.8323946040005</v>
      </c>
      <c r="U31" s="114">
        <f t="shared" si="28"/>
        <v>1594.9337202000004</v>
      </c>
      <c r="V31" s="112">
        <f t="shared" si="16"/>
        <v>1726.2416149086725</v>
      </c>
      <c r="W31" s="114">
        <f t="shared" si="2"/>
        <v>1709.1501137709629</v>
      </c>
      <c r="X31" s="114">
        <f t="shared" si="17"/>
        <v>1675.6373664421205</v>
      </c>
      <c r="Y31" s="114">
        <f t="shared" si="18"/>
        <v>596.6928506160001</v>
      </c>
      <c r="Z31" s="114">
        <f t="shared" si="29"/>
        <v>584.99299080000014</v>
      </c>
      <c r="AA31" s="112">
        <f t="shared" si="19"/>
        <v>633.15436394574147</v>
      </c>
      <c r="AB31" s="114">
        <f t="shared" si="3"/>
        <v>626.88550885716973</v>
      </c>
      <c r="AC31" s="114">
        <f t="shared" si="20"/>
        <v>614.59363613448011</v>
      </c>
      <c r="AD31" s="114">
        <f t="shared" si="21"/>
        <v>369.27406604160007</v>
      </c>
      <c r="AE31" s="114">
        <f t="shared" si="30"/>
        <v>362.03339808000004</v>
      </c>
      <c r="AF31" s="112">
        <f t="shared" si="22"/>
        <v>391.83892712113811</v>
      </c>
      <c r="AG31" s="114">
        <f t="shared" si="4"/>
        <v>387.95933378330506</v>
      </c>
      <c r="AH31" s="114">
        <f t="shared" si="23"/>
        <v>380.35228802284809</v>
      </c>
      <c r="AI31" s="114">
        <f t="shared" si="24"/>
        <v>234.17379797760003</v>
      </c>
      <c r="AJ31" s="114">
        <f t="shared" si="31"/>
        <v>229.58215488000002</v>
      </c>
      <c r="AK31" s="113">
        <f t="shared" si="25"/>
        <v>248.48322207681926</v>
      </c>
      <c r="AL31" s="45">
        <f t="shared" si="5"/>
        <v>246.02299215526659</v>
      </c>
      <c r="AM31" s="45">
        <f t="shared" si="26"/>
        <v>241.19901191692804</v>
      </c>
      <c r="AN31" s="15">
        <v>60.206022187004749</v>
      </c>
      <c r="AO31" s="15">
        <v>22.900158478605388</v>
      </c>
      <c r="AP31" s="15">
        <v>8.3993660855784462</v>
      </c>
      <c r="AQ31" s="15">
        <v>5.1980982567353395</v>
      </c>
      <c r="AR31" s="15">
        <v>3.2963549920760693</v>
      </c>
    </row>
    <row r="32" spans="1:44" x14ac:dyDescent="0.2">
      <c r="A32" s="25" t="s">
        <v>42</v>
      </c>
      <c r="B32" s="26" t="s">
        <v>25</v>
      </c>
      <c r="C32" s="27" t="s">
        <v>870</v>
      </c>
      <c r="D32" s="27" t="s">
        <v>47</v>
      </c>
      <c r="E32" s="28" t="s">
        <v>44</v>
      </c>
      <c r="F32" s="29"/>
      <c r="G32" s="29">
        <f t="shared" si="0"/>
        <v>14625.928530360005</v>
      </c>
      <c r="H32" s="29">
        <v>10638.302058000001</v>
      </c>
      <c r="I32" s="52">
        <f t="shared" si="6"/>
        <v>15830.053729518906</v>
      </c>
      <c r="J32" s="92">
        <f t="shared" si="7"/>
        <v>11744.416135755819</v>
      </c>
      <c r="K32" s="93">
        <f t="shared" si="8"/>
        <v>11628.134787877048</v>
      </c>
      <c r="L32" s="39">
        <f t="shared" si="9"/>
        <v>11400.132144977495</v>
      </c>
      <c r="M32" s="29">
        <f t="shared" si="10"/>
        <v>11068.089461143201</v>
      </c>
      <c r="N32" s="29">
        <f t="shared" si="11"/>
        <v>10851.068099160002</v>
      </c>
      <c r="O32" s="30">
        <f t="shared" si="12"/>
        <v>6618.7872995688012</v>
      </c>
      <c r="P32" s="30">
        <f t="shared" si="27"/>
        <v>6489.0071564400014</v>
      </c>
      <c r="Q32" s="112">
        <f t="shared" si="13"/>
        <v>7023.2349162962519</v>
      </c>
      <c r="R32" s="114">
        <f t="shared" si="1"/>
        <v>6953.697936926982</v>
      </c>
      <c r="S32" s="114">
        <f t="shared" si="14"/>
        <v>6817.3509185558651</v>
      </c>
      <c r="T32" s="114">
        <f t="shared" si="15"/>
        <v>2524.1233416624004</v>
      </c>
      <c r="U32" s="114">
        <f t="shared" si="28"/>
        <v>2474.6307271200003</v>
      </c>
      <c r="V32" s="112">
        <f t="shared" si="16"/>
        <v>2678.3624225780227</v>
      </c>
      <c r="W32" s="114">
        <f t="shared" si="2"/>
        <v>2651.8439827505176</v>
      </c>
      <c r="X32" s="114">
        <f t="shared" si="17"/>
        <v>2599.8470419122723</v>
      </c>
      <c r="Y32" s="114">
        <f t="shared" si="18"/>
        <v>1007.6228326440005</v>
      </c>
      <c r="Z32" s="114">
        <f t="shared" si="29"/>
        <v>987.86552220000044</v>
      </c>
      <c r="AA32" s="112">
        <f t="shared" si="19"/>
        <v>1069.1946334555448</v>
      </c>
      <c r="AB32" s="114">
        <f t="shared" si="3"/>
        <v>1058.6085479757869</v>
      </c>
      <c r="AC32" s="114">
        <f t="shared" si="20"/>
        <v>1037.8515176233204</v>
      </c>
      <c r="AD32" s="114">
        <f t="shared" si="21"/>
        <v>619.20956196000009</v>
      </c>
      <c r="AE32" s="114">
        <f t="shared" si="30"/>
        <v>607.06819800000005</v>
      </c>
      <c r="AF32" s="112">
        <f t="shared" si="22"/>
        <v>657.04698145312784</v>
      </c>
      <c r="AG32" s="114">
        <f t="shared" si="4"/>
        <v>650.5415657951761</v>
      </c>
      <c r="AH32" s="114">
        <f t="shared" si="23"/>
        <v>637.7858488188001</v>
      </c>
      <c r="AI32" s="114">
        <f t="shared" si="24"/>
        <v>298.34642530800005</v>
      </c>
      <c r="AJ32" s="114">
        <f t="shared" si="31"/>
        <v>292.49649540000007</v>
      </c>
      <c r="AK32" s="113">
        <f t="shared" si="25"/>
        <v>316.57718197287073</v>
      </c>
      <c r="AL32" s="45">
        <f t="shared" si="5"/>
        <v>313.44275442858486</v>
      </c>
      <c r="AM32" s="45">
        <f t="shared" si="26"/>
        <v>307.29681806724005</v>
      </c>
      <c r="AN32" s="15">
        <v>59.800630658122266</v>
      </c>
      <c r="AO32" s="15">
        <v>22.805411453565252</v>
      </c>
      <c r="AP32" s="15">
        <v>9.1038551520699844</v>
      </c>
      <c r="AQ32" s="15">
        <v>5.5945478588139554</v>
      </c>
      <c r="AR32" s="15">
        <v>2.6955548774285423</v>
      </c>
    </row>
    <row r="33" spans="1:44" x14ac:dyDescent="0.2">
      <c r="A33" s="25" t="s">
        <v>42</v>
      </c>
      <c r="B33" s="26" t="s">
        <v>25</v>
      </c>
      <c r="C33" s="27" t="s">
        <v>870</v>
      </c>
      <c r="D33" s="27" t="s">
        <v>47</v>
      </c>
      <c r="E33" s="28" t="s">
        <v>45</v>
      </c>
      <c r="F33" s="29"/>
      <c r="G33" s="29">
        <f t="shared" si="0"/>
        <v>15111.583088759999</v>
      </c>
      <c r="H33" s="29">
        <v>10991.072526</v>
      </c>
      <c r="I33" s="52">
        <f t="shared" si="6"/>
        <v>16355.691314681402</v>
      </c>
      <c r="J33" s="92">
        <f t="shared" si="7"/>
        <v>12133.865801126214</v>
      </c>
      <c r="K33" s="93">
        <f t="shared" si="8"/>
        <v>12013.72851596655</v>
      </c>
      <c r="L33" s="39">
        <f t="shared" si="9"/>
        <v>11778.165211731914</v>
      </c>
      <c r="M33" s="29">
        <f t="shared" si="10"/>
        <v>11435.1118560504</v>
      </c>
      <c r="N33" s="29">
        <f t="shared" si="11"/>
        <v>11210.893976519999</v>
      </c>
      <c r="O33" s="30">
        <f t="shared" si="12"/>
        <v>6838.3252351727997</v>
      </c>
      <c r="P33" s="30">
        <f t="shared" si="27"/>
        <v>6704.2404266399999</v>
      </c>
      <c r="Q33" s="112">
        <f t="shared" si="13"/>
        <v>7256.1879369932685</v>
      </c>
      <c r="R33" s="114">
        <f t="shared" si="1"/>
        <v>7184.3444920725433</v>
      </c>
      <c r="S33" s="114">
        <f t="shared" si="14"/>
        <v>7043.4749922279834</v>
      </c>
      <c r="T33" s="114">
        <f t="shared" si="15"/>
        <v>2607.4351736351996</v>
      </c>
      <c r="U33" s="114">
        <f t="shared" si="28"/>
        <v>2556.3089937599998</v>
      </c>
      <c r="V33" s="112">
        <f t="shared" si="16"/>
        <v>2766.765107355352</v>
      </c>
      <c r="W33" s="114">
        <f t="shared" si="2"/>
        <v>2739.3713934211405</v>
      </c>
      <c r="X33" s="114">
        <f t="shared" si="17"/>
        <v>2685.6582288442555</v>
      </c>
      <c r="Y33" s="114">
        <f t="shared" si="18"/>
        <v>1040.2720640928001</v>
      </c>
      <c r="Z33" s="114">
        <f t="shared" si="29"/>
        <v>1019.8745726400001</v>
      </c>
      <c r="AA33" s="112">
        <f t="shared" si="19"/>
        <v>1103.8389288412548</v>
      </c>
      <c r="AB33" s="114">
        <f t="shared" si="3"/>
        <v>1092.9098305358957</v>
      </c>
      <c r="AC33" s="114">
        <f t="shared" si="20"/>
        <v>1071.4802260155841</v>
      </c>
      <c r="AD33" s="114">
        <f t="shared" si="21"/>
        <v>640.6004377367999</v>
      </c>
      <c r="AE33" s="114">
        <f t="shared" si="30"/>
        <v>628.03964483999994</v>
      </c>
      <c r="AF33" s="112">
        <f t="shared" si="22"/>
        <v>679.74496808514482</v>
      </c>
      <c r="AG33" s="114">
        <f t="shared" si="4"/>
        <v>673.014819886282</v>
      </c>
      <c r="AH33" s="114">
        <f t="shared" si="23"/>
        <v>659.81845086890394</v>
      </c>
      <c r="AI33" s="114">
        <f t="shared" si="24"/>
        <v>308.47894541279999</v>
      </c>
      <c r="AJ33" s="114">
        <f t="shared" si="31"/>
        <v>302.43033864</v>
      </c>
      <c r="AK33" s="113">
        <f t="shared" si="25"/>
        <v>327.32885985119458</v>
      </c>
      <c r="AL33" s="45">
        <f t="shared" si="5"/>
        <v>324.08798005068769</v>
      </c>
      <c r="AM33" s="45">
        <f t="shared" si="26"/>
        <v>317.733313775184</v>
      </c>
      <c r="AN33" s="15">
        <v>59.801122378655116</v>
      </c>
      <c r="AO33" s="15">
        <v>22.802008467067047</v>
      </c>
      <c r="AP33" s="15">
        <v>9.0971743625086159</v>
      </c>
      <c r="AQ33" s="15">
        <v>5.6020478487742444</v>
      </c>
      <c r="AR33" s="15">
        <v>2.6976469429949792</v>
      </c>
    </row>
    <row r="34" spans="1:44" x14ac:dyDescent="0.2">
      <c r="A34" s="25" t="s">
        <v>42</v>
      </c>
      <c r="B34" s="26" t="s">
        <v>27</v>
      </c>
      <c r="C34" s="27" t="s">
        <v>870</v>
      </c>
      <c r="D34" s="27" t="s">
        <v>48</v>
      </c>
      <c r="E34" s="28" t="s">
        <v>44</v>
      </c>
      <c r="F34" s="29"/>
      <c r="G34" s="29">
        <f t="shared" si="0"/>
        <v>12790.375051679999</v>
      </c>
      <c r="H34" s="29">
        <v>9301.8863280000005</v>
      </c>
      <c r="I34" s="52">
        <f t="shared" si="6"/>
        <v>13843.382583779718</v>
      </c>
      <c r="J34" s="92">
        <f t="shared" si="7"/>
        <v>10269.047004674703</v>
      </c>
      <c r="K34" s="93">
        <f t="shared" si="8"/>
        <v>10167.37327195515</v>
      </c>
      <c r="L34" s="39">
        <f t="shared" si="9"/>
        <v>9968.0130117207373</v>
      </c>
      <c r="M34" s="29">
        <f t="shared" si="10"/>
        <v>9677.6825356511999</v>
      </c>
      <c r="N34" s="29">
        <f t="shared" si="11"/>
        <v>9487.9240545600005</v>
      </c>
      <c r="O34" s="30">
        <f t="shared" si="12"/>
        <v>5786.7948154079995</v>
      </c>
      <c r="P34" s="30">
        <f t="shared" si="27"/>
        <v>5673.3282503999999</v>
      </c>
      <c r="Q34" s="112">
        <f t="shared" si="13"/>
        <v>6140.4026993983207</v>
      </c>
      <c r="R34" s="114">
        <f t="shared" si="1"/>
        <v>6079.606633067644</v>
      </c>
      <c r="S34" s="114">
        <f t="shared" si="14"/>
        <v>5960.3986598702395</v>
      </c>
      <c r="T34" s="114">
        <f t="shared" si="15"/>
        <v>2206.6377117120005</v>
      </c>
      <c r="U34" s="114">
        <f t="shared" si="28"/>
        <v>2163.3703056000004</v>
      </c>
      <c r="V34" s="112">
        <f t="shared" si="16"/>
        <v>2341.4765157238739</v>
      </c>
      <c r="W34" s="114">
        <f t="shared" si="2"/>
        <v>2318.2935799246275</v>
      </c>
      <c r="X34" s="114">
        <f t="shared" si="17"/>
        <v>2272.8368430633604</v>
      </c>
      <c r="Y34" s="114">
        <f t="shared" si="18"/>
        <v>880.40341355040005</v>
      </c>
      <c r="Z34" s="114">
        <f t="shared" si="29"/>
        <v>863.14060152000002</v>
      </c>
      <c r="AA34" s="112">
        <f t="shared" si="19"/>
        <v>934.20134453881076</v>
      </c>
      <c r="AB34" s="114">
        <f t="shared" si="3"/>
        <v>924.95182627605027</v>
      </c>
      <c r="AC34" s="114">
        <f t="shared" si="20"/>
        <v>906.81551595691201</v>
      </c>
      <c r="AD34" s="114">
        <f t="shared" si="21"/>
        <v>542.65274339040002</v>
      </c>
      <c r="AE34" s="114">
        <f t="shared" si="30"/>
        <v>532.01249352000002</v>
      </c>
      <c r="AF34" s="112">
        <f t="shared" si="22"/>
        <v>575.81208192801387</v>
      </c>
      <c r="AG34" s="114">
        <f t="shared" si="4"/>
        <v>570.11097220595434</v>
      </c>
      <c r="AH34" s="114">
        <f t="shared" si="23"/>
        <v>558.93232569211204</v>
      </c>
      <c r="AI34" s="114">
        <f t="shared" si="24"/>
        <v>261.19385159040002</v>
      </c>
      <c r="AJ34" s="114">
        <f t="shared" si="31"/>
        <v>256.07240352000002</v>
      </c>
      <c r="AK34" s="113">
        <f t="shared" si="25"/>
        <v>277.15436308568303</v>
      </c>
      <c r="AL34" s="45">
        <f t="shared" si="5"/>
        <v>274.41026048087429</v>
      </c>
      <c r="AM34" s="45">
        <f t="shared" si="26"/>
        <v>269.02966713811202</v>
      </c>
      <c r="AN34" s="15">
        <v>59.795253606328522</v>
      </c>
      <c r="AO34" s="15">
        <v>22.801302931596094</v>
      </c>
      <c r="AP34" s="15">
        <v>9.097254536993951</v>
      </c>
      <c r="AQ34" s="15">
        <v>5.6072591903210789</v>
      </c>
      <c r="AR34" s="15">
        <v>2.6989297347603536</v>
      </c>
    </row>
    <row r="35" spans="1:44" x14ac:dyDescent="0.2">
      <c r="A35" s="25" t="s">
        <v>42</v>
      </c>
      <c r="B35" s="26" t="s">
        <v>27</v>
      </c>
      <c r="C35" s="27" t="s">
        <v>870</v>
      </c>
      <c r="D35" s="27" t="s">
        <v>48</v>
      </c>
      <c r="E35" s="28" t="s">
        <v>45</v>
      </c>
      <c r="F35" s="29"/>
      <c r="G35" s="29">
        <f t="shared" si="0"/>
        <v>12790.375051679999</v>
      </c>
      <c r="H35" s="29">
        <v>9301.8863280000005</v>
      </c>
      <c r="I35" s="52">
        <f t="shared" si="6"/>
        <v>13843.382583779718</v>
      </c>
      <c r="J35" s="92">
        <f t="shared" si="7"/>
        <v>10269.047004674703</v>
      </c>
      <c r="K35" s="93">
        <f t="shared" si="8"/>
        <v>10167.37327195515</v>
      </c>
      <c r="L35" s="39">
        <f t="shared" si="9"/>
        <v>9968.0130117207373</v>
      </c>
      <c r="M35" s="29">
        <f t="shared" si="10"/>
        <v>9677.6825356511999</v>
      </c>
      <c r="N35" s="29">
        <f t="shared" si="11"/>
        <v>9487.9240545600005</v>
      </c>
      <c r="O35" s="30">
        <f t="shared" si="12"/>
        <v>5786.7948154079995</v>
      </c>
      <c r="P35" s="30">
        <f t="shared" si="27"/>
        <v>5673.3282503999999</v>
      </c>
      <c r="Q35" s="112">
        <f t="shared" si="13"/>
        <v>6140.4026993983207</v>
      </c>
      <c r="R35" s="114">
        <f t="shared" si="1"/>
        <v>6079.606633067644</v>
      </c>
      <c r="S35" s="114">
        <f t="shared" si="14"/>
        <v>5960.3986598702395</v>
      </c>
      <c r="T35" s="114">
        <f t="shared" si="15"/>
        <v>2206.6377117120005</v>
      </c>
      <c r="U35" s="114">
        <f t="shared" si="28"/>
        <v>2163.3703056000004</v>
      </c>
      <c r="V35" s="112">
        <f t="shared" si="16"/>
        <v>2341.4765157238739</v>
      </c>
      <c r="W35" s="114">
        <f t="shared" si="2"/>
        <v>2318.2935799246275</v>
      </c>
      <c r="X35" s="114">
        <f t="shared" si="17"/>
        <v>2272.8368430633604</v>
      </c>
      <c r="Y35" s="114">
        <f t="shared" si="18"/>
        <v>880.40341355040005</v>
      </c>
      <c r="Z35" s="114">
        <f t="shared" si="29"/>
        <v>863.14060152000002</v>
      </c>
      <c r="AA35" s="112">
        <f t="shared" si="19"/>
        <v>934.20134453881076</v>
      </c>
      <c r="AB35" s="114">
        <f t="shared" si="3"/>
        <v>924.95182627605027</v>
      </c>
      <c r="AC35" s="114">
        <f t="shared" si="20"/>
        <v>906.81551595691201</v>
      </c>
      <c r="AD35" s="114">
        <f t="shared" si="21"/>
        <v>542.65274339040002</v>
      </c>
      <c r="AE35" s="114">
        <f t="shared" si="30"/>
        <v>532.01249352000002</v>
      </c>
      <c r="AF35" s="112">
        <f t="shared" si="22"/>
        <v>575.81208192801387</v>
      </c>
      <c r="AG35" s="114">
        <f t="shared" si="4"/>
        <v>570.11097220595434</v>
      </c>
      <c r="AH35" s="114">
        <f t="shared" si="23"/>
        <v>558.93232569211204</v>
      </c>
      <c r="AI35" s="114">
        <f t="shared" si="24"/>
        <v>261.19385159040002</v>
      </c>
      <c r="AJ35" s="114">
        <f t="shared" si="31"/>
        <v>256.07240352000002</v>
      </c>
      <c r="AK35" s="113">
        <f t="shared" si="25"/>
        <v>277.15436308568303</v>
      </c>
      <c r="AL35" s="45">
        <f t="shared" si="5"/>
        <v>274.41026048087429</v>
      </c>
      <c r="AM35" s="45">
        <f t="shared" si="26"/>
        <v>269.02966713811202</v>
      </c>
      <c r="AN35" s="15">
        <v>59.795253606328522</v>
      </c>
      <c r="AO35" s="15">
        <v>22.801302931596094</v>
      </c>
      <c r="AP35" s="15">
        <v>9.097254536993951</v>
      </c>
      <c r="AQ35" s="15">
        <v>5.6072591903210789</v>
      </c>
      <c r="AR35" s="15">
        <v>2.6989297347603536</v>
      </c>
    </row>
    <row r="36" spans="1:44" x14ac:dyDescent="0.2">
      <c r="A36" s="25" t="s">
        <v>42</v>
      </c>
      <c r="B36" s="26" t="s">
        <v>29</v>
      </c>
      <c r="C36" s="27" t="s">
        <v>870</v>
      </c>
      <c r="D36" s="27" t="s">
        <v>49</v>
      </c>
      <c r="E36" s="28" t="s">
        <v>44</v>
      </c>
      <c r="F36" s="29"/>
      <c r="G36" s="29">
        <f t="shared" si="0"/>
        <v>12291.47536896</v>
      </c>
      <c r="H36" s="29">
        <v>9414.4266000000007</v>
      </c>
      <c r="I36" s="52">
        <f t="shared" si="6"/>
        <v>13303.409428112784</v>
      </c>
      <c r="J36" s="92">
        <f t="shared" si="7"/>
        <v>10393.288615713111</v>
      </c>
      <c r="K36" s="93">
        <f t="shared" si="8"/>
        <v>10290.384768032785</v>
      </c>
      <c r="L36" s="39">
        <f t="shared" si="9"/>
        <v>10088.612517679199</v>
      </c>
      <c r="M36" s="29">
        <f t="shared" si="10"/>
        <v>9794.7694346400003</v>
      </c>
      <c r="N36" s="29">
        <f t="shared" si="11"/>
        <v>9602.7151320000012</v>
      </c>
      <c r="O36" s="30">
        <f t="shared" si="12"/>
        <v>6102.0287742239989</v>
      </c>
      <c r="P36" s="30">
        <f t="shared" si="27"/>
        <v>5982.3811511999993</v>
      </c>
      <c r="Q36" s="112">
        <f t="shared" si="13"/>
        <v>6474.8993445017304</v>
      </c>
      <c r="R36" s="114">
        <f t="shared" si="1"/>
        <v>6410.7914301997334</v>
      </c>
      <c r="S36" s="114">
        <f t="shared" si="14"/>
        <v>6285.0896374507192</v>
      </c>
      <c r="T36" s="114">
        <f t="shared" si="15"/>
        <v>2321.4729395664008</v>
      </c>
      <c r="U36" s="114">
        <f t="shared" si="28"/>
        <v>2275.9538623200006</v>
      </c>
      <c r="V36" s="112">
        <f t="shared" si="16"/>
        <v>2463.3288650115451</v>
      </c>
      <c r="W36" s="114">
        <f t="shared" si="2"/>
        <v>2438.9394703084604</v>
      </c>
      <c r="X36" s="114">
        <f t="shared" si="17"/>
        <v>2391.1171277533927</v>
      </c>
      <c r="Y36" s="114">
        <f t="shared" si="18"/>
        <v>637.22293103520008</v>
      </c>
      <c r="Z36" s="114">
        <f t="shared" si="29"/>
        <v>624.72836376000009</v>
      </c>
      <c r="AA36" s="112">
        <f t="shared" si="19"/>
        <v>676.16107545903708</v>
      </c>
      <c r="AB36" s="114">
        <f t="shared" si="3"/>
        <v>669.46641134558126</v>
      </c>
      <c r="AC36" s="114">
        <f t="shared" si="20"/>
        <v>656.33961896625613</v>
      </c>
      <c r="AD36" s="114">
        <f t="shared" si="21"/>
        <v>391.79077738560005</v>
      </c>
      <c r="AE36" s="114">
        <f t="shared" si="30"/>
        <v>384.10860528000006</v>
      </c>
      <c r="AF36" s="112">
        <f t="shared" si="22"/>
        <v>415.73154462852449</v>
      </c>
      <c r="AG36" s="114">
        <f t="shared" si="4"/>
        <v>411.61539072131137</v>
      </c>
      <c r="AH36" s="114">
        <f t="shared" si="23"/>
        <v>403.54450070716803</v>
      </c>
      <c r="AI36" s="114">
        <f t="shared" si="24"/>
        <v>342.25401242879997</v>
      </c>
      <c r="AJ36" s="114">
        <f t="shared" si="31"/>
        <v>335.54314943999998</v>
      </c>
      <c r="AK36" s="113">
        <f t="shared" si="25"/>
        <v>363.16778611227414</v>
      </c>
      <c r="AL36" s="45">
        <f t="shared" si="5"/>
        <v>359.57206545769719</v>
      </c>
      <c r="AM36" s="45">
        <f t="shared" si="26"/>
        <v>352.52163280166394</v>
      </c>
      <c r="AN36" s="15">
        <v>62.298850574712638</v>
      </c>
      <c r="AO36" s="15">
        <v>23.701149425287358</v>
      </c>
      <c r="AP36" s="15">
        <v>6.5057471264367823</v>
      </c>
      <c r="AQ36" s="15">
        <v>4</v>
      </c>
      <c r="AR36" s="15">
        <v>3.4942528735632181</v>
      </c>
    </row>
    <row r="37" spans="1:44" x14ac:dyDescent="0.2">
      <c r="A37" s="25" t="s">
        <v>42</v>
      </c>
      <c r="B37" s="26" t="s">
        <v>29</v>
      </c>
      <c r="C37" s="27" t="s">
        <v>870</v>
      </c>
      <c r="D37" s="27" t="s">
        <v>49</v>
      </c>
      <c r="E37" s="28" t="s">
        <v>45</v>
      </c>
      <c r="F37" s="29"/>
      <c r="G37" s="29">
        <f t="shared" si="0"/>
        <v>12291.47536896</v>
      </c>
      <c r="H37" s="29">
        <v>9414.4266000000007</v>
      </c>
      <c r="I37" s="52">
        <f t="shared" si="6"/>
        <v>13303.409428112784</v>
      </c>
      <c r="J37" s="92">
        <f t="shared" si="7"/>
        <v>10393.288615713111</v>
      </c>
      <c r="K37" s="93">
        <f t="shared" si="8"/>
        <v>10290.384768032785</v>
      </c>
      <c r="L37" s="39">
        <f t="shared" si="9"/>
        <v>10088.612517679199</v>
      </c>
      <c r="M37" s="29">
        <f t="shared" si="10"/>
        <v>9794.7694346400003</v>
      </c>
      <c r="N37" s="29">
        <f t="shared" si="11"/>
        <v>9602.7151320000012</v>
      </c>
      <c r="O37" s="30">
        <f t="shared" si="12"/>
        <v>6102.0287742239989</v>
      </c>
      <c r="P37" s="30">
        <f t="shared" si="27"/>
        <v>5982.3811511999993</v>
      </c>
      <c r="Q37" s="112">
        <f t="shared" si="13"/>
        <v>6474.8993445017304</v>
      </c>
      <c r="R37" s="114">
        <f t="shared" si="1"/>
        <v>6410.7914301997334</v>
      </c>
      <c r="S37" s="114">
        <f t="shared" si="14"/>
        <v>6285.0896374507192</v>
      </c>
      <c r="T37" s="114">
        <f t="shared" si="15"/>
        <v>2321.4729395664008</v>
      </c>
      <c r="U37" s="114">
        <f t="shared" si="28"/>
        <v>2275.9538623200006</v>
      </c>
      <c r="V37" s="112">
        <f t="shared" si="16"/>
        <v>2463.3288650115451</v>
      </c>
      <c r="W37" s="114">
        <f t="shared" si="2"/>
        <v>2438.9394703084604</v>
      </c>
      <c r="X37" s="114">
        <f t="shared" si="17"/>
        <v>2391.1171277533927</v>
      </c>
      <c r="Y37" s="114">
        <f t="shared" si="18"/>
        <v>637.22293103520008</v>
      </c>
      <c r="Z37" s="114">
        <f t="shared" si="29"/>
        <v>624.72836376000009</v>
      </c>
      <c r="AA37" s="112">
        <f t="shared" si="19"/>
        <v>676.16107545903708</v>
      </c>
      <c r="AB37" s="114">
        <f t="shared" si="3"/>
        <v>669.46641134558126</v>
      </c>
      <c r="AC37" s="114">
        <f t="shared" si="20"/>
        <v>656.33961896625613</v>
      </c>
      <c r="AD37" s="114">
        <f t="shared" si="21"/>
        <v>391.79077738560005</v>
      </c>
      <c r="AE37" s="114">
        <f t="shared" si="30"/>
        <v>384.10860528000006</v>
      </c>
      <c r="AF37" s="112">
        <f t="shared" si="22"/>
        <v>415.73154462852449</v>
      </c>
      <c r="AG37" s="114">
        <f t="shared" si="4"/>
        <v>411.61539072131137</v>
      </c>
      <c r="AH37" s="114">
        <f t="shared" si="23"/>
        <v>403.54450070716803</v>
      </c>
      <c r="AI37" s="114">
        <f t="shared" si="24"/>
        <v>342.25401242879997</v>
      </c>
      <c r="AJ37" s="114">
        <f t="shared" si="31"/>
        <v>335.54314943999998</v>
      </c>
      <c r="AK37" s="113">
        <f t="shared" si="25"/>
        <v>363.16778611227414</v>
      </c>
      <c r="AL37" s="45">
        <f t="shared" si="5"/>
        <v>359.57206545769719</v>
      </c>
      <c r="AM37" s="45">
        <f t="shared" si="26"/>
        <v>352.52163280166394</v>
      </c>
      <c r="AN37" s="15">
        <v>62.298850574712638</v>
      </c>
      <c r="AO37" s="15">
        <v>23.701149425287358</v>
      </c>
      <c r="AP37" s="15">
        <v>6.5057471264367823</v>
      </c>
      <c r="AQ37" s="15">
        <v>4</v>
      </c>
      <c r="AR37" s="15">
        <v>3.4942528735632181</v>
      </c>
    </row>
    <row r="38" spans="1:44" x14ac:dyDescent="0.2">
      <c r="A38" s="25" t="s">
        <v>42</v>
      </c>
      <c r="B38" s="26" t="s">
        <v>31</v>
      </c>
      <c r="C38" s="27" t="s">
        <v>870</v>
      </c>
      <c r="D38" s="27" t="s">
        <v>50</v>
      </c>
      <c r="E38" s="28" t="s">
        <v>44</v>
      </c>
      <c r="F38" s="29"/>
      <c r="G38" s="29">
        <f t="shared" si="0"/>
        <v>8866.5069718800005</v>
      </c>
      <c r="H38" s="29">
        <v>7136.5682099999995</v>
      </c>
      <c r="I38" s="52">
        <f t="shared" si="6"/>
        <v>9596.4698218417725</v>
      </c>
      <c r="J38" s="92">
        <f t="shared" si="7"/>
        <v>7878.5906230606861</v>
      </c>
      <c r="K38" s="93">
        <f t="shared" si="8"/>
        <v>7800.5847753076096</v>
      </c>
      <c r="L38" s="39">
        <f t="shared" si="9"/>
        <v>7647.6321326545185</v>
      </c>
      <c r="M38" s="29">
        <f t="shared" si="10"/>
        <v>7424.8855656839996</v>
      </c>
      <c r="N38" s="29">
        <f t="shared" si="11"/>
        <v>7279.2995741999994</v>
      </c>
      <c r="O38" s="30">
        <f t="shared" si="12"/>
        <v>4789.3045028687993</v>
      </c>
      <c r="P38" s="30">
        <f t="shared" si="27"/>
        <v>4695.3965714399992</v>
      </c>
      <c r="Q38" s="112">
        <f t="shared" si="13"/>
        <v>5081.9597438211003</v>
      </c>
      <c r="R38" s="114">
        <f t="shared" si="1"/>
        <v>5031.643310713961</v>
      </c>
      <c r="S38" s="114">
        <f t="shared" si="14"/>
        <v>4932.9836379548633</v>
      </c>
      <c r="T38" s="114">
        <f t="shared" si="15"/>
        <v>1826.1052899983997</v>
      </c>
      <c r="U38" s="114">
        <f t="shared" si="28"/>
        <v>1790.2993039199998</v>
      </c>
      <c r="V38" s="112">
        <f t="shared" si="16"/>
        <v>1937.6912798490421</v>
      </c>
      <c r="W38" s="114">
        <f t="shared" si="2"/>
        <v>1918.5062176723188</v>
      </c>
      <c r="X38" s="114">
        <f t="shared" si="17"/>
        <v>1880.8884486983518</v>
      </c>
      <c r="Y38" s="114">
        <f t="shared" si="18"/>
        <v>267.94886499360007</v>
      </c>
      <c r="Z38" s="114">
        <f t="shared" si="29"/>
        <v>262.69496568000005</v>
      </c>
      <c r="AA38" s="112">
        <f t="shared" si="19"/>
        <v>284.32214833789902</v>
      </c>
      <c r="AB38" s="114">
        <f t="shared" si="3"/>
        <v>281.50707756227627</v>
      </c>
      <c r="AC38" s="114">
        <f t="shared" si="20"/>
        <v>275.9873309434081</v>
      </c>
      <c r="AD38" s="114">
        <f t="shared" si="21"/>
        <v>163.24615724400002</v>
      </c>
      <c r="AE38" s="114">
        <f t="shared" si="30"/>
        <v>160.04525220000002</v>
      </c>
      <c r="AF38" s="112">
        <f t="shared" si="22"/>
        <v>173.22147692855185</v>
      </c>
      <c r="AG38" s="114">
        <f t="shared" si="4"/>
        <v>171.5064128005464</v>
      </c>
      <c r="AH38" s="114">
        <f t="shared" si="23"/>
        <v>168.14354196132001</v>
      </c>
      <c r="AI38" s="114">
        <f t="shared" si="24"/>
        <v>378.2807505792</v>
      </c>
      <c r="AJ38" s="114">
        <f t="shared" si="31"/>
        <v>370.86348096</v>
      </c>
      <c r="AK38" s="113">
        <f t="shared" si="25"/>
        <v>401.39597412409262</v>
      </c>
      <c r="AL38" s="45">
        <f t="shared" si="5"/>
        <v>397.42175655850752</v>
      </c>
      <c r="AM38" s="45">
        <f t="shared" si="26"/>
        <v>389.62917309657598</v>
      </c>
      <c r="AN38" s="15">
        <v>64.503411675511742</v>
      </c>
      <c r="AO38" s="15">
        <v>24.594389689158454</v>
      </c>
      <c r="AP38" s="15">
        <v>3.6087945413191824</v>
      </c>
      <c r="AQ38" s="15">
        <v>2.1986353297952999</v>
      </c>
      <c r="AR38" s="15">
        <v>5.0947687642153152</v>
      </c>
    </row>
    <row r="39" spans="1:44" x14ac:dyDescent="0.2">
      <c r="A39" s="25" t="s">
        <v>42</v>
      </c>
      <c r="B39" s="26" t="s">
        <v>31</v>
      </c>
      <c r="C39" s="27" t="s">
        <v>870</v>
      </c>
      <c r="D39" s="27" t="s">
        <v>50</v>
      </c>
      <c r="E39" s="28" t="s">
        <v>45</v>
      </c>
      <c r="F39" s="29"/>
      <c r="G39" s="29">
        <f t="shared" si="0"/>
        <v>8866.5069718800005</v>
      </c>
      <c r="H39" s="29">
        <v>7136.5682099999995</v>
      </c>
      <c r="I39" s="52">
        <f t="shared" si="6"/>
        <v>9596.4698218417725</v>
      </c>
      <c r="J39" s="92">
        <f t="shared" si="7"/>
        <v>7878.5906230606861</v>
      </c>
      <c r="K39" s="93">
        <f t="shared" si="8"/>
        <v>7800.5847753076096</v>
      </c>
      <c r="L39" s="39">
        <f t="shared" si="9"/>
        <v>7647.6321326545185</v>
      </c>
      <c r="M39" s="29">
        <f t="shared" si="10"/>
        <v>7424.8855656839996</v>
      </c>
      <c r="N39" s="29">
        <f t="shared" si="11"/>
        <v>7279.2995741999994</v>
      </c>
      <c r="O39" s="30">
        <f t="shared" si="12"/>
        <v>4789.3045028687993</v>
      </c>
      <c r="P39" s="30">
        <f t="shared" si="27"/>
        <v>4695.3965714399992</v>
      </c>
      <c r="Q39" s="112">
        <f t="shared" si="13"/>
        <v>5081.9597438211003</v>
      </c>
      <c r="R39" s="114">
        <f t="shared" si="1"/>
        <v>5031.643310713961</v>
      </c>
      <c r="S39" s="114">
        <f t="shared" si="14"/>
        <v>4932.9836379548633</v>
      </c>
      <c r="T39" s="114">
        <f t="shared" si="15"/>
        <v>1826.1052899983997</v>
      </c>
      <c r="U39" s="114">
        <f t="shared" si="28"/>
        <v>1790.2993039199998</v>
      </c>
      <c r="V39" s="112">
        <f t="shared" si="16"/>
        <v>1937.6912798490421</v>
      </c>
      <c r="W39" s="114">
        <f t="shared" si="2"/>
        <v>1918.5062176723188</v>
      </c>
      <c r="X39" s="114">
        <f t="shared" si="17"/>
        <v>1880.8884486983518</v>
      </c>
      <c r="Y39" s="114">
        <f t="shared" si="18"/>
        <v>267.94886499360007</v>
      </c>
      <c r="Z39" s="114">
        <f t="shared" si="29"/>
        <v>262.69496568000005</v>
      </c>
      <c r="AA39" s="112">
        <f t="shared" si="19"/>
        <v>284.32214833789902</v>
      </c>
      <c r="AB39" s="114">
        <f t="shared" si="3"/>
        <v>281.50707756227627</v>
      </c>
      <c r="AC39" s="114">
        <f t="shared" si="20"/>
        <v>275.9873309434081</v>
      </c>
      <c r="AD39" s="114">
        <f t="shared" si="21"/>
        <v>163.24615724400002</v>
      </c>
      <c r="AE39" s="114">
        <f t="shared" si="30"/>
        <v>160.04525220000002</v>
      </c>
      <c r="AF39" s="112">
        <f t="shared" si="22"/>
        <v>173.22147692855185</v>
      </c>
      <c r="AG39" s="114">
        <f t="shared" si="4"/>
        <v>171.5064128005464</v>
      </c>
      <c r="AH39" s="114">
        <f t="shared" si="23"/>
        <v>168.14354196132001</v>
      </c>
      <c r="AI39" s="114">
        <f t="shared" si="24"/>
        <v>378.2807505792</v>
      </c>
      <c r="AJ39" s="114">
        <f t="shared" si="31"/>
        <v>370.86348096</v>
      </c>
      <c r="AK39" s="113">
        <f t="shared" si="25"/>
        <v>401.39597412409262</v>
      </c>
      <c r="AL39" s="45">
        <f t="shared" si="5"/>
        <v>397.42175655850752</v>
      </c>
      <c r="AM39" s="45">
        <f t="shared" si="26"/>
        <v>389.62917309657598</v>
      </c>
      <c r="AN39" s="15">
        <v>64.503411675511742</v>
      </c>
      <c r="AO39" s="15">
        <v>24.594389689158454</v>
      </c>
      <c r="AP39" s="15">
        <v>3.6087945413191824</v>
      </c>
      <c r="AQ39" s="15">
        <v>2.1986353297952999</v>
      </c>
      <c r="AR39" s="15">
        <v>5.0947687642153152</v>
      </c>
    </row>
    <row r="40" spans="1:44" x14ac:dyDescent="0.2">
      <c r="A40" s="25" t="s">
        <v>42</v>
      </c>
      <c r="B40" s="26" t="s">
        <v>33</v>
      </c>
      <c r="C40" s="27" t="s">
        <v>870</v>
      </c>
      <c r="D40" s="27" t="s">
        <v>51</v>
      </c>
      <c r="E40" s="28" t="s">
        <v>44</v>
      </c>
      <c r="F40" s="29"/>
      <c r="G40" s="29">
        <f t="shared" ref="G40:G61" si="32">(AJ40+AE40+Z40)*3+U40+P40</f>
        <v>8558.5578314400009</v>
      </c>
      <c r="H40" s="29">
        <v>6810.8506920000018</v>
      </c>
      <c r="I40" s="52">
        <f t="shared" si="6"/>
        <v>9263.1678076137341</v>
      </c>
      <c r="J40" s="92">
        <f t="shared" si="7"/>
        <v>7519.0067295745212</v>
      </c>
      <c r="K40" s="93">
        <f t="shared" si="8"/>
        <v>7444.5611183906158</v>
      </c>
      <c r="L40" s="39">
        <f t="shared" si="9"/>
        <v>7298.5893317555056</v>
      </c>
      <c r="M40" s="29">
        <f t="shared" si="10"/>
        <v>7086.0090599568011</v>
      </c>
      <c r="N40" s="29">
        <f t="shared" si="11"/>
        <v>6947.0677058400015</v>
      </c>
      <c r="O40" s="30">
        <f t="shared" si="12"/>
        <v>4534.8656646816007</v>
      </c>
      <c r="P40" s="30">
        <f t="shared" si="27"/>
        <v>4445.9467300800006</v>
      </c>
      <c r="Q40" s="112">
        <f t="shared" si="13"/>
        <v>4811.9731659876352</v>
      </c>
      <c r="R40" s="114">
        <f t="shared" ref="R40:R61" si="33">S40+S40*2/100</f>
        <v>4764.32986731449</v>
      </c>
      <c r="S40" s="114">
        <f t="shared" si="14"/>
        <v>4670.911634622049</v>
      </c>
      <c r="T40" s="114">
        <f t="shared" si="15"/>
        <v>1729.2834312192001</v>
      </c>
      <c r="U40" s="114">
        <f t="shared" si="28"/>
        <v>1695.3759129600001</v>
      </c>
      <c r="V40" s="112">
        <f t="shared" si="16"/>
        <v>1834.9530245672806</v>
      </c>
      <c r="W40" s="114">
        <f t="shared" ref="W40:W61" si="34">X40+X40*2/100</f>
        <v>1816.7851728388916</v>
      </c>
      <c r="X40" s="114">
        <f t="shared" si="17"/>
        <v>1781.1619341557762</v>
      </c>
      <c r="Y40" s="114">
        <f t="shared" si="18"/>
        <v>311.85645211439999</v>
      </c>
      <c r="Z40" s="114">
        <f t="shared" si="29"/>
        <v>305.74161971999996</v>
      </c>
      <c r="AA40" s="112">
        <f t="shared" si="19"/>
        <v>330.91275247730249</v>
      </c>
      <c r="AB40" s="114">
        <f t="shared" ref="AB40:AB61" si="35">AC40+AC40*2/100</f>
        <v>327.6363885913886</v>
      </c>
      <c r="AC40" s="114">
        <f t="shared" si="20"/>
        <v>321.21214567783198</v>
      </c>
      <c r="AD40" s="114">
        <f t="shared" si="21"/>
        <v>191.392046424</v>
      </c>
      <c r="AE40" s="114">
        <f t="shared" si="30"/>
        <v>187.63926119999999</v>
      </c>
      <c r="AF40" s="112">
        <f t="shared" si="22"/>
        <v>203.08724881278494</v>
      </c>
      <c r="AG40" s="114">
        <f t="shared" ref="AG40:AG61" si="36">AH40+AH40*2/100</f>
        <v>201.07648397305439</v>
      </c>
      <c r="AH40" s="114">
        <f t="shared" si="23"/>
        <v>197.13380781672001</v>
      </c>
      <c r="AI40" s="114">
        <f t="shared" si="24"/>
        <v>318.61146551760004</v>
      </c>
      <c r="AJ40" s="114">
        <f t="shared" si="31"/>
        <v>312.36418188000005</v>
      </c>
      <c r="AK40" s="113">
        <f t="shared" si="25"/>
        <v>338.08053772951854</v>
      </c>
      <c r="AL40" s="45">
        <f t="shared" ref="AL40:AL61" si="37">AM40+AM40*2/100</f>
        <v>334.73320567279063</v>
      </c>
      <c r="AM40" s="45">
        <f t="shared" si="26"/>
        <v>328.16980948312806</v>
      </c>
      <c r="AN40" s="15">
        <v>63.997457896409273</v>
      </c>
      <c r="AO40" s="15">
        <v>24.404194470924683</v>
      </c>
      <c r="AP40" s="15">
        <v>4.4010168414362871</v>
      </c>
      <c r="AQ40" s="15">
        <v>2.700985065141404</v>
      </c>
      <c r="AR40" s="15">
        <v>4.4963457260883377</v>
      </c>
    </row>
    <row r="41" spans="1:44" x14ac:dyDescent="0.2">
      <c r="A41" s="25" t="s">
        <v>42</v>
      </c>
      <c r="B41" s="26" t="s">
        <v>33</v>
      </c>
      <c r="C41" s="27" t="s">
        <v>870</v>
      </c>
      <c r="D41" s="27" t="s">
        <v>51</v>
      </c>
      <c r="E41" s="28" t="s">
        <v>45</v>
      </c>
      <c r="F41" s="29"/>
      <c r="G41" s="29">
        <f t="shared" si="32"/>
        <v>8630.3022548400004</v>
      </c>
      <c r="H41" s="29">
        <v>6868.2029459999994</v>
      </c>
      <c r="I41" s="52">
        <f t="shared" si="6"/>
        <v>9340.8188145127388</v>
      </c>
      <c r="J41" s="92">
        <f t="shared" si="7"/>
        <v>7582.3221659690962</v>
      </c>
      <c r="K41" s="93">
        <f t="shared" si="8"/>
        <v>7507.2496692763316</v>
      </c>
      <c r="L41" s="39">
        <f t="shared" si="9"/>
        <v>7360.0486953689524</v>
      </c>
      <c r="M41" s="29">
        <f t="shared" si="10"/>
        <v>7145.6783450184003</v>
      </c>
      <c r="N41" s="29">
        <f t="shared" si="11"/>
        <v>7005.5670049199998</v>
      </c>
      <c r="O41" s="30">
        <f t="shared" si="12"/>
        <v>4573.1440739664004</v>
      </c>
      <c r="P41" s="30">
        <f t="shared" si="27"/>
        <v>4483.4745823200001</v>
      </c>
      <c r="Q41" s="112">
        <f t="shared" si="13"/>
        <v>4852.5906157501913</v>
      </c>
      <c r="R41" s="114">
        <f t="shared" si="33"/>
        <v>4804.5451641091004</v>
      </c>
      <c r="S41" s="114">
        <f t="shared" si="14"/>
        <v>4710.3383961853924</v>
      </c>
      <c r="T41" s="114">
        <f t="shared" si="15"/>
        <v>1743.9192935928004</v>
      </c>
      <c r="U41" s="114">
        <f t="shared" si="28"/>
        <v>1709.7247976400004</v>
      </c>
      <c r="V41" s="112">
        <f t="shared" si="16"/>
        <v>1850.483225947082</v>
      </c>
      <c r="W41" s="114">
        <f t="shared" si="34"/>
        <v>1832.1616098485961</v>
      </c>
      <c r="X41" s="114">
        <f t="shared" si="17"/>
        <v>1796.2368724005844</v>
      </c>
      <c r="Y41" s="114">
        <f t="shared" si="18"/>
        <v>314.10812324880004</v>
      </c>
      <c r="Z41" s="114">
        <f t="shared" si="29"/>
        <v>307.94914044000006</v>
      </c>
      <c r="AA41" s="112">
        <f t="shared" si="19"/>
        <v>333.30201422804123</v>
      </c>
      <c r="AB41" s="114">
        <f t="shared" si="35"/>
        <v>330.00199428518931</v>
      </c>
      <c r="AC41" s="114">
        <f t="shared" si="20"/>
        <v>323.53136694626403</v>
      </c>
      <c r="AD41" s="114">
        <f t="shared" si="21"/>
        <v>192.51788199120003</v>
      </c>
      <c r="AE41" s="114">
        <f t="shared" si="30"/>
        <v>188.74302156000002</v>
      </c>
      <c r="AF41" s="112">
        <f t="shared" si="22"/>
        <v>204.28187968815431</v>
      </c>
      <c r="AG41" s="114">
        <f t="shared" si="36"/>
        <v>202.25928681995475</v>
      </c>
      <c r="AH41" s="114">
        <f t="shared" si="23"/>
        <v>198.29341845093603</v>
      </c>
      <c r="AI41" s="114">
        <f t="shared" si="24"/>
        <v>321.98897221919998</v>
      </c>
      <c r="AJ41" s="114">
        <f t="shared" si="31"/>
        <v>315.67546296</v>
      </c>
      <c r="AK41" s="113">
        <f t="shared" si="25"/>
        <v>341.66443035562639</v>
      </c>
      <c r="AL41" s="45">
        <f t="shared" si="37"/>
        <v>338.28161421349148</v>
      </c>
      <c r="AM41" s="45">
        <f t="shared" si="26"/>
        <v>331.64864138577599</v>
      </c>
      <c r="AN41" s="15">
        <v>63.998739561997795</v>
      </c>
      <c r="AO41" s="15">
        <v>24.40523081770916</v>
      </c>
      <c r="AP41" s="15">
        <v>4.3957775326926116</v>
      </c>
      <c r="AQ41" s="15">
        <v>2.694186229714826</v>
      </c>
      <c r="AR41" s="15">
        <v>4.5060658578856154</v>
      </c>
    </row>
    <row r="42" spans="1:44" x14ac:dyDescent="0.2">
      <c r="A42" s="25" t="s">
        <v>42</v>
      </c>
      <c r="B42" s="26" t="s">
        <v>35</v>
      </c>
      <c r="C42" s="27" t="s">
        <v>870</v>
      </c>
      <c r="D42" s="27" t="s">
        <v>52</v>
      </c>
      <c r="E42" s="28" t="s">
        <v>44</v>
      </c>
      <c r="F42" s="29"/>
      <c r="G42" s="29">
        <f t="shared" si="32"/>
        <v>7419.4771399199999</v>
      </c>
      <c r="H42" s="29">
        <v>5904.0358080000005</v>
      </c>
      <c r="I42" s="52">
        <f t="shared" si="6"/>
        <v>8030.3087442325914</v>
      </c>
      <c r="J42" s="92">
        <f t="shared" si="7"/>
        <v>6517.9060560150274</v>
      </c>
      <c r="K42" s="93">
        <f t="shared" si="8"/>
        <v>6453.3723326881473</v>
      </c>
      <c r="L42" s="39">
        <f t="shared" si="9"/>
        <v>6326.835620282498</v>
      </c>
      <c r="M42" s="29">
        <f t="shared" si="10"/>
        <v>6142.5588546432</v>
      </c>
      <c r="N42" s="29">
        <f t="shared" si="11"/>
        <v>6022.1165241600002</v>
      </c>
      <c r="O42" s="30">
        <f t="shared" si="12"/>
        <v>3931.4178006624011</v>
      </c>
      <c r="P42" s="30">
        <f t="shared" si="27"/>
        <v>3854.331177120001</v>
      </c>
      <c r="Q42" s="112">
        <f t="shared" si="13"/>
        <v>4171.6510167896777</v>
      </c>
      <c r="R42" s="114">
        <f t="shared" si="33"/>
        <v>4130.3475413759188</v>
      </c>
      <c r="S42" s="114">
        <f t="shared" si="14"/>
        <v>4049.3603346822733</v>
      </c>
      <c r="T42" s="114">
        <f t="shared" si="15"/>
        <v>1498.4871399432</v>
      </c>
      <c r="U42" s="114">
        <f t="shared" si="28"/>
        <v>1469.1050391599999</v>
      </c>
      <c r="V42" s="112">
        <f t="shared" si="16"/>
        <v>1590.0536951165691</v>
      </c>
      <c r="W42" s="114">
        <f t="shared" si="34"/>
        <v>1574.3105892243259</v>
      </c>
      <c r="X42" s="114">
        <f t="shared" si="17"/>
        <v>1543.4417541414959</v>
      </c>
      <c r="Y42" s="114">
        <f t="shared" si="18"/>
        <v>270.20053612800001</v>
      </c>
      <c r="Z42" s="114">
        <f t="shared" si="29"/>
        <v>264.90248639999999</v>
      </c>
      <c r="AA42" s="112">
        <f t="shared" si="19"/>
        <v>286.71141008863759</v>
      </c>
      <c r="AB42" s="114">
        <f t="shared" si="35"/>
        <v>283.87268325607681</v>
      </c>
      <c r="AC42" s="114">
        <f t="shared" si="20"/>
        <v>278.30655221184003</v>
      </c>
      <c r="AD42" s="114">
        <f t="shared" si="21"/>
        <v>165.49782837839999</v>
      </c>
      <c r="AE42" s="114">
        <f t="shared" si="30"/>
        <v>162.25277291999998</v>
      </c>
      <c r="AF42" s="112">
        <f t="shared" si="22"/>
        <v>175.61073867929051</v>
      </c>
      <c r="AG42" s="114">
        <f t="shared" si="36"/>
        <v>173.87201849434703</v>
      </c>
      <c r="AH42" s="114">
        <f t="shared" si="23"/>
        <v>170.462763229752</v>
      </c>
      <c r="AI42" s="114">
        <f t="shared" si="24"/>
        <v>276.95554953119995</v>
      </c>
      <c r="AJ42" s="114">
        <f t="shared" si="31"/>
        <v>271.52504855999996</v>
      </c>
      <c r="AK42" s="113">
        <f t="shared" si="25"/>
        <v>293.87919534085347</v>
      </c>
      <c r="AL42" s="45">
        <f t="shared" si="37"/>
        <v>290.96950033747868</v>
      </c>
      <c r="AM42" s="45">
        <f t="shared" si="26"/>
        <v>285.26421601713594</v>
      </c>
      <c r="AN42" s="15">
        <v>64.00293255131966</v>
      </c>
      <c r="AO42" s="15">
        <v>24.39516129032258</v>
      </c>
      <c r="AP42" s="15">
        <v>4.3988269794721404</v>
      </c>
      <c r="AQ42" s="15">
        <v>2.6942815249266858</v>
      </c>
      <c r="AR42" s="15">
        <v>4.5087976539589434</v>
      </c>
    </row>
    <row r="43" spans="1:44" x14ac:dyDescent="0.2">
      <c r="A43" s="25" t="s">
        <v>42</v>
      </c>
      <c r="B43" s="26">
        <v>80</v>
      </c>
      <c r="C43" s="27" t="s">
        <v>870</v>
      </c>
      <c r="D43" s="27" t="s">
        <v>52</v>
      </c>
      <c r="E43" s="28" t="s">
        <v>100</v>
      </c>
      <c r="F43" s="29"/>
      <c r="G43" s="29">
        <f t="shared" si="32"/>
        <v>7419.4771399199999</v>
      </c>
      <c r="H43" s="29">
        <v>5904.0358080000005</v>
      </c>
      <c r="I43" s="52">
        <f t="shared" si="6"/>
        <v>8030.3087442325914</v>
      </c>
      <c r="J43" s="92">
        <f t="shared" si="7"/>
        <v>6517.9060560150274</v>
      </c>
      <c r="K43" s="93">
        <f t="shared" si="8"/>
        <v>6453.3723326881473</v>
      </c>
      <c r="L43" s="39">
        <f t="shared" si="9"/>
        <v>6326.835620282498</v>
      </c>
      <c r="M43" s="29">
        <f t="shared" si="10"/>
        <v>6142.5588546432</v>
      </c>
      <c r="N43" s="29">
        <f t="shared" si="11"/>
        <v>6022.1165241600002</v>
      </c>
      <c r="O43" s="30">
        <f t="shared" si="12"/>
        <v>3931.4178006624011</v>
      </c>
      <c r="P43" s="30">
        <f t="shared" si="27"/>
        <v>3854.331177120001</v>
      </c>
      <c r="Q43" s="112">
        <f t="shared" si="13"/>
        <v>4171.6510167896777</v>
      </c>
      <c r="R43" s="114">
        <f t="shared" si="33"/>
        <v>4130.3475413759188</v>
      </c>
      <c r="S43" s="114">
        <f t="shared" si="14"/>
        <v>4049.3603346822733</v>
      </c>
      <c r="T43" s="114">
        <f t="shared" si="15"/>
        <v>1498.4871399432</v>
      </c>
      <c r="U43" s="114">
        <f t="shared" si="28"/>
        <v>1469.1050391599999</v>
      </c>
      <c r="V43" s="112">
        <f t="shared" si="16"/>
        <v>1590.0536951165691</v>
      </c>
      <c r="W43" s="114">
        <f t="shared" si="34"/>
        <v>1574.3105892243259</v>
      </c>
      <c r="X43" s="114">
        <f t="shared" si="17"/>
        <v>1543.4417541414959</v>
      </c>
      <c r="Y43" s="114">
        <f t="shared" si="18"/>
        <v>270.20053612800001</v>
      </c>
      <c r="Z43" s="114">
        <f t="shared" si="29"/>
        <v>264.90248639999999</v>
      </c>
      <c r="AA43" s="112">
        <f t="shared" si="19"/>
        <v>286.71141008863759</v>
      </c>
      <c r="AB43" s="114">
        <f t="shared" si="35"/>
        <v>283.87268325607681</v>
      </c>
      <c r="AC43" s="114">
        <f t="shared" si="20"/>
        <v>278.30655221184003</v>
      </c>
      <c r="AD43" s="114">
        <f t="shared" si="21"/>
        <v>165.49782837839999</v>
      </c>
      <c r="AE43" s="114">
        <f t="shared" si="30"/>
        <v>162.25277291999998</v>
      </c>
      <c r="AF43" s="112">
        <f t="shared" si="22"/>
        <v>175.61073867929051</v>
      </c>
      <c r="AG43" s="114">
        <f t="shared" si="36"/>
        <v>173.87201849434703</v>
      </c>
      <c r="AH43" s="114">
        <f t="shared" si="23"/>
        <v>170.462763229752</v>
      </c>
      <c r="AI43" s="114">
        <f t="shared" si="24"/>
        <v>276.95554953119995</v>
      </c>
      <c r="AJ43" s="114">
        <f t="shared" si="31"/>
        <v>271.52504855999996</v>
      </c>
      <c r="AK43" s="113">
        <f t="shared" si="25"/>
        <v>293.87919534085347</v>
      </c>
      <c r="AL43" s="45">
        <f t="shared" si="37"/>
        <v>290.96950033747868</v>
      </c>
      <c r="AM43" s="45">
        <f t="shared" si="26"/>
        <v>285.26421601713594</v>
      </c>
      <c r="AN43" s="15">
        <v>64.00293255131966</v>
      </c>
      <c r="AO43" s="15">
        <v>24.39516129032258</v>
      </c>
      <c r="AP43" s="15">
        <v>4.3988269794721404</v>
      </c>
      <c r="AQ43" s="15">
        <v>2.6942815249266858</v>
      </c>
      <c r="AR43" s="15">
        <v>4.5087976539589434</v>
      </c>
    </row>
    <row r="44" spans="1:44" x14ac:dyDescent="0.2">
      <c r="A44" s="25" t="s">
        <v>56</v>
      </c>
      <c r="B44" s="26" t="s">
        <v>19</v>
      </c>
      <c r="C44" s="27" t="s">
        <v>57</v>
      </c>
      <c r="D44" s="27" t="s">
        <v>58</v>
      </c>
      <c r="E44" s="28" t="s">
        <v>22</v>
      </c>
      <c r="F44" s="29"/>
      <c r="G44" s="29">
        <f t="shared" si="32"/>
        <v>10469.1670146</v>
      </c>
      <c r="H44" s="29">
        <v>7147.3893899999994</v>
      </c>
      <c r="I44" s="52">
        <f t="shared" si="6"/>
        <v>11331.073852878031</v>
      </c>
      <c r="J44" s="92">
        <f t="shared" si="7"/>
        <v>7890.5369318143803</v>
      </c>
      <c r="K44" s="93">
        <f t="shared" si="8"/>
        <v>7812.4128037766141</v>
      </c>
      <c r="L44" s="39">
        <f t="shared" si="9"/>
        <v>7659.2282389966795</v>
      </c>
      <c r="M44" s="29">
        <f t="shared" si="10"/>
        <v>7436.1439213559988</v>
      </c>
      <c r="N44" s="29">
        <f t="shared" si="11"/>
        <v>7290.3371777999992</v>
      </c>
      <c r="O44" s="30">
        <f t="shared" si="12"/>
        <v>4602.4157987136005</v>
      </c>
      <c r="P44" s="30">
        <f t="shared" si="27"/>
        <v>4512.1723516800002</v>
      </c>
      <c r="Q44" s="112">
        <f t="shared" si="13"/>
        <v>4883.6510185097941</v>
      </c>
      <c r="R44" s="114">
        <f t="shared" si="33"/>
        <v>4835.2980381285088</v>
      </c>
      <c r="S44" s="114">
        <f t="shared" si="14"/>
        <v>4740.4882726750084</v>
      </c>
      <c r="T44" s="114">
        <f t="shared" si="15"/>
        <v>1212.5249058743996</v>
      </c>
      <c r="U44" s="114">
        <f t="shared" si="28"/>
        <v>1188.7499077199996</v>
      </c>
      <c r="V44" s="112">
        <f t="shared" si="16"/>
        <v>1286.6174527727605</v>
      </c>
      <c r="W44" s="114">
        <f t="shared" si="34"/>
        <v>1273.8786661116442</v>
      </c>
      <c r="X44" s="114">
        <f t="shared" si="17"/>
        <v>1248.9006530506315</v>
      </c>
      <c r="Y44" s="114">
        <f t="shared" si="18"/>
        <v>781.32988363679999</v>
      </c>
      <c r="Z44" s="114">
        <f t="shared" si="29"/>
        <v>766.00968983999996</v>
      </c>
      <c r="AA44" s="112">
        <f t="shared" si="19"/>
        <v>829.07382750631029</v>
      </c>
      <c r="AB44" s="114">
        <f t="shared" si="35"/>
        <v>820.86517574882203</v>
      </c>
      <c r="AC44" s="114">
        <f t="shared" si="20"/>
        <v>804.76978014590395</v>
      </c>
      <c r="AD44" s="114">
        <f t="shared" si="21"/>
        <v>743.0514743519999</v>
      </c>
      <c r="AE44" s="114">
        <f t="shared" si="30"/>
        <v>728.48183759999995</v>
      </c>
      <c r="AF44" s="112">
        <f t="shared" si="22"/>
        <v>788.45637774375325</v>
      </c>
      <c r="AG44" s="114">
        <f t="shared" si="36"/>
        <v>780.64987895421109</v>
      </c>
      <c r="AH44" s="114">
        <f t="shared" si="23"/>
        <v>765.34301858255992</v>
      </c>
      <c r="AI44" s="114">
        <f t="shared" si="24"/>
        <v>96.821858779199985</v>
      </c>
      <c r="AJ44" s="114">
        <f t="shared" si="31"/>
        <v>94.923390959999992</v>
      </c>
      <c r="AK44" s="113">
        <f t="shared" si="25"/>
        <v>102.73825528176178</v>
      </c>
      <c r="AL44" s="45">
        <f t="shared" si="37"/>
        <v>101.7210448334275</v>
      </c>
      <c r="AM44" s="45">
        <f t="shared" si="26"/>
        <v>99.726514542575984</v>
      </c>
      <c r="AN44" s="15">
        <v>61.892505677517043</v>
      </c>
      <c r="AO44" s="15">
        <v>16.30582891748675</v>
      </c>
      <c r="AP44" s="15">
        <v>10.507191521574565</v>
      </c>
      <c r="AQ44" s="15">
        <v>9.9924299772899339</v>
      </c>
      <c r="AR44" s="15">
        <v>1.3020439061317184</v>
      </c>
    </row>
    <row r="45" spans="1:44" x14ac:dyDescent="0.2">
      <c r="A45" s="25" t="s">
        <v>56</v>
      </c>
      <c r="B45" s="26" t="s">
        <v>19</v>
      </c>
      <c r="C45" s="27" t="s">
        <v>57</v>
      </c>
      <c r="D45" s="27" t="s">
        <v>58</v>
      </c>
      <c r="E45" s="28" t="s">
        <v>40</v>
      </c>
      <c r="F45" s="29"/>
      <c r="G45" s="29">
        <f t="shared" si="32"/>
        <v>10367.62106148</v>
      </c>
      <c r="H45" s="29">
        <v>7158.2105700000002</v>
      </c>
      <c r="I45" s="52">
        <f t="shared" si="6"/>
        <v>11221.167812344054</v>
      </c>
      <c r="J45" s="92">
        <f t="shared" si="7"/>
        <v>7902.4832405680736</v>
      </c>
      <c r="K45" s="93">
        <f t="shared" si="8"/>
        <v>7824.2408322456176</v>
      </c>
      <c r="L45" s="39">
        <f t="shared" si="9"/>
        <v>7670.8243453388395</v>
      </c>
      <c r="M45" s="29">
        <f t="shared" si="10"/>
        <v>7447.4022770279998</v>
      </c>
      <c r="N45" s="29">
        <f t="shared" si="11"/>
        <v>7301.3747813999998</v>
      </c>
      <c r="O45" s="30">
        <f t="shared" si="12"/>
        <v>4713.8735198663999</v>
      </c>
      <c r="P45" s="30">
        <f t="shared" si="27"/>
        <v>4621.4446273200001</v>
      </c>
      <c r="Q45" s="112">
        <f t="shared" si="13"/>
        <v>5001.9194751713567</v>
      </c>
      <c r="R45" s="114">
        <f t="shared" si="33"/>
        <v>4952.3955199716402</v>
      </c>
      <c r="S45" s="114">
        <f t="shared" si="14"/>
        <v>4855.2897254623922</v>
      </c>
      <c r="T45" s="114">
        <f t="shared" si="15"/>
        <v>1169.7431543207999</v>
      </c>
      <c r="U45" s="114">
        <f t="shared" si="28"/>
        <v>1146.80701404</v>
      </c>
      <c r="V45" s="112">
        <f t="shared" si="16"/>
        <v>1241.2214795087266</v>
      </c>
      <c r="W45" s="114">
        <f t="shared" si="34"/>
        <v>1228.9321579294324</v>
      </c>
      <c r="X45" s="114">
        <f t="shared" si="17"/>
        <v>1204.8354489504238</v>
      </c>
      <c r="Y45" s="114">
        <f t="shared" si="18"/>
        <v>766.69402126320006</v>
      </c>
      <c r="Z45" s="114">
        <f t="shared" si="29"/>
        <v>751.66080516000011</v>
      </c>
      <c r="AA45" s="112">
        <f t="shared" si="19"/>
        <v>813.54362612650925</v>
      </c>
      <c r="AB45" s="114">
        <f t="shared" si="35"/>
        <v>805.48873873911805</v>
      </c>
      <c r="AC45" s="114">
        <f t="shared" si="20"/>
        <v>789.69484190109608</v>
      </c>
      <c r="AD45" s="114">
        <f t="shared" si="21"/>
        <v>692.38887382799999</v>
      </c>
      <c r="AE45" s="114">
        <f t="shared" si="30"/>
        <v>678.81262140000001</v>
      </c>
      <c r="AF45" s="112">
        <f t="shared" si="22"/>
        <v>734.69798835213373</v>
      </c>
      <c r="AG45" s="114">
        <f t="shared" si="36"/>
        <v>727.42375084369678</v>
      </c>
      <c r="AH45" s="114">
        <f t="shared" si="23"/>
        <v>713.16054004284001</v>
      </c>
      <c r="AI45" s="114">
        <f t="shared" si="24"/>
        <v>104.70270774960001</v>
      </c>
      <c r="AJ45" s="114">
        <f t="shared" si="31"/>
        <v>102.64971348</v>
      </c>
      <c r="AK45" s="113">
        <f t="shared" si="25"/>
        <v>111.10067140934707</v>
      </c>
      <c r="AL45" s="45">
        <f t="shared" si="37"/>
        <v>110.00066476172978</v>
      </c>
      <c r="AM45" s="45">
        <f t="shared" si="26"/>
        <v>107.84378898208801</v>
      </c>
      <c r="AN45" s="15">
        <v>63.29554043839758</v>
      </c>
      <c r="AO45" s="15">
        <v>15.706727135298564</v>
      </c>
      <c r="AP45" s="15">
        <v>10.294784580498868</v>
      </c>
      <c r="AQ45" s="15">
        <v>9.2970521541950131</v>
      </c>
      <c r="AR45" s="15">
        <v>1.4058956916099774</v>
      </c>
    </row>
    <row r="46" spans="1:44" x14ac:dyDescent="0.2">
      <c r="A46" s="25" t="s">
        <v>56</v>
      </c>
      <c r="B46" s="26" t="s">
        <v>24</v>
      </c>
      <c r="C46" s="27" t="s">
        <v>57</v>
      </c>
      <c r="D46" s="27" t="s">
        <v>59</v>
      </c>
      <c r="E46" s="28" t="s">
        <v>40</v>
      </c>
      <c r="F46" s="29"/>
      <c r="G46" s="29">
        <f t="shared" si="32"/>
        <v>10900.737315360002</v>
      </c>
      <c r="H46" s="29">
        <v>8362.6079040000004</v>
      </c>
      <c r="I46" s="52">
        <f t="shared" si="6"/>
        <v>11798.174525147439</v>
      </c>
      <c r="J46" s="92">
        <f t="shared" si="7"/>
        <v>9232.1074048541304</v>
      </c>
      <c r="K46" s="93">
        <f t="shared" si="8"/>
        <v>9140.7004008456752</v>
      </c>
      <c r="L46" s="39">
        <f t="shared" si="9"/>
        <v>8961.4709812212495</v>
      </c>
      <c r="M46" s="29">
        <f t="shared" si="10"/>
        <v>8700.4572633216012</v>
      </c>
      <c r="N46" s="29">
        <f t="shared" si="11"/>
        <v>8529.8600620800007</v>
      </c>
      <c r="O46" s="30">
        <f t="shared" si="12"/>
        <v>5360.1031354392017</v>
      </c>
      <c r="P46" s="30">
        <f t="shared" si="27"/>
        <v>5255.0030739600015</v>
      </c>
      <c r="Q46" s="112">
        <f t="shared" si="13"/>
        <v>5687.6375976333493</v>
      </c>
      <c r="R46" s="114">
        <f t="shared" si="33"/>
        <v>5631.324354092425</v>
      </c>
      <c r="S46" s="114">
        <f t="shared" si="14"/>
        <v>5520.9062295023778</v>
      </c>
      <c r="T46" s="114">
        <f t="shared" si="15"/>
        <v>2131.2067287095997</v>
      </c>
      <c r="U46" s="114">
        <f t="shared" si="28"/>
        <v>2089.4183614799999</v>
      </c>
      <c r="V46" s="112">
        <f t="shared" si="16"/>
        <v>2261.4362470741285</v>
      </c>
      <c r="W46" s="114">
        <f t="shared" si="34"/>
        <v>2239.0457891823053</v>
      </c>
      <c r="X46" s="114">
        <f t="shared" si="17"/>
        <v>2195.1429305708875</v>
      </c>
      <c r="Y46" s="114">
        <f t="shared" si="18"/>
        <v>583.18282380960022</v>
      </c>
      <c r="Z46" s="114">
        <f t="shared" si="29"/>
        <v>571.7478664800002</v>
      </c>
      <c r="AA46" s="112">
        <f t="shared" si="19"/>
        <v>618.81879344130971</v>
      </c>
      <c r="AB46" s="114">
        <f t="shared" si="35"/>
        <v>612.69187469436599</v>
      </c>
      <c r="AC46" s="114">
        <f t="shared" si="20"/>
        <v>600.67830852388818</v>
      </c>
      <c r="AD46" s="114">
        <f t="shared" si="21"/>
        <v>408.67831089360004</v>
      </c>
      <c r="AE46" s="114">
        <f t="shared" si="30"/>
        <v>400.66501068000002</v>
      </c>
      <c r="AF46" s="112">
        <f t="shared" si="22"/>
        <v>433.65100775906438</v>
      </c>
      <c r="AG46" s="114">
        <f t="shared" si="36"/>
        <v>429.35743342481624</v>
      </c>
      <c r="AH46" s="114">
        <f t="shared" si="23"/>
        <v>420.93866022040805</v>
      </c>
      <c r="AI46" s="114">
        <f t="shared" si="24"/>
        <v>217.28626446960001</v>
      </c>
      <c r="AJ46" s="114">
        <f t="shared" si="31"/>
        <v>213.02574948</v>
      </c>
      <c r="AK46" s="113">
        <f t="shared" si="25"/>
        <v>230.56375894627939</v>
      </c>
      <c r="AL46" s="45">
        <f t="shared" si="37"/>
        <v>228.28094945176178</v>
      </c>
      <c r="AM46" s="45">
        <f t="shared" si="26"/>
        <v>223.80485240368802</v>
      </c>
      <c r="AN46" s="15">
        <v>61.607142857142861</v>
      </c>
      <c r="AO46" s="15">
        <v>24.495341614906827</v>
      </c>
      <c r="AP46" s="15">
        <v>6.7028985507246386</v>
      </c>
      <c r="AQ46" s="15">
        <v>4.6972049689440993</v>
      </c>
      <c r="AR46" s="15">
        <v>2.4974120082815734</v>
      </c>
    </row>
    <row r="47" spans="1:44" x14ac:dyDescent="0.2">
      <c r="A47" s="25" t="s">
        <v>56</v>
      </c>
      <c r="B47" s="26" t="s">
        <v>24</v>
      </c>
      <c r="C47" s="27" t="s">
        <v>57</v>
      </c>
      <c r="D47" s="27" t="s">
        <v>59</v>
      </c>
      <c r="E47" s="28" t="s">
        <v>22</v>
      </c>
      <c r="F47" s="29"/>
      <c r="G47" s="29">
        <f t="shared" si="32"/>
        <v>10900.737315360002</v>
      </c>
      <c r="H47" s="29">
        <v>8362.6079040000004</v>
      </c>
      <c r="I47" s="52">
        <f t="shared" si="6"/>
        <v>11798.174525147439</v>
      </c>
      <c r="J47" s="92">
        <f t="shared" si="7"/>
        <v>9232.1074048541304</v>
      </c>
      <c r="K47" s="93">
        <f t="shared" si="8"/>
        <v>9140.7004008456752</v>
      </c>
      <c r="L47" s="39">
        <f t="shared" si="9"/>
        <v>8961.4709812212495</v>
      </c>
      <c r="M47" s="29">
        <f t="shared" si="10"/>
        <v>8700.4572633216012</v>
      </c>
      <c r="N47" s="29">
        <f t="shared" si="11"/>
        <v>8529.8600620800007</v>
      </c>
      <c r="O47" s="30">
        <f t="shared" si="12"/>
        <v>5360.1031354392017</v>
      </c>
      <c r="P47" s="30">
        <f t="shared" si="27"/>
        <v>5255.0030739600015</v>
      </c>
      <c r="Q47" s="112">
        <f t="shared" si="13"/>
        <v>5687.6375976333493</v>
      </c>
      <c r="R47" s="114">
        <f t="shared" si="33"/>
        <v>5631.324354092425</v>
      </c>
      <c r="S47" s="114">
        <f t="shared" si="14"/>
        <v>5520.9062295023778</v>
      </c>
      <c r="T47" s="114">
        <f t="shared" si="15"/>
        <v>2131.2067287095997</v>
      </c>
      <c r="U47" s="114">
        <f t="shared" si="28"/>
        <v>2089.4183614799999</v>
      </c>
      <c r="V47" s="112">
        <f t="shared" si="16"/>
        <v>2261.4362470741285</v>
      </c>
      <c r="W47" s="114">
        <f t="shared" si="34"/>
        <v>2239.0457891823053</v>
      </c>
      <c r="X47" s="114">
        <f t="shared" si="17"/>
        <v>2195.1429305708875</v>
      </c>
      <c r="Y47" s="114">
        <f t="shared" si="18"/>
        <v>583.18282380960022</v>
      </c>
      <c r="Z47" s="114">
        <f t="shared" si="29"/>
        <v>571.7478664800002</v>
      </c>
      <c r="AA47" s="112">
        <f t="shared" si="19"/>
        <v>618.81879344130971</v>
      </c>
      <c r="AB47" s="114">
        <f t="shared" si="35"/>
        <v>612.69187469436599</v>
      </c>
      <c r="AC47" s="114">
        <f t="shared" si="20"/>
        <v>600.67830852388818</v>
      </c>
      <c r="AD47" s="114">
        <f t="shared" si="21"/>
        <v>408.67831089360004</v>
      </c>
      <c r="AE47" s="114">
        <f t="shared" si="30"/>
        <v>400.66501068000002</v>
      </c>
      <c r="AF47" s="112">
        <f t="shared" si="22"/>
        <v>433.65100775906438</v>
      </c>
      <c r="AG47" s="114">
        <f t="shared" si="36"/>
        <v>429.35743342481624</v>
      </c>
      <c r="AH47" s="114">
        <f t="shared" si="23"/>
        <v>420.93866022040805</v>
      </c>
      <c r="AI47" s="114">
        <f t="shared" si="24"/>
        <v>217.28626446960001</v>
      </c>
      <c r="AJ47" s="114">
        <f t="shared" si="31"/>
        <v>213.02574948</v>
      </c>
      <c r="AK47" s="113">
        <f t="shared" si="25"/>
        <v>230.56375894627939</v>
      </c>
      <c r="AL47" s="45">
        <f t="shared" si="37"/>
        <v>228.28094945176178</v>
      </c>
      <c r="AM47" s="45">
        <f t="shared" si="26"/>
        <v>223.80485240368802</v>
      </c>
      <c r="AN47" s="15">
        <v>61.607142857142861</v>
      </c>
      <c r="AO47" s="15">
        <v>24.495341614906827</v>
      </c>
      <c r="AP47" s="15">
        <v>6.7028985507246386</v>
      </c>
      <c r="AQ47" s="15">
        <v>4.6972049689440993</v>
      </c>
      <c r="AR47" s="15">
        <v>2.4974120082815734</v>
      </c>
    </row>
    <row r="48" spans="1:44" x14ac:dyDescent="0.2">
      <c r="A48" s="25" t="s">
        <v>60</v>
      </c>
      <c r="B48" s="26" t="s">
        <v>19</v>
      </c>
      <c r="C48" s="27" t="s">
        <v>61</v>
      </c>
      <c r="D48" s="27" t="s">
        <v>62</v>
      </c>
      <c r="E48" s="28" t="s">
        <v>63</v>
      </c>
      <c r="F48" s="29"/>
      <c r="G48" s="29">
        <f t="shared" si="32"/>
        <v>20396.387692440003</v>
      </c>
      <c r="H48" s="29">
        <v>14122.722018</v>
      </c>
      <c r="I48" s="52">
        <f t="shared" si="6"/>
        <v>22075.583945949722</v>
      </c>
      <c r="J48" s="92">
        <f t="shared" si="7"/>
        <v>15591.127554445038</v>
      </c>
      <c r="K48" s="93">
        <f t="shared" si="8"/>
        <v>15436.759954896077</v>
      </c>
      <c r="L48" s="39">
        <f t="shared" si="9"/>
        <v>15134.078387153018</v>
      </c>
      <c r="M48" s="29">
        <f t="shared" si="10"/>
        <v>14693.279987527199</v>
      </c>
      <c r="N48" s="29">
        <f t="shared" si="11"/>
        <v>14405.17645836</v>
      </c>
      <c r="O48" s="30">
        <f t="shared" si="12"/>
        <v>9771.1268877288021</v>
      </c>
      <c r="P48" s="30">
        <f t="shared" si="27"/>
        <v>9579.5361644400018</v>
      </c>
      <c r="Q48" s="112">
        <f t="shared" si="13"/>
        <v>10368.201367330357</v>
      </c>
      <c r="R48" s="114">
        <f t="shared" si="33"/>
        <v>10265.545908247879</v>
      </c>
      <c r="S48" s="114">
        <f t="shared" si="14"/>
        <v>10064.260694360666</v>
      </c>
      <c r="T48" s="114">
        <f t="shared" si="15"/>
        <v>1866.6353704175999</v>
      </c>
      <c r="U48" s="114">
        <f t="shared" si="28"/>
        <v>1830.03467688</v>
      </c>
      <c r="V48" s="112">
        <f t="shared" si="16"/>
        <v>1980.6979913623377</v>
      </c>
      <c r="W48" s="114">
        <f t="shared" si="34"/>
        <v>1961.0871201607304</v>
      </c>
      <c r="X48" s="114">
        <f t="shared" si="17"/>
        <v>1922.6344315301278</v>
      </c>
      <c r="Y48" s="114">
        <f t="shared" si="18"/>
        <v>1219.2799192775997</v>
      </c>
      <c r="Z48" s="114">
        <f t="shared" si="29"/>
        <v>1195.3724698799997</v>
      </c>
      <c r="AA48" s="112">
        <f t="shared" si="19"/>
        <v>1293.7852380249765</v>
      </c>
      <c r="AB48" s="114">
        <f t="shared" si="35"/>
        <v>1280.9754831930461</v>
      </c>
      <c r="AC48" s="114">
        <f t="shared" si="20"/>
        <v>1255.8583168559276</v>
      </c>
      <c r="AD48" s="114">
        <f t="shared" si="21"/>
        <v>1542.3947270640003</v>
      </c>
      <c r="AE48" s="114">
        <f t="shared" si="30"/>
        <v>1512.1516932000004</v>
      </c>
      <c r="AF48" s="112">
        <f t="shared" si="22"/>
        <v>1636.6442992559732</v>
      </c>
      <c r="AG48" s="114">
        <f t="shared" si="36"/>
        <v>1620.4399002534387</v>
      </c>
      <c r="AH48" s="114">
        <f t="shared" si="23"/>
        <v>1588.6665688759203</v>
      </c>
      <c r="AI48" s="114">
        <f t="shared" si="24"/>
        <v>293.8430830392</v>
      </c>
      <c r="AJ48" s="114">
        <f t="shared" si="31"/>
        <v>288.08145395999998</v>
      </c>
      <c r="AK48" s="113">
        <f t="shared" si="25"/>
        <v>311.79865847139337</v>
      </c>
      <c r="AL48" s="45">
        <f t="shared" si="37"/>
        <v>308.71154304098354</v>
      </c>
      <c r="AM48" s="45">
        <f t="shared" si="26"/>
        <v>302.65837553037602</v>
      </c>
      <c r="AN48" s="15">
        <v>66.500651291088815</v>
      </c>
      <c r="AO48" s="15">
        <v>12.704007355758181</v>
      </c>
      <c r="AP48" s="15">
        <v>8.2982146961918613</v>
      </c>
      <c r="AQ48" s="15">
        <v>10.497279901923227</v>
      </c>
      <c r="AR48" s="15">
        <v>1.999846755037928</v>
      </c>
    </row>
    <row r="49" spans="1:44" x14ac:dyDescent="0.2">
      <c r="A49" s="25" t="s">
        <v>60</v>
      </c>
      <c r="B49" s="26" t="s">
        <v>19</v>
      </c>
      <c r="C49" s="27" t="s">
        <v>61</v>
      </c>
      <c r="D49" s="27" t="s">
        <v>62</v>
      </c>
      <c r="E49" s="28" t="s">
        <v>22</v>
      </c>
      <c r="F49" s="29"/>
      <c r="G49" s="29">
        <f t="shared" si="32"/>
        <v>18799.246451519997</v>
      </c>
      <c r="H49" s="29">
        <v>13857.603108000003</v>
      </c>
      <c r="I49" s="52">
        <f t="shared" si="6"/>
        <v>20346.95306929031</v>
      </c>
      <c r="J49" s="92">
        <f t="shared" si="7"/>
        <v>15298.44298997955</v>
      </c>
      <c r="K49" s="93">
        <f t="shared" si="8"/>
        <v>15146.973257405496</v>
      </c>
      <c r="L49" s="39">
        <f t="shared" si="9"/>
        <v>14849.973781770093</v>
      </c>
      <c r="M49" s="29">
        <f t="shared" si="10"/>
        <v>14417.450273563203</v>
      </c>
      <c r="N49" s="29">
        <f t="shared" si="11"/>
        <v>14134.755170160002</v>
      </c>
      <c r="O49" s="30">
        <f t="shared" si="12"/>
        <v>9500.9263516007995</v>
      </c>
      <c r="P49" s="30">
        <f t="shared" si="27"/>
        <v>9314.6336780399997</v>
      </c>
      <c r="Q49" s="112">
        <f t="shared" si="13"/>
        <v>10081.489957241716</v>
      </c>
      <c r="R49" s="114">
        <f t="shared" si="33"/>
        <v>9981.6732249917986</v>
      </c>
      <c r="S49" s="114">
        <f t="shared" si="14"/>
        <v>9785.9541421488229</v>
      </c>
      <c r="T49" s="114">
        <f t="shared" si="15"/>
        <v>2537.6333684687997</v>
      </c>
      <c r="U49" s="114">
        <f t="shared" si="28"/>
        <v>2487.8758514399997</v>
      </c>
      <c r="V49" s="112">
        <f t="shared" si="16"/>
        <v>2692.6979930824541</v>
      </c>
      <c r="W49" s="114">
        <f t="shared" si="34"/>
        <v>2666.037616913321</v>
      </c>
      <c r="X49" s="114">
        <f t="shared" si="17"/>
        <v>2613.7623695228635</v>
      </c>
      <c r="Y49" s="114">
        <f t="shared" si="18"/>
        <v>1124.7097316328</v>
      </c>
      <c r="Z49" s="114">
        <f t="shared" si="29"/>
        <v>1102.65659964</v>
      </c>
      <c r="AA49" s="112">
        <f t="shared" si="19"/>
        <v>1193.4362444939538</v>
      </c>
      <c r="AB49" s="114">
        <f t="shared" si="35"/>
        <v>1181.6200440534196</v>
      </c>
      <c r="AC49" s="114">
        <f t="shared" si="20"/>
        <v>1158.4510235817841</v>
      </c>
      <c r="AD49" s="114">
        <f t="shared" si="21"/>
        <v>995.23864140479998</v>
      </c>
      <c r="AE49" s="114">
        <f t="shared" si="30"/>
        <v>975.72415823999995</v>
      </c>
      <c r="AF49" s="112">
        <f t="shared" si="22"/>
        <v>1056.0536938264815</v>
      </c>
      <c r="AG49" s="114">
        <f t="shared" si="36"/>
        <v>1045.5977166598827</v>
      </c>
      <c r="AH49" s="114">
        <f t="shared" si="23"/>
        <v>1025.0958006469439</v>
      </c>
      <c r="AI49" s="114">
        <f t="shared" si="24"/>
        <v>258.94218045600002</v>
      </c>
      <c r="AJ49" s="114">
        <f t="shared" si="31"/>
        <v>253.8648828</v>
      </c>
      <c r="AK49" s="113">
        <f t="shared" si="25"/>
        <v>274.76510133494435</v>
      </c>
      <c r="AL49" s="45">
        <f t="shared" si="37"/>
        <v>272.04465478707363</v>
      </c>
      <c r="AM49" s="45">
        <f t="shared" si="26"/>
        <v>266.71044586968003</v>
      </c>
      <c r="AN49" s="15">
        <v>65.898797438700598</v>
      </c>
      <c r="AO49" s="15">
        <v>17.601124472903322</v>
      </c>
      <c r="AP49" s="15">
        <v>7.801030766828049</v>
      </c>
      <c r="AQ49" s="15">
        <v>6.903014212088082</v>
      </c>
      <c r="AR49" s="15">
        <v>1.7960331094799311</v>
      </c>
    </row>
    <row r="50" spans="1:44" x14ac:dyDescent="0.2">
      <c r="A50" s="25" t="s">
        <v>60</v>
      </c>
      <c r="B50" s="26" t="s">
        <v>24</v>
      </c>
      <c r="C50" s="27" t="s">
        <v>61</v>
      </c>
      <c r="D50" s="27" t="s">
        <v>64</v>
      </c>
      <c r="E50" s="28" t="s">
        <v>63</v>
      </c>
      <c r="F50" s="29"/>
      <c r="G50" s="29">
        <f t="shared" si="32"/>
        <v>11570.097971379148</v>
      </c>
      <c r="H50" s="31"/>
      <c r="I50" s="52">
        <f t="shared" si="6"/>
        <v>12522.642385578605</v>
      </c>
      <c r="J50" s="92">
        <f t="shared" si="7"/>
        <v>8958.4298492399994</v>
      </c>
      <c r="K50" s="93">
        <f t="shared" si="8"/>
        <v>8869.7325240000009</v>
      </c>
      <c r="L50" s="39">
        <f t="shared" si="9"/>
        <v>8695.8162000000011</v>
      </c>
      <c r="M50" s="29">
        <f t="shared" si="10"/>
        <v>8442.5400000000009</v>
      </c>
      <c r="N50" s="29">
        <v>8277</v>
      </c>
      <c r="O50" s="30">
        <f t="shared" si="12"/>
        <v>5327.8680641610317</v>
      </c>
      <c r="P50" s="30">
        <f t="shared" si="27"/>
        <v>5223.4000629029724</v>
      </c>
      <c r="Q50" s="112">
        <f t="shared" si="13"/>
        <v>5653.4327700896556</v>
      </c>
      <c r="R50" s="114">
        <f t="shared" si="33"/>
        <v>5597.45818820758</v>
      </c>
      <c r="S50" s="114">
        <f t="shared" si="14"/>
        <v>5487.7041060858628</v>
      </c>
      <c r="T50" s="114">
        <f t="shared" si="15"/>
        <v>1435.191970435603</v>
      </c>
      <c r="U50" s="114">
        <f t="shared" si="28"/>
        <v>1407.050951407454</v>
      </c>
      <c r="V50" s="112">
        <f t="shared" si="16"/>
        <v>1522.8908109810409</v>
      </c>
      <c r="W50" s="114">
        <f t="shared" si="34"/>
        <v>1507.8126841396445</v>
      </c>
      <c r="X50" s="114">
        <f t="shared" si="17"/>
        <v>1478.247729548671</v>
      </c>
      <c r="Y50" s="114">
        <f t="shared" si="18"/>
        <v>801.90189652461083</v>
      </c>
      <c r="Z50" s="114">
        <f t="shared" si="29"/>
        <v>786.17832992608908</v>
      </c>
      <c r="AA50" s="112">
        <f t="shared" si="19"/>
        <v>850.90291381364375</v>
      </c>
      <c r="AB50" s="114">
        <f t="shared" si="35"/>
        <v>842.47813248875616</v>
      </c>
      <c r="AC50" s="114">
        <f t="shared" si="20"/>
        <v>825.95895342034919</v>
      </c>
      <c r="AD50" s="114">
        <f t="shared" si="21"/>
        <v>708.96624626513585</v>
      </c>
      <c r="AE50" s="114">
        <f t="shared" si="30"/>
        <v>695.06494731876069</v>
      </c>
      <c r="AF50" s="112">
        <f t="shared" si="22"/>
        <v>752.28833770941321</v>
      </c>
      <c r="AG50" s="114">
        <f t="shared" si="36"/>
        <v>744.8399383261517</v>
      </c>
      <c r="AH50" s="114">
        <f t="shared" si="23"/>
        <v>730.23523365308995</v>
      </c>
      <c r="AI50" s="114">
        <f t="shared" si="24"/>
        <v>168.6118226136185</v>
      </c>
      <c r="AJ50" s="114">
        <f t="shared" si="31"/>
        <v>165.30570844472402</v>
      </c>
      <c r="AK50" s="113">
        <f t="shared" si="25"/>
        <v>178.91501664624627</v>
      </c>
      <c r="AL50" s="45">
        <f t="shared" si="37"/>
        <v>177.1435808378676</v>
      </c>
      <c r="AM50" s="45">
        <f t="shared" si="26"/>
        <v>173.67017729202706</v>
      </c>
      <c r="AN50" s="15">
        <v>63.107406824972479</v>
      </c>
      <c r="AO50" s="15">
        <v>16.999528227708758</v>
      </c>
      <c r="AP50" s="15">
        <v>9.4983487969806575</v>
      </c>
      <c r="AQ50" s="15">
        <v>8.3975467840855469</v>
      </c>
      <c r="AR50" s="15">
        <v>1.9971693662525554</v>
      </c>
    </row>
    <row r="51" spans="1:44" x14ac:dyDescent="0.2">
      <c r="A51" s="25" t="s">
        <v>60</v>
      </c>
      <c r="B51" s="26" t="s">
        <v>24</v>
      </c>
      <c r="C51" s="27" t="s">
        <v>61</v>
      </c>
      <c r="D51" s="27" t="s">
        <v>64</v>
      </c>
      <c r="E51" s="28" t="s">
        <v>22</v>
      </c>
      <c r="F51" s="29"/>
      <c r="G51" s="29">
        <f t="shared" si="32"/>
        <v>11275.659694920581</v>
      </c>
      <c r="H51" s="31"/>
      <c r="I51" s="52">
        <f t="shared" si="6"/>
        <v>12203.963559363168</v>
      </c>
      <c r="J51" s="92">
        <f t="shared" si="7"/>
        <v>9039.6044582399973</v>
      </c>
      <c r="K51" s="93">
        <f t="shared" si="8"/>
        <v>8950.103423999999</v>
      </c>
      <c r="L51" s="39">
        <f t="shared" si="9"/>
        <v>8774.6111999999976</v>
      </c>
      <c r="M51" s="29">
        <f t="shared" si="10"/>
        <v>8519.0400000000009</v>
      </c>
      <c r="N51" s="29">
        <v>8352</v>
      </c>
      <c r="O51" s="30">
        <f t="shared" si="12"/>
        <v>5707.0467683598035</v>
      </c>
      <c r="P51" s="30">
        <f t="shared" si="27"/>
        <v>5595.1438905488267</v>
      </c>
      <c r="Q51" s="112">
        <f t="shared" si="13"/>
        <v>6055.7815681871971</v>
      </c>
      <c r="R51" s="114">
        <f t="shared" si="33"/>
        <v>5995.8233348388094</v>
      </c>
      <c r="S51" s="114">
        <f t="shared" si="14"/>
        <v>5878.2581714105972</v>
      </c>
      <c r="T51" s="114">
        <f t="shared" si="15"/>
        <v>1320.9267872306964</v>
      </c>
      <c r="U51" s="114">
        <f t="shared" si="28"/>
        <v>1295.0262619908788</v>
      </c>
      <c r="V51" s="112">
        <f t="shared" si="16"/>
        <v>1401.6433394912153</v>
      </c>
      <c r="W51" s="114">
        <f t="shared" si="34"/>
        <v>1387.7656826645696</v>
      </c>
      <c r="X51" s="114">
        <f t="shared" si="17"/>
        <v>1360.5545908476172</v>
      </c>
      <c r="Y51" s="114">
        <f t="shared" si="18"/>
        <v>689.93640509514057</v>
      </c>
      <c r="Z51" s="114">
        <f t="shared" si="29"/>
        <v>676.40824028935356</v>
      </c>
      <c r="AA51" s="112">
        <f t="shared" si="19"/>
        <v>732.09565906488422</v>
      </c>
      <c r="AB51" s="114">
        <f t="shared" si="35"/>
        <v>724.84718719295472</v>
      </c>
      <c r="AC51" s="114">
        <f t="shared" si="20"/>
        <v>710.63449724799477</v>
      </c>
      <c r="AD51" s="114">
        <f t="shared" si="21"/>
        <v>639.02847617549912</v>
      </c>
      <c r="AE51" s="114">
        <f t="shared" si="30"/>
        <v>626.49850605441088</v>
      </c>
      <c r="AF51" s="112">
        <f t="shared" si="22"/>
        <v>678.07695024067925</v>
      </c>
      <c r="AG51" s="114">
        <f t="shared" si="36"/>
        <v>671.36331706997942</v>
      </c>
      <c r="AH51" s="114">
        <f t="shared" si="23"/>
        <v>658.19933046076414</v>
      </c>
      <c r="AI51" s="114">
        <f t="shared" si="24"/>
        <v>162.1015631388583</v>
      </c>
      <c r="AJ51" s="114">
        <f t="shared" si="31"/>
        <v>158.92310111652773</v>
      </c>
      <c r="AK51" s="113">
        <f t="shared" si="25"/>
        <v>172.00694125602138</v>
      </c>
      <c r="AL51" s="45">
        <f t="shared" si="37"/>
        <v>170.30390223368454</v>
      </c>
      <c r="AM51" s="45">
        <f t="shared" si="26"/>
        <v>166.96461003302406</v>
      </c>
      <c r="AN51" s="15">
        <v>66.991665356188065</v>
      </c>
      <c r="AO51" s="15">
        <v>15.50558263877968</v>
      </c>
      <c r="AP51" s="15">
        <v>8.0987576662997309</v>
      </c>
      <c r="AQ51" s="15">
        <v>7.5011794307280999</v>
      </c>
      <c r="AR51" s="15">
        <v>1.9028149080044028</v>
      </c>
    </row>
    <row r="52" spans="1:44" x14ac:dyDescent="0.2">
      <c r="A52" s="25" t="s">
        <v>60</v>
      </c>
      <c r="B52" s="26" t="s">
        <v>25</v>
      </c>
      <c r="C52" s="27" t="s">
        <v>61</v>
      </c>
      <c r="D52" s="27" t="s">
        <v>65</v>
      </c>
      <c r="E52" s="28" t="s">
        <v>63</v>
      </c>
      <c r="F52" s="29"/>
      <c r="G52" s="29">
        <f t="shared" si="32"/>
        <v>5657.87560536</v>
      </c>
      <c r="H52" s="29">
        <v>4042.792848</v>
      </c>
      <c r="I52" s="52">
        <f t="shared" si="6"/>
        <v>6123.6778671431503</v>
      </c>
      <c r="J52" s="92">
        <f t="shared" si="7"/>
        <v>4463.1409503797904</v>
      </c>
      <c r="K52" s="93">
        <f t="shared" si="8"/>
        <v>4418.9514360195953</v>
      </c>
      <c r="L52" s="39">
        <f t="shared" si="9"/>
        <v>4332.3053294309766</v>
      </c>
      <c r="M52" s="29">
        <f t="shared" si="10"/>
        <v>4206.1216790591998</v>
      </c>
      <c r="N52" s="29">
        <f t="shared" si="11"/>
        <v>4123.64870496</v>
      </c>
      <c r="O52" s="30">
        <f t="shared" si="12"/>
        <v>2738.0320994303997</v>
      </c>
      <c r="P52" s="30">
        <f t="shared" si="27"/>
        <v>2684.3451955199998</v>
      </c>
      <c r="Q52" s="112">
        <f t="shared" si="13"/>
        <v>2905.3422888981931</v>
      </c>
      <c r="R52" s="114">
        <f t="shared" si="33"/>
        <v>2876.5765236615775</v>
      </c>
      <c r="S52" s="114">
        <f t="shared" si="14"/>
        <v>2820.1730624133115</v>
      </c>
      <c r="T52" s="114">
        <f t="shared" si="15"/>
        <v>685.63386042480022</v>
      </c>
      <c r="U52" s="114">
        <f t="shared" si="28"/>
        <v>672.19005924000021</v>
      </c>
      <c r="V52" s="112">
        <f t="shared" si="16"/>
        <v>727.53020309991814</v>
      </c>
      <c r="W52" s="114">
        <f t="shared" si="34"/>
        <v>720.3269337622952</v>
      </c>
      <c r="X52" s="114">
        <f t="shared" si="17"/>
        <v>706.20287623754427</v>
      </c>
      <c r="Y52" s="114">
        <f t="shared" si="18"/>
        <v>365.89655934000001</v>
      </c>
      <c r="Z52" s="114">
        <f t="shared" si="29"/>
        <v>358.72211700000003</v>
      </c>
      <c r="AA52" s="112">
        <f t="shared" si="19"/>
        <v>388.25503449503003</v>
      </c>
      <c r="AB52" s="114">
        <f t="shared" si="35"/>
        <v>384.41092524260398</v>
      </c>
      <c r="AC52" s="114">
        <f t="shared" si="20"/>
        <v>376.87345612019999</v>
      </c>
      <c r="AD52" s="114">
        <f t="shared" si="21"/>
        <v>336.62483459280003</v>
      </c>
      <c r="AE52" s="114">
        <f t="shared" si="30"/>
        <v>330.02434764000003</v>
      </c>
      <c r="AF52" s="112">
        <f t="shared" si="22"/>
        <v>357.19463173542766</v>
      </c>
      <c r="AG52" s="114">
        <f t="shared" si="36"/>
        <v>353.65805122319568</v>
      </c>
      <c r="AH52" s="114">
        <f t="shared" si="23"/>
        <v>346.72357963058403</v>
      </c>
      <c r="AI52" s="114">
        <f t="shared" si="24"/>
        <v>79.934325271199995</v>
      </c>
      <c r="AJ52" s="114">
        <f t="shared" si="31"/>
        <v>78.366985559999989</v>
      </c>
      <c r="AK52" s="113">
        <f t="shared" si="25"/>
        <v>84.818792151221942</v>
      </c>
      <c r="AL52" s="45">
        <f t="shared" si="37"/>
        <v>83.979002129922719</v>
      </c>
      <c r="AM52" s="45">
        <f t="shared" si="26"/>
        <v>82.332355029336</v>
      </c>
      <c r="AN52" s="15">
        <v>65.096359743040679</v>
      </c>
      <c r="AO52" s="15">
        <v>16.300856531049256</v>
      </c>
      <c r="AP52" s="15">
        <v>8.6991434689507496</v>
      </c>
      <c r="AQ52" s="15">
        <v>8.0032119914346911</v>
      </c>
      <c r="AR52" s="15">
        <v>1.900428265524625</v>
      </c>
    </row>
    <row r="53" spans="1:44" x14ac:dyDescent="0.2">
      <c r="A53" s="25" t="s">
        <v>60</v>
      </c>
      <c r="B53" s="26" t="s">
        <v>25</v>
      </c>
      <c r="C53" s="27" t="s">
        <v>61</v>
      </c>
      <c r="D53" s="27" t="s">
        <v>65</v>
      </c>
      <c r="E53" s="28" t="s">
        <v>22</v>
      </c>
      <c r="F53" s="29"/>
      <c r="G53" s="29">
        <f t="shared" si="32"/>
        <v>5657.87560536</v>
      </c>
      <c r="H53" s="29">
        <v>4042.792848</v>
      </c>
      <c r="I53" s="52">
        <f t="shared" si="6"/>
        <v>6123.6778671431503</v>
      </c>
      <c r="J53" s="92">
        <f t="shared" si="7"/>
        <v>4463.1409503797904</v>
      </c>
      <c r="K53" s="93">
        <f t="shared" si="8"/>
        <v>4418.9514360195953</v>
      </c>
      <c r="L53" s="39">
        <f t="shared" si="9"/>
        <v>4332.3053294309766</v>
      </c>
      <c r="M53" s="29">
        <f t="shared" si="10"/>
        <v>4206.1216790591998</v>
      </c>
      <c r="N53" s="29">
        <f t="shared" si="11"/>
        <v>4123.64870496</v>
      </c>
      <c r="O53" s="30">
        <f t="shared" si="12"/>
        <v>2738.0320994303997</v>
      </c>
      <c r="P53" s="30">
        <f t="shared" si="27"/>
        <v>2684.3451955199998</v>
      </c>
      <c r="Q53" s="112">
        <f t="shared" si="13"/>
        <v>2905.3422888981931</v>
      </c>
      <c r="R53" s="114">
        <f t="shared" si="33"/>
        <v>2876.5765236615775</v>
      </c>
      <c r="S53" s="114">
        <f t="shared" si="14"/>
        <v>2820.1730624133115</v>
      </c>
      <c r="T53" s="114">
        <f t="shared" si="15"/>
        <v>685.63386042480022</v>
      </c>
      <c r="U53" s="114">
        <f t="shared" si="28"/>
        <v>672.19005924000021</v>
      </c>
      <c r="V53" s="112">
        <f t="shared" si="16"/>
        <v>727.53020309991814</v>
      </c>
      <c r="W53" s="114">
        <f t="shared" si="34"/>
        <v>720.3269337622952</v>
      </c>
      <c r="X53" s="114">
        <f t="shared" si="17"/>
        <v>706.20287623754427</v>
      </c>
      <c r="Y53" s="114">
        <f t="shared" si="18"/>
        <v>365.89655934000001</v>
      </c>
      <c r="Z53" s="114">
        <f t="shared" si="29"/>
        <v>358.72211700000003</v>
      </c>
      <c r="AA53" s="112">
        <f t="shared" si="19"/>
        <v>388.25503449503003</v>
      </c>
      <c r="AB53" s="114">
        <f t="shared" si="35"/>
        <v>384.41092524260398</v>
      </c>
      <c r="AC53" s="114">
        <f t="shared" si="20"/>
        <v>376.87345612019999</v>
      </c>
      <c r="AD53" s="114">
        <f t="shared" si="21"/>
        <v>336.62483459280003</v>
      </c>
      <c r="AE53" s="114">
        <f t="shared" si="30"/>
        <v>330.02434764000003</v>
      </c>
      <c r="AF53" s="112">
        <f t="shared" si="22"/>
        <v>357.19463173542766</v>
      </c>
      <c r="AG53" s="114">
        <f t="shared" si="36"/>
        <v>353.65805122319568</v>
      </c>
      <c r="AH53" s="114">
        <f t="shared" si="23"/>
        <v>346.72357963058403</v>
      </c>
      <c r="AI53" s="114">
        <f t="shared" si="24"/>
        <v>79.934325271199995</v>
      </c>
      <c r="AJ53" s="114">
        <f t="shared" si="31"/>
        <v>78.366985559999989</v>
      </c>
      <c r="AK53" s="113">
        <f t="shared" si="25"/>
        <v>84.818792151221942</v>
      </c>
      <c r="AL53" s="45">
        <f t="shared" si="37"/>
        <v>83.979002129922719</v>
      </c>
      <c r="AM53" s="45">
        <f t="shared" si="26"/>
        <v>82.332355029336</v>
      </c>
      <c r="AN53" s="15">
        <v>65.096359743040679</v>
      </c>
      <c r="AO53" s="15">
        <v>16.300856531049256</v>
      </c>
      <c r="AP53" s="15">
        <v>8.6991434689507496</v>
      </c>
      <c r="AQ53" s="15">
        <v>8.0032119914346911</v>
      </c>
      <c r="AR53" s="15">
        <v>1.900428265524625</v>
      </c>
    </row>
    <row r="54" spans="1:44" x14ac:dyDescent="0.2">
      <c r="A54" s="25" t="s">
        <v>60</v>
      </c>
      <c r="B54" s="26" t="s">
        <v>27</v>
      </c>
      <c r="C54" s="27" t="s">
        <v>61</v>
      </c>
      <c r="D54" s="27" t="s">
        <v>66</v>
      </c>
      <c r="E54" s="28" t="s">
        <v>63</v>
      </c>
      <c r="F54" s="29"/>
      <c r="G54" s="29">
        <f t="shared" si="32"/>
        <v>5355.4452667200003</v>
      </c>
      <c r="H54" s="29">
        <v>3826.369248</v>
      </c>
      <c r="I54" s="52">
        <f t="shared" si="6"/>
        <v>5796.3490072919558</v>
      </c>
      <c r="J54" s="92">
        <f t="shared" si="7"/>
        <v>4224.2147753059262</v>
      </c>
      <c r="K54" s="93">
        <f t="shared" si="8"/>
        <v>4182.3908666395319</v>
      </c>
      <c r="L54" s="39">
        <f t="shared" si="9"/>
        <v>4100.3832025877755</v>
      </c>
      <c r="M54" s="29">
        <f t="shared" si="10"/>
        <v>3980.9545656191999</v>
      </c>
      <c r="N54" s="29">
        <f t="shared" si="11"/>
        <v>3902.8966329599998</v>
      </c>
      <c r="O54" s="30">
        <f t="shared" si="12"/>
        <v>2591.6734756943997</v>
      </c>
      <c r="P54" s="30">
        <f t="shared" si="27"/>
        <v>2540.8563487199999</v>
      </c>
      <c r="Q54" s="112">
        <f t="shared" si="13"/>
        <v>2750.0402751001816</v>
      </c>
      <c r="R54" s="114">
        <f t="shared" si="33"/>
        <v>2722.8121535645364</v>
      </c>
      <c r="S54" s="114">
        <f t="shared" si="14"/>
        <v>2669.4236799652317</v>
      </c>
      <c r="T54" s="114">
        <f t="shared" si="15"/>
        <v>648.48128670719984</v>
      </c>
      <c r="U54" s="114">
        <f t="shared" si="28"/>
        <v>635.76596735999988</v>
      </c>
      <c r="V54" s="112">
        <f t="shared" si="16"/>
        <v>688.10738421273004</v>
      </c>
      <c r="W54" s="114">
        <f t="shared" si="34"/>
        <v>681.29443981458417</v>
      </c>
      <c r="X54" s="114">
        <f t="shared" si="17"/>
        <v>667.93572530841584</v>
      </c>
      <c r="Y54" s="114">
        <f t="shared" si="18"/>
        <v>346.75735469760002</v>
      </c>
      <c r="Z54" s="114">
        <f t="shared" si="29"/>
        <v>339.95819088000002</v>
      </c>
      <c r="AA54" s="112">
        <f t="shared" si="19"/>
        <v>367.94630961375157</v>
      </c>
      <c r="AB54" s="114">
        <f t="shared" si="35"/>
        <v>364.30327684529857</v>
      </c>
      <c r="AC54" s="114">
        <f t="shared" si="20"/>
        <v>357.16007533852803</v>
      </c>
      <c r="AD54" s="114">
        <f t="shared" si="21"/>
        <v>318.6114655176001</v>
      </c>
      <c r="AE54" s="114">
        <f t="shared" si="30"/>
        <v>312.3641818800001</v>
      </c>
      <c r="AF54" s="112">
        <f t="shared" si="22"/>
        <v>338.0805377295186</v>
      </c>
      <c r="AG54" s="114">
        <f t="shared" si="36"/>
        <v>334.73320567279069</v>
      </c>
      <c r="AH54" s="114">
        <f t="shared" si="23"/>
        <v>328.16980948312812</v>
      </c>
      <c r="AI54" s="114">
        <f t="shared" si="24"/>
        <v>75.430983002399998</v>
      </c>
      <c r="AJ54" s="114">
        <f t="shared" si="31"/>
        <v>73.951944119999993</v>
      </c>
      <c r="AK54" s="113">
        <f t="shared" si="25"/>
        <v>80.040268649744647</v>
      </c>
      <c r="AL54" s="45">
        <f t="shared" si="37"/>
        <v>79.247790742321428</v>
      </c>
      <c r="AM54" s="45">
        <f t="shared" si="26"/>
        <v>77.693912492471995</v>
      </c>
      <c r="AN54" s="15">
        <v>65.101809954751133</v>
      </c>
      <c r="AO54" s="15">
        <v>16.289592760180994</v>
      </c>
      <c r="AP54" s="15">
        <v>8.7104072398190056</v>
      </c>
      <c r="AQ54" s="15">
        <v>8.0033936651583737</v>
      </c>
      <c r="AR54" s="15">
        <v>1.8947963800904979</v>
      </c>
    </row>
    <row r="55" spans="1:44" x14ac:dyDescent="0.2">
      <c r="A55" s="25" t="s">
        <v>60</v>
      </c>
      <c r="B55" s="26" t="s">
        <v>27</v>
      </c>
      <c r="C55" s="27" t="s">
        <v>61</v>
      </c>
      <c r="D55" s="27" t="s">
        <v>66</v>
      </c>
      <c r="E55" s="28" t="s">
        <v>22</v>
      </c>
      <c r="F55" s="29"/>
      <c r="G55" s="29">
        <f t="shared" si="32"/>
        <v>5355.4452667200003</v>
      </c>
      <c r="H55" s="29">
        <v>3826.369248</v>
      </c>
      <c r="I55" s="52">
        <f t="shared" si="6"/>
        <v>5796.3490072919558</v>
      </c>
      <c r="J55" s="92">
        <f t="shared" si="7"/>
        <v>4224.2147753059262</v>
      </c>
      <c r="K55" s="93">
        <f t="shared" si="8"/>
        <v>4182.3908666395319</v>
      </c>
      <c r="L55" s="39">
        <f t="shared" si="9"/>
        <v>4100.3832025877755</v>
      </c>
      <c r="M55" s="29">
        <f t="shared" si="10"/>
        <v>3980.9545656191999</v>
      </c>
      <c r="N55" s="29">
        <f t="shared" si="11"/>
        <v>3902.8966329599998</v>
      </c>
      <c r="O55" s="30">
        <f t="shared" si="12"/>
        <v>2591.6734756943997</v>
      </c>
      <c r="P55" s="30">
        <f t="shared" si="27"/>
        <v>2540.8563487199999</v>
      </c>
      <c r="Q55" s="112">
        <f t="shared" si="13"/>
        <v>2750.0402751001816</v>
      </c>
      <c r="R55" s="114">
        <f t="shared" si="33"/>
        <v>2722.8121535645364</v>
      </c>
      <c r="S55" s="114">
        <f t="shared" si="14"/>
        <v>2669.4236799652317</v>
      </c>
      <c r="T55" s="114">
        <f t="shared" si="15"/>
        <v>648.48128670719984</v>
      </c>
      <c r="U55" s="114">
        <f t="shared" si="28"/>
        <v>635.76596735999988</v>
      </c>
      <c r="V55" s="112">
        <f t="shared" si="16"/>
        <v>688.10738421273004</v>
      </c>
      <c r="W55" s="114">
        <f t="shared" si="34"/>
        <v>681.29443981458417</v>
      </c>
      <c r="X55" s="114">
        <f t="shared" si="17"/>
        <v>667.93572530841584</v>
      </c>
      <c r="Y55" s="114">
        <f t="shared" si="18"/>
        <v>346.75735469760002</v>
      </c>
      <c r="Z55" s="114">
        <f t="shared" si="29"/>
        <v>339.95819088000002</v>
      </c>
      <c r="AA55" s="112">
        <f t="shared" si="19"/>
        <v>367.94630961375157</v>
      </c>
      <c r="AB55" s="114">
        <f t="shared" si="35"/>
        <v>364.30327684529857</v>
      </c>
      <c r="AC55" s="114">
        <f t="shared" si="20"/>
        <v>357.16007533852803</v>
      </c>
      <c r="AD55" s="114">
        <f t="shared" si="21"/>
        <v>318.6114655176001</v>
      </c>
      <c r="AE55" s="114">
        <f t="shared" si="30"/>
        <v>312.3641818800001</v>
      </c>
      <c r="AF55" s="112">
        <f t="shared" si="22"/>
        <v>338.0805377295186</v>
      </c>
      <c r="AG55" s="114">
        <f t="shared" si="36"/>
        <v>334.73320567279069</v>
      </c>
      <c r="AH55" s="114">
        <f t="shared" si="23"/>
        <v>328.16980948312812</v>
      </c>
      <c r="AI55" s="114">
        <f t="shared" si="24"/>
        <v>75.430983002399998</v>
      </c>
      <c r="AJ55" s="114">
        <f t="shared" si="31"/>
        <v>73.951944119999993</v>
      </c>
      <c r="AK55" s="113">
        <f t="shared" si="25"/>
        <v>80.040268649744647</v>
      </c>
      <c r="AL55" s="45">
        <f t="shared" si="37"/>
        <v>79.247790742321428</v>
      </c>
      <c r="AM55" s="45">
        <f t="shared" si="26"/>
        <v>77.693912492471995</v>
      </c>
      <c r="AN55" s="15">
        <v>65.101809954751133</v>
      </c>
      <c r="AO55" s="15">
        <v>16.289592760180994</v>
      </c>
      <c r="AP55" s="15">
        <v>8.7104072398190056</v>
      </c>
      <c r="AQ55" s="15">
        <v>8.0033936651583737</v>
      </c>
      <c r="AR55" s="15">
        <v>1.8947963800904979</v>
      </c>
    </row>
    <row r="56" spans="1:44" x14ac:dyDescent="0.2">
      <c r="A56" s="25" t="s">
        <v>60</v>
      </c>
      <c r="B56" s="26" t="s">
        <v>29</v>
      </c>
      <c r="C56" s="27" t="s">
        <v>61</v>
      </c>
      <c r="D56" s="27" t="s">
        <v>67</v>
      </c>
      <c r="E56" s="28" t="s">
        <v>63</v>
      </c>
      <c r="F56" s="29"/>
      <c r="G56" s="29">
        <f t="shared" si="32"/>
        <v>8895.2047412400007</v>
      </c>
      <c r="H56" s="29">
        <v>6355.2790140000006</v>
      </c>
      <c r="I56" s="52">
        <f t="shared" si="6"/>
        <v>9627.530224601378</v>
      </c>
      <c r="J56" s="92">
        <f t="shared" si="7"/>
        <v>7016.0671310440357</v>
      </c>
      <c r="K56" s="93">
        <f t="shared" si="8"/>
        <v>6946.6011198455799</v>
      </c>
      <c r="L56" s="39">
        <f t="shared" si="9"/>
        <v>6810.3932547505692</v>
      </c>
      <c r="M56" s="29">
        <f t="shared" si="10"/>
        <v>6612.0322861656005</v>
      </c>
      <c r="N56" s="29">
        <f t="shared" si="11"/>
        <v>6482.3845942800008</v>
      </c>
      <c r="O56" s="30">
        <f t="shared" si="12"/>
        <v>4304.0693734056003</v>
      </c>
      <c r="P56" s="30">
        <f t="shared" si="27"/>
        <v>4219.6758562800005</v>
      </c>
      <c r="Q56" s="112">
        <f t="shared" si="13"/>
        <v>4567.0738365369234</v>
      </c>
      <c r="R56" s="114">
        <f t="shared" si="33"/>
        <v>4521.8552836999243</v>
      </c>
      <c r="S56" s="114">
        <f t="shared" si="14"/>
        <v>4433.1914546077687</v>
      </c>
      <c r="T56" s="114">
        <f t="shared" si="15"/>
        <v>1077.4246378104001</v>
      </c>
      <c r="U56" s="114">
        <f t="shared" si="28"/>
        <v>1056.2986645200001</v>
      </c>
      <c r="V56" s="112">
        <f t="shared" si="16"/>
        <v>1143.2617477284425</v>
      </c>
      <c r="W56" s="114">
        <f t="shared" si="34"/>
        <v>1131.9423244836064</v>
      </c>
      <c r="X56" s="114">
        <f t="shared" si="17"/>
        <v>1109.7473769447122</v>
      </c>
      <c r="Y56" s="114">
        <f t="shared" si="18"/>
        <v>575.30197483920017</v>
      </c>
      <c r="Z56" s="114">
        <f t="shared" si="29"/>
        <v>564.02154396000014</v>
      </c>
      <c r="AA56" s="112">
        <f t="shared" si="19"/>
        <v>610.45637731372437</v>
      </c>
      <c r="AB56" s="114">
        <f t="shared" si="35"/>
        <v>604.41225476606371</v>
      </c>
      <c r="AC56" s="114">
        <f t="shared" si="20"/>
        <v>592.56103408437616</v>
      </c>
      <c r="AD56" s="114">
        <f t="shared" si="21"/>
        <v>529.14271658400003</v>
      </c>
      <c r="AE56" s="114">
        <f t="shared" si="30"/>
        <v>518.76736920000008</v>
      </c>
      <c r="AF56" s="112">
        <f t="shared" si="22"/>
        <v>561.47651142358188</v>
      </c>
      <c r="AG56" s="114">
        <f t="shared" si="36"/>
        <v>555.91733804315038</v>
      </c>
      <c r="AH56" s="114">
        <f t="shared" si="23"/>
        <v>545.01699808152</v>
      </c>
      <c r="AI56" s="114">
        <f t="shared" si="24"/>
        <v>126.0935835264</v>
      </c>
      <c r="AJ56" s="114">
        <f t="shared" si="31"/>
        <v>123.62116032</v>
      </c>
      <c r="AK56" s="113">
        <f t="shared" si="25"/>
        <v>133.79865804136421</v>
      </c>
      <c r="AL56" s="45">
        <f t="shared" si="37"/>
        <v>132.47391885283585</v>
      </c>
      <c r="AM56" s="45">
        <f t="shared" si="26"/>
        <v>129.876391032192</v>
      </c>
      <c r="AN56" s="15">
        <v>65.094500255406089</v>
      </c>
      <c r="AO56" s="15">
        <v>16.294908905159204</v>
      </c>
      <c r="AP56" s="15">
        <v>8.7008343265792618</v>
      </c>
      <c r="AQ56" s="15">
        <v>8.0027243316873822</v>
      </c>
      <c r="AR56" s="15">
        <v>1.9070321811680571</v>
      </c>
    </row>
    <row r="57" spans="1:44" x14ac:dyDescent="0.2">
      <c r="A57" s="25" t="s">
        <v>60</v>
      </c>
      <c r="B57" s="26" t="s">
        <v>29</v>
      </c>
      <c r="C57" s="27" t="s">
        <v>61</v>
      </c>
      <c r="D57" s="27" t="s">
        <v>67</v>
      </c>
      <c r="E57" s="28" t="s">
        <v>22</v>
      </c>
      <c r="F57" s="29"/>
      <c r="G57" s="29">
        <f t="shared" si="32"/>
        <v>8895.2047412400007</v>
      </c>
      <c r="H57" s="29">
        <v>6355.2790140000006</v>
      </c>
      <c r="I57" s="52">
        <f t="shared" si="6"/>
        <v>9627.530224601378</v>
      </c>
      <c r="J57" s="92">
        <f t="shared" si="7"/>
        <v>7016.0671310440357</v>
      </c>
      <c r="K57" s="93">
        <f t="shared" si="8"/>
        <v>6946.6011198455799</v>
      </c>
      <c r="L57" s="39">
        <f t="shared" si="9"/>
        <v>6810.3932547505692</v>
      </c>
      <c r="M57" s="29">
        <f t="shared" si="10"/>
        <v>6612.0322861656005</v>
      </c>
      <c r="N57" s="29">
        <f t="shared" si="11"/>
        <v>6482.3845942800008</v>
      </c>
      <c r="O57" s="30">
        <f t="shared" si="12"/>
        <v>4304.0693734056003</v>
      </c>
      <c r="P57" s="30">
        <f t="shared" si="27"/>
        <v>4219.6758562800005</v>
      </c>
      <c r="Q57" s="112">
        <f t="shared" si="13"/>
        <v>4567.0738365369234</v>
      </c>
      <c r="R57" s="114">
        <f t="shared" si="33"/>
        <v>4521.8552836999243</v>
      </c>
      <c r="S57" s="114">
        <f t="shared" si="14"/>
        <v>4433.1914546077687</v>
      </c>
      <c r="T57" s="114">
        <f t="shared" si="15"/>
        <v>1077.4246378104001</v>
      </c>
      <c r="U57" s="114">
        <f t="shared" si="28"/>
        <v>1056.2986645200001</v>
      </c>
      <c r="V57" s="112">
        <f t="shared" si="16"/>
        <v>1143.2617477284425</v>
      </c>
      <c r="W57" s="114">
        <f t="shared" si="34"/>
        <v>1131.9423244836064</v>
      </c>
      <c r="X57" s="114">
        <f t="shared" si="17"/>
        <v>1109.7473769447122</v>
      </c>
      <c r="Y57" s="114">
        <f t="shared" si="18"/>
        <v>575.30197483920017</v>
      </c>
      <c r="Z57" s="114">
        <f t="shared" si="29"/>
        <v>564.02154396000014</v>
      </c>
      <c r="AA57" s="112">
        <f t="shared" si="19"/>
        <v>610.45637731372437</v>
      </c>
      <c r="AB57" s="114">
        <f t="shared" si="35"/>
        <v>604.41225476606371</v>
      </c>
      <c r="AC57" s="114">
        <f t="shared" si="20"/>
        <v>592.56103408437616</v>
      </c>
      <c r="AD57" s="114">
        <f t="shared" si="21"/>
        <v>529.14271658400003</v>
      </c>
      <c r="AE57" s="114">
        <f t="shared" si="30"/>
        <v>518.76736920000008</v>
      </c>
      <c r="AF57" s="112">
        <f t="shared" si="22"/>
        <v>561.47651142358188</v>
      </c>
      <c r="AG57" s="114">
        <f t="shared" si="36"/>
        <v>555.91733804315038</v>
      </c>
      <c r="AH57" s="114">
        <f t="shared" si="23"/>
        <v>545.01699808152</v>
      </c>
      <c r="AI57" s="114">
        <f t="shared" si="24"/>
        <v>126.0935835264</v>
      </c>
      <c r="AJ57" s="114">
        <f t="shared" si="31"/>
        <v>123.62116032</v>
      </c>
      <c r="AK57" s="113">
        <f t="shared" si="25"/>
        <v>133.79865804136421</v>
      </c>
      <c r="AL57" s="45">
        <f t="shared" si="37"/>
        <v>132.47391885283585</v>
      </c>
      <c r="AM57" s="45">
        <f t="shared" si="26"/>
        <v>129.876391032192</v>
      </c>
      <c r="AN57" s="15">
        <v>65.094500255406089</v>
      </c>
      <c r="AO57" s="15">
        <v>16.294908905159204</v>
      </c>
      <c r="AP57" s="15">
        <v>8.7008343265792618</v>
      </c>
      <c r="AQ57" s="15">
        <v>8.0027243316873822</v>
      </c>
      <c r="AR57" s="15">
        <v>1.9070321811680571</v>
      </c>
    </row>
    <row r="58" spans="1:44" x14ac:dyDescent="0.2">
      <c r="A58" s="25" t="s">
        <v>68</v>
      </c>
      <c r="B58" s="26" t="s">
        <v>19</v>
      </c>
      <c r="C58" s="27" t="s">
        <v>69</v>
      </c>
      <c r="D58" s="27" t="s">
        <v>70</v>
      </c>
      <c r="E58" s="28" t="s">
        <v>71</v>
      </c>
      <c r="F58" s="29"/>
      <c r="G58" s="29">
        <f t="shared" si="32"/>
        <v>22713.18068808</v>
      </c>
      <c r="H58" s="29">
        <v>19032.291384</v>
      </c>
      <c r="I58" s="52">
        <f t="shared" si="6"/>
        <v>24583.114153349932</v>
      </c>
      <c r="J58" s="92">
        <f t="shared" si="7"/>
        <v>21011.167835995657</v>
      </c>
      <c r="K58" s="93">
        <f t="shared" si="8"/>
        <v>20803.136471282829</v>
      </c>
      <c r="L58" s="39">
        <f t="shared" si="9"/>
        <v>20395.231834591006</v>
      </c>
      <c r="M58" s="29">
        <f t="shared" si="10"/>
        <v>19801.195955913601</v>
      </c>
      <c r="N58" s="29">
        <f t="shared" si="11"/>
        <v>19412.93721168</v>
      </c>
      <c r="O58" s="30">
        <f t="shared" si="12"/>
        <v>15108.713311824</v>
      </c>
      <c r="P58" s="30">
        <f t="shared" si="27"/>
        <v>14812.464031199999</v>
      </c>
      <c r="Q58" s="112">
        <f t="shared" si="13"/>
        <v>16031.946347456318</v>
      </c>
      <c r="R58" s="114">
        <f t="shared" si="33"/>
        <v>15873.214205402295</v>
      </c>
      <c r="S58" s="114">
        <f t="shared" si="14"/>
        <v>15561.97471117872</v>
      </c>
      <c r="T58" s="114">
        <f t="shared" si="15"/>
        <v>3009.3584711255994</v>
      </c>
      <c r="U58" s="114">
        <f t="shared" si="28"/>
        <v>2950.3514422799994</v>
      </c>
      <c r="V58" s="112">
        <f t="shared" si="16"/>
        <v>3193.2483298622005</v>
      </c>
      <c r="W58" s="114">
        <f t="shared" si="34"/>
        <v>3161.6320097645548</v>
      </c>
      <c r="X58" s="114">
        <f t="shared" si="17"/>
        <v>3099.6392252593673</v>
      </c>
      <c r="Y58" s="114">
        <f t="shared" si="18"/>
        <v>792.5882393088001</v>
      </c>
      <c r="Z58" s="114">
        <f t="shared" si="29"/>
        <v>777.04729344000009</v>
      </c>
      <c r="AA58" s="112">
        <f t="shared" si="19"/>
        <v>841.0201362600036</v>
      </c>
      <c r="AB58" s="114">
        <f t="shared" si="35"/>
        <v>832.69320421782538</v>
      </c>
      <c r="AC58" s="114">
        <f t="shared" si="20"/>
        <v>816.36588648806412</v>
      </c>
      <c r="AD58" s="114">
        <f t="shared" si="21"/>
        <v>534.77189442000008</v>
      </c>
      <c r="AE58" s="114">
        <f t="shared" si="30"/>
        <v>524.28617100000008</v>
      </c>
      <c r="AF58" s="112">
        <f t="shared" si="22"/>
        <v>567.44966580042853</v>
      </c>
      <c r="AG58" s="114">
        <f t="shared" si="36"/>
        <v>561.83135227765206</v>
      </c>
      <c r="AH58" s="114">
        <f t="shared" si="23"/>
        <v>550.81505125260003</v>
      </c>
      <c r="AI58" s="114">
        <f t="shared" si="24"/>
        <v>355.76403923520002</v>
      </c>
      <c r="AJ58" s="114">
        <f t="shared" si="31"/>
        <v>348.78827376000004</v>
      </c>
      <c r="AK58" s="113">
        <f t="shared" si="25"/>
        <v>377.50335661670618</v>
      </c>
      <c r="AL58" s="45">
        <f t="shared" si="37"/>
        <v>373.76569962050115</v>
      </c>
      <c r="AM58" s="45">
        <f t="shared" si="26"/>
        <v>366.43696041225604</v>
      </c>
      <c r="AN58" s="15">
        <v>76.302024107345915</v>
      </c>
      <c r="AO58" s="15">
        <v>15.197862178758243</v>
      </c>
      <c r="AP58" s="15">
        <v>4.0027291335001136</v>
      </c>
      <c r="AQ58" s="15">
        <v>2.7007050261541963</v>
      </c>
      <c r="AR58" s="15">
        <v>1.7966795542415284</v>
      </c>
    </row>
    <row r="59" spans="1:44" x14ac:dyDescent="0.2">
      <c r="A59" s="25" t="s">
        <v>68</v>
      </c>
      <c r="B59" s="26" t="s">
        <v>19</v>
      </c>
      <c r="C59" s="27" t="s">
        <v>69</v>
      </c>
      <c r="D59" s="27" t="s">
        <v>70</v>
      </c>
      <c r="E59" s="28" t="s">
        <v>23</v>
      </c>
      <c r="F59" s="29"/>
      <c r="G59" s="29">
        <f t="shared" si="32"/>
        <v>25258.452078239996</v>
      </c>
      <c r="H59" s="29">
        <v>21837.141240000001</v>
      </c>
      <c r="I59" s="52">
        <f t="shared" si="6"/>
        <v>27337.932951951585</v>
      </c>
      <c r="J59" s="92">
        <f t="shared" si="7"/>
        <v>24107.651064952937</v>
      </c>
      <c r="K59" s="93">
        <f t="shared" si="8"/>
        <v>23868.961450448453</v>
      </c>
      <c r="L59" s="39">
        <f t="shared" si="9"/>
        <v>23400.942598478872</v>
      </c>
      <c r="M59" s="29">
        <f t="shared" si="10"/>
        <v>22719.361746096001</v>
      </c>
      <c r="N59" s="29">
        <f t="shared" si="11"/>
        <v>22273.8840648</v>
      </c>
      <c r="O59" s="30">
        <f t="shared" si="12"/>
        <v>17244.423382802393</v>
      </c>
      <c r="P59" s="30">
        <f t="shared" si="27"/>
        <v>16906.297434119995</v>
      </c>
      <c r="Q59" s="112">
        <f t="shared" si="13"/>
        <v>18298.161118031916</v>
      </c>
      <c r="R59" s="114">
        <f t="shared" si="33"/>
        <v>18116.991205972194</v>
      </c>
      <c r="S59" s="114">
        <f t="shared" si="14"/>
        <v>17761.756084286466</v>
      </c>
      <c r="T59" s="114">
        <f t="shared" si="15"/>
        <v>3952.8086764392006</v>
      </c>
      <c r="U59" s="114">
        <f t="shared" si="28"/>
        <v>3875.3026239600003</v>
      </c>
      <c r="V59" s="112">
        <f t="shared" si="16"/>
        <v>4194.3490034216948</v>
      </c>
      <c r="W59" s="114">
        <f t="shared" si="34"/>
        <v>4152.8207954670243</v>
      </c>
      <c r="X59" s="114">
        <f t="shared" si="17"/>
        <v>4071.3929367323767</v>
      </c>
      <c r="Y59" s="114">
        <f t="shared" si="18"/>
        <v>727.28977641119991</v>
      </c>
      <c r="Z59" s="114">
        <f t="shared" si="29"/>
        <v>713.02919255999996</v>
      </c>
      <c r="AA59" s="112">
        <f t="shared" si="19"/>
        <v>771.7315454885827</v>
      </c>
      <c r="AB59" s="114">
        <f t="shared" si="35"/>
        <v>764.09063909760664</v>
      </c>
      <c r="AC59" s="114">
        <f t="shared" si="20"/>
        <v>749.10846970353589</v>
      </c>
      <c r="AD59" s="114">
        <f t="shared" si="21"/>
        <v>431.19502223759997</v>
      </c>
      <c r="AE59" s="114">
        <f t="shared" si="30"/>
        <v>422.74021787999999</v>
      </c>
      <c r="AF59" s="112">
        <f t="shared" si="22"/>
        <v>457.54362526645076</v>
      </c>
      <c r="AG59" s="114">
        <f t="shared" si="36"/>
        <v>453.01349036282255</v>
      </c>
      <c r="AH59" s="114">
        <f t="shared" si="23"/>
        <v>444.13087290472799</v>
      </c>
      <c r="AI59" s="114">
        <f t="shared" si="24"/>
        <v>363.64488820559995</v>
      </c>
      <c r="AJ59" s="114">
        <f t="shared" si="31"/>
        <v>356.51459627999998</v>
      </c>
      <c r="AK59" s="113">
        <f t="shared" si="25"/>
        <v>385.86577274429135</v>
      </c>
      <c r="AL59" s="45">
        <f t="shared" si="37"/>
        <v>382.04531954880332</v>
      </c>
      <c r="AM59" s="45">
        <f t="shared" si="26"/>
        <v>374.55423485176794</v>
      </c>
      <c r="AN59" s="15">
        <v>75.901883052527239</v>
      </c>
      <c r="AO59" s="15">
        <v>17.398414271555996</v>
      </c>
      <c r="AP59" s="15">
        <v>3.2011892963330029</v>
      </c>
      <c r="AQ59" s="15">
        <v>1.8979187314172448</v>
      </c>
      <c r="AR59" s="15">
        <v>1.6005946481665014</v>
      </c>
    </row>
    <row r="60" spans="1:44" x14ac:dyDescent="0.2">
      <c r="A60" s="25" t="s">
        <v>68</v>
      </c>
      <c r="B60" s="26" t="s">
        <v>24</v>
      </c>
      <c r="C60" s="27" t="s">
        <v>69</v>
      </c>
      <c r="D60" s="27" t="s">
        <v>72</v>
      </c>
      <c r="E60" s="28" t="s">
        <v>71</v>
      </c>
      <c r="F60" s="29"/>
      <c r="G60" s="29">
        <f t="shared" si="32"/>
        <v>13823.547326622953</v>
      </c>
      <c r="H60" s="31"/>
      <c r="I60" s="52">
        <f t="shared" si="6"/>
        <v>14961.613989754846</v>
      </c>
      <c r="J60" s="92">
        <f t="shared" si="7"/>
        <v>12786.624409679995</v>
      </c>
      <c r="K60" s="93">
        <f t="shared" si="8"/>
        <v>12660.024167999994</v>
      </c>
      <c r="L60" s="39">
        <f t="shared" si="9"/>
        <v>12411.788399999998</v>
      </c>
      <c r="M60" s="29">
        <f t="shared" si="10"/>
        <v>12050.28</v>
      </c>
      <c r="N60" s="29">
        <v>11814</v>
      </c>
      <c r="O60" s="30">
        <f t="shared" si="12"/>
        <v>9193.7772056514896</v>
      </c>
      <c r="P60" s="30">
        <f t="shared" si="27"/>
        <v>9013.5070643642048</v>
      </c>
      <c r="Q60" s="112">
        <f t="shared" si="13"/>
        <v>9755.5721555800283</v>
      </c>
      <c r="R60" s="114">
        <f t="shared" si="33"/>
        <v>9658.9823322574539</v>
      </c>
      <c r="S60" s="114">
        <f t="shared" si="14"/>
        <v>9469.5905218210337</v>
      </c>
      <c r="T60" s="114">
        <f t="shared" si="15"/>
        <v>1831.6336577707998</v>
      </c>
      <c r="U60" s="114">
        <f t="shared" si="28"/>
        <v>1795.7192723243136</v>
      </c>
      <c r="V60" s="112">
        <f t="shared" si="16"/>
        <v>1943.5574640625423</v>
      </c>
      <c r="W60" s="114">
        <f t="shared" si="34"/>
        <v>1924.3143208540023</v>
      </c>
      <c r="X60" s="114">
        <f t="shared" si="17"/>
        <v>1886.5826675039239</v>
      </c>
      <c r="Y60" s="114">
        <f t="shared" si="18"/>
        <v>481.83315541601246</v>
      </c>
      <c r="Z60" s="114">
        <f t="shared" si="29"/>
        <v>472.38544648628675</v>
      </c>
      <c r="AA60" s="112">
        <f t="shared" si="19"/>
        <v>511.27605221086333</v>
      </c>
      <c r="AB60" s="114">
        <f t="shared" si="35"/>
        <v>506.2139130800627</v>
      </c>
      <c r="AC60" s="114">
        <f t="shared" si="20"/>
        <v>496.28815007849283</v>
      </c>
      <c r="AD60" s="114">
        <f t="shared" si="21"/>
        <v>324.93136577707992</v>
      </c>
      <c r="AE60" s="114">
        <f t="shared" si="30"/>
        <v>318.56016252654894</v>
      </c>
      <c r="AF60" s="112">
        <f t="shared" si="22"/>
        <v>344.78662181425415</v>
      </c>
      <c r="AG60" s="114">
        <f t="shared" si="36"/>
        <v>341.37289288540012</v>
      </c>
      <c r="AH60" s="114">
        <f t="shared" si="23"/>
        <v>334.6793067503923</v>
      </c>
      <c r="AI60" s="114">
        <f t="shared" si="24"/>
        <v>218.10461538461533</v>
      </c>
      <c r="AJ60" s="114">
        <f t="shared" si="31"/>
        <v>213.82805429864248</v>
      </c>
      <c r="AK60" s="113">
        <f t="shared" si="25"/>
        <v>231.43211601230763</v>
      </c>
      <c r="AL60" s="45">
        <f t="shared" si="37"/>
        <v>229.14070892307686</v>
      </c>
      <c r="AM60" s="45">
        <f t="shared" si="26"/>
        <v>224.64775384615379</v>
      </c>
      <c r="AN60" s="15">
        <v>76.295133437990572</v>
      </c>
      <c r="AO60" s="15">
        <v>15.199926124295867</v>
      </c>
      <c r="AP60" s="15">
        <v>3.9985224859174431</v>
      </c>
      <c r="AQ60" s="15">
        <v>2.6964632006648803</v>
      </c>
      <c r="AR60" s="15">
        <v>1.8099547511312213</v>
      </c>
    </row>
    <row r="61" spans="1:44" ht="13.5" thickBot="1" x14ac:dyDescent="0.25">
      <c r="A61" s="32" t="s">
        <v>68</v>
      </c>
      <c r="B61" s="33" t="s">
        <v>24</v>
      </c>
      <c r="C61" s="34" t="s">
        <v>69</v>
      </c>
      <c r="D61" s="34" t="s">
        <v>72</v>
      </c>
      <c r="E61" s="35" t="s">
        <v>23</v>
      </c>
      <c r="F61" s="36"/>
      <c r="G61" s="36">
        <f t="shared" si="32"/>
        <v>12990.461362335431</v>
      </c>
      <c r="H61" s="37"/>
      <c r="I61" s="52">
        <f t="shared" si="6"/>
        <v>14059.941624229146</v>
      </c>
      <c r="J61" s="118">
        <f t="shared" si="7"/>
        <v>12399.15094272</v>
      </c>
      <c r="K61" s="94">
        <f t="shared" si="8"/>
        <v>12276.387072000001</v>
      </c>
      <c r="L61" s="40">
        <f t="shared" si="9"/>
        <v>12035.673600000002</v>
      </c>
      <c r="M61" s="36">
        <f t="shared" si="10"/>
        <v>11685.12</v>
      </c>
      <c r="N61" s="36">
        <v>11456</v>
      </c>
      <c r="O61" s="38">
        <f t="shared" si="12"/>
        <v>8869.1866742987986</v>
      </c>
      <c r="P61" s="38">
        <f t="shared" si="27"/>
        <v>8695.2810532341155</v>
      </c>
      <c r="Q61" s="115">
        <f t="shared" si="13"/>
        <v>9411.1471952185002</v>
      </c>
      <c r="R61" s="116">
        <f t="shared" si="33"/>
        <v>9317.9675200183174</v>
      </c>
      <c r="S61" s="116">
        <f t="shared" si="14"/>
        <v>9135.2622745277622</v>
      </c>
      <c r="T61" s="116">
        <f t="shared" si="15"/>
        <v>2033.3580309101314</v>
      </c>
      <c r="U61" s="116">
        <f t="shared" si="28"/>
        <v>1993.488265598168</v>
      </c>
      <c r="V61" s="115">
        <f t="shared" si="16"/>
        <v>2157.608406746926</v>
      </c>
      <c r="W61" s="116">
        <f t="shared" si="34"/>
        <v>2136.2459472741843</v>
      </c>
      <c r="X61" s="116">
        <f t="shared" si="17"/>
        <v>2094.3587718374356</v>
      </c>
      <c r="Y61" s="116">
        <f t="shared" si="18"/>
        <v>373.45117344018308</v>
      </c>
      <c r="Z61" s="116">
        <f t="shared" si="29"/>
        <v>366.1286014119442</v>
      </c>
      <c r="AA61" s="115">
        <f t="shared" si="19"/>
        <v>396.27128084441887</v>
      </c>
      <c r="AB61" s="116">
        <f t="shared" si="35"/>
        <v>392.34780281625632</v>
      </c>
      <c r="AC61" s="116">
        <f t="shared" si="20"/>
        <v>384.65470864338857</v>
      </c>
      <c r="AD61" s="116">
        <f t="shared" si="21"/>
        <v>221.8411448196909</v>
      </c>
      <c r="AE61" s="116">
        <f t="shared" si="30"/>
        <v>217.49131845067734</v>
      </c>
      <c r="AF61" s="115">
        <f t="shared" si="22"/>
        <v>235.39696981504292</v>
      </c>
      <c r="AG61" s="116">
        <f t="shared" si="36"/>
        <v>233.06630674756724</v>
      </c>
      <c r="AH61" s="116">
        <f t="shared" si="23"/>
        <v>228.49637916428162</v>
      </c>
      <c r="AI61" s="116">
        <f t="shared" si="24"/>
        <v>187.28297653119634</v>
      </c>
      <c r="AJ61" s="116">
        <f t="shared" si="31"/>
        <v>183.61076130509446</v>
      </c>
      <c r="AK61" s="117">
        <f t="shared" si="25"/>
        <v>198.72709009511163</v>
      </c>
      <c r="AL61" s="46">
        <f t="shared" si="37"/>
        <v>196.75949514367488</v>
      </c>
      <c r="AM61" s="46">
        <f t="shared" si="26"/>
        <v>192.90146582713223</v>
      </c>
      <c r="AN61" s="15">
        <v>75.901545506582707</v>
      </c>
      <c r="AO61" s="15">
        <v>17.401259301659987</v>
      </c>
      <c r="AP61" s="15">
        <v>3.1959549704254906</v>
      </c>
      <c r="AQ61" s="15">
        <v>1.89849265407365</v>
      </c>
      <c r="AR61" s="15">
        <v>1.602747567258157</v>
      </c>
    </row>
  </sheetData>
  <mergeCells count="12">
    <mergeCell ref="A3:AM3"/>
    <mergeCell ref="A2:AM2"/>
    <mergeCell ref="AK6:AK7"/>
    <mergeCell ref="AJ6:AJ7"/>
    <mergeCell ref="T6:AH6"/>
    <mergeCell ref="A6:A7"/>
    <mergeCell ref="B6:B7"/>
    <mergeCell ref="C6:C7"/>
    <mergeCell ref="D6:D7"/>
    <mergeCell ref="E6:E7"/>
    <mergeCell ref="Q6:Q7"/>
    <mergeCell ref="I6:L6"/>
  </mergeCells>
  <pageMargins left="0.70866141732283472" right="0.70866141732283472" top="0.74803149606299213" bottom="0.74803149606299213" header="0.31496062992125984" footer="0.31496062992125984"/>
  <pageSetup scale="70" orientation="landscape" r:id="rId1"/>
  <headerFooter>
    <oddFooter>&amp;L&amp;P of &amp;N&amp;C&amp;A&amp;R&amp;"Arial,Κανονικά"&amp;8AA/PWD
08/2013</oddFooter>
  </headerFooter>
  <rowBreaks count="1" manualBreakCount="1">
    <brk id="47" max="2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013"/>
  <sheetViews>
    <sheetView tabSelected="1" topLeftCell="B1" workbookViewId="0">
      <selection activeCell="R6" sqref="R6"/>
    </sheetView>
  </sheetViews>
  <sheetFormatPr defaultRowHeight="12" x14ac:dyDescent="0.2"/>
  <cols>
    <col min="1" max="1" width="5.28515625" style="5" hidden="1" customWidth="1"/>
    <col min="2" max="2" width="8.28515625" style="5" customWidth="1"/>
    <col min="3" max="3" width="8.42578125" style="5" customWidth="1"/>
    <col min="4" max="4" width="37.42578125" style="6" customWidth="1"/>
    <col min="5" max="5" width="32" style="5" customWidth="1"/>
    <col min="6" max="6" width="21" style="12" customWidth="1"/>
    <col min="7" max="7" width="12.28515625" style="5" customWidth="1"/>
    <col min="8" max="8" width="12.28515625" style="121" customWidth="1"/>
    <col min="9" max="9" width="14.7109375" style="5" customWidth="1"/>
    <col min="10" max="10" width="10.42578125" style="5" customWidth="1"/>
    <col min="11" max="11" width="10.85546875" style="5" customWidth="1"/>
    <col min="12" max="12" width="9.5703125" style="5" customWidth="1"/>
    <col min="13" max="13" width="10.85546875" style="5" customWidth="1"/>
    <col min="14" max="40" width="9.140625" style="148"/>
    <col min="41" max="16384" width="9.140625" style="5"/>
  </cols>
  <sheetData>
    <row r="1" spans="1:40" s="140" customFormat="1" ht="13.5" customHeight="1" x14ac:dyDescent="0.2">
      <c r="A1" s="137"/>
      <c r="B1" s="138"/>
      <c r="C1" s="138"/>
      <c r="E1" s="139"/>
      <c r="F1" s="141"/>
      <c r="G1" s="142"/>
      <c r="H1" s="142"/>
      <c r="I1" s="142"/>
      <c r="J1" s="3"/>
      <c r="K1" s="143"/>
      <c r="L1" s="143"/>
      <c r="M1" s="143"/>
    </row>
    <row r="2" spans="1:40" s="140" customFormat="1" ht="9.75" customHeight="1" x14ac:dyDescent="0.2">
      <c r="A2" s="143"/>
      <c r="B2" s="144"/>
      <c r="C2" s="143"/>
      <c r="E2" s="145" t="s">
        <v>898</v>
      </c>
      <c r="F2" s="146"/>
      <c r="J2" s="3"/>
    </row>
    <row r="3" spans="1:40" s="140" customFormat="1" ht="23.25" customHeight="1" x14ac:dyDescent="0.2">
      <c r="A3" s="174" t="s">
        <v>899</v>
      </c>
      <c r="B3" s="174"/>
      <c r="C3" s="174"/>
      <c r="D3" s="174"/>
      <c r="E3" s="174"/>
      <c r="F3" s="174"/>
      <c r="G3" s="174"/>
      <c r="H3" s="174"/>
      <c r="I3" s="174"/>
      <c r="J3" s="174"/>
      <c r="K3" s="174"/>
      <c r="L3" s="147"/>
      <c r="M3" s="143"/>
    </row>
    <row r="4" spans="1:40" s="4" customFormat="1" ht="12.75" thickBot="1" x14ac:dyDescent="0.25">
      <c r="A4" s="133"/>
      <c r="B4" s="134"/>
      <c r="C4" s="134"/>
      <c r="D4" s="1"/>
      <c r="E4" s="1"/>
      <c r="F4" s="2"/>
      <c r="G4" s="120"/>
      <c r="H4" s="120"/>
      <c r="I4" s="120"/>
      <c r="J4" s="3"/>
      <c r="K4" s="135"/>
      <c r="L4" s="3"/>
      <c r="M4" s="3"/>
      <c r="N4" s="140"/>
      <c r="O4" s="140"/>
      <c r="P4" s="140"/>
      <c r="Q4" s="140"/>
      <c r="R4" s="140"/>
      <c r="S4" s="140"/>
      <c r="T4" s="140"/>
      <c r="U4" s="140"/>
      <c r="V4" s="140"/>
      <c r="W4" s="140"/>
      <c r="X4" s="140"/>
      <c r="Y4" s="140"/>
      <c r="Z4" s="140"/>
      <c r="AA4" s="140"/>
      <c r="AB4" s="140"/>
      <c r="AC4" s="140"/>
      <c r="AD4" s="140"/>
      <c r="AE4" s="140"/>
      <c r="AF4" s="140"/>
      <c r="AG4" s="140"/>
      <c r="AH4" s="140"/>
      <c r="AI4" s="140"/>
      <c r="AJ4" s="140"/>
      <c r="AK4" s="140"/>
      <c r="AL4" s="140"/>
      <c r="AM4" s="140"/>
      <c r="AN4" s="140"/>
    </row>
    <row r="5" spans="1:40" s="4" customFormat="1" ht="34.5" customHeight="1" thickBot="1" x14ac:dyDescent="0.25">
      <c r="A5" s="90"/>
      <c r="B5" s="175" t="s">
        <v>893</v>
      </c>
      <c r="C5" s="172" t="s">
        <v>894</v>
      </c>
      <c r="D5" s="172" t="s">
        <v>895</v>
      </c>
      <c r="E5" s="172" t="s">
        <v>896</v>
      </c>
      <c r="F5" s="172" t="s">
        <v>897</v>
      </c>
      <c r="G5" s="171" t="s">
        <v>901</v>
      </c>
      <c r="H5" s="171"/>
      <c r="I5" s="172" t="s">
        <v>890</v>
      </c>
      <c r="J5" s="168" t="s">
        <v>902</v>
      </c>
      <c r="K5" s="169"/>
      <c r="L5" s="170"/>
      <c r="M5" s="178" t="s">
        <v>904</v>
      </c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</row>
    <row r="6" spans="1:40" s="4" customFormat="1" ht="55.5" customHeight="1" thickBot="1" x14ac:dyDescent="0.25">
      <c r="A6" s="91"/>
      <c r="B6" s="176"/>
      <c r="C6" s="177"/>
      <c r="D6" s="177"/>
      <c r="E6" s="177"/>
      <c r="F6" s="177"/>
      <c r="G6" s="152" t="s">
        <v>888</v>
      </c>
      <c r="H6" s="153" t="s">
        <v>889</v>
      </c>
      <c r="I6" s="173"/>
      <c r="J6" s="154" t="s">
        <v>903</v>
      </c>
      <c r="K6" s="154" t="s">
        <v>891</v>
      </c>
      <c r="L6" s="155" t="s">
        <v>892</v>
      </c>
      <c r="M6" s="179"/>
      <c r="N6" s="140"/>
      <c r="O6" s="140"/>
      <c r="P6" s="140"/>
      <c r="Q6" s="140"/>
      <c r="R6" s="140"/>
      <c r="S6" s="140"/>
      <c r="T6" s="140"/>
      <c r="U6" s="140"/>
      <c r="V6" s="140"/>
      <c r="W6" s="140"/>
      <c r="X6" s="140"/>
      <c r="Y6" s="140"/>
      <c r="Z6" s="140"/>
      <c r="AA6" s="140"/>
      <c r="AB6" s="140"/>
      <c r="AC6" s="140"/>
      <c r="AD6" s="140"/>
      <c r="AE6" s="140"/>
      <c r="AF6" s="140"/>
      <c r="AG6" s="140"/>
      <c r="AH6" s="140"/>
      <c r="AI6" s="140"/>
      <c r="AJ6" s="140"/>
      <c r="AK6" s="140"/>
      <c r="AL6" s="140"/>
      <c r="AM6" s="140"/>
      <c r="AN6" s="140"/>
    </row>
    <row r="7" spans="1:40" ht="15" customHeight="1" x14ac:dyDescent="0.2">
      <c r="A7" s="98">
        <v>2002</v>
      </c>
      <c r="B7" s="83" t="s">
        <v>73</v>
      </c>
      <c r="C7" s="84" t="s">
        <v>19</v>
      </c>
      <c r="D7" s="86" t="s">
        <v>20</v>
      </c>
      <c r="E7" s="85" t="s">
        <v>74</v>
      </c>
      <c r="F7" s="87" t="s">
        <v>75</v>
      </c>
      <c r="G7" s="88">
        <v>30265.952153490376</v>
      </c>
      <c r="H7" s="89">
        <v>20151.466222554409</v>
      </c>
      <c r="I7" s="88">
        <v>11426.382855266287</v>
      </c>
      <c r="J7" s="7">
        <v>3667.8404018201404</v>
      </c>
      <c r="K7" s="128">
        <v>2619.2346934066759</v>
      </c>
      <c r="L7" s="128">
        <v>2196.3730436008123</v>
      </c>
      <c r="M7" s="131">
        <v>241.63522846049409</v>
      </c>
    </row>
    <row r="8" spans="1:40" ht="15" customHeight="1" x14ac:dyDescent="0.2">
      <c r="A8" s="99">
        <v>2002</v>
      </c>
      <c r="B8" s="72" t="s">
        <v>73</v>
      </c>
      <c r="C8" s="64" t="s">
        <v>24</v>
      </c>
      <c r="D8" s="66" t="s">
        <v>20</v>
      </c>
      <c r="E8" s="65" t="s">
        <v>76</v>
      </c>
      <c r="F8" s="67" t="s">
        <v>75</v>
      </c>
      <c r="G8" s="88">
        <v>15419.063068931906</v>
      </c>
      <c r="H8" s="89">
        <v>10264.938054317026</v>
      </c>
      <c r="I8" s="88">
        <v>5819.7616816947302</v>
      </c>
      <c r="J8" s="7">
        <v>1868.1138653148571</v>
      </c>
      <c r="K8" s="128">
        <v>1334.692700600182</v>
      </c>
      <c r="L8" s="128">
        <v>1119.2726148500246</v>
      </c>
      <c r="M8" s="131">
        <v>123.09719185723283</v>
      </c>
    </row>
    <row r="9" spans="1:40" ht="15" customHeight="1" x14ac:dyDescent="0.2">
      <c r="A9" s="99">
        <v>2002</v>
      </c>
      <c r="B9" s="72" t="s">
        <v>73</v>
      </c>
      <c r="C9" s="64" t="s">
        <v>25</v>
      </c>
      <c r="D9" s="66" t="s">
        <v>20</v>
      </c>
      <c r="E9" s="65" t="s">
        <v>77</v>
      </c>
      <c r="F9" s="67" t="s">
        <v>75</v>
      </c>
      <c r="G9" s="88">
        <v>9790.7859079039827</v>
      </c>
      <c r="H9" s="89">
        <v>6973.2279609495408</v>
      </c>
      <c r="I9" s="88">
        <v>4043.9707102727975</v>
      </c>
      <c r="J9" s="7">
        <v>1520.478277199524</v>
      </c>
      <c r="K9" s="128">
        <v>669.05603352033029</v>
      </c>
      <c r="L9" s="128">
        <v>634.86236911554352</v>
      </c>
      <c r="M9" s="131">
        <v>104.86057084134647</v>
      </c>
    </row>
    <row r="10" spans="1:40" ht="15" customHeight="1" x14ac:dyDescent="0.2">
      <c r="A10" s="99">
        <v>2002</v>
      </c>
      <c r="B10" s="72" t="s">
        <v>73</v>
      </c>
      <c r="C10" s="64" t="s">
        <v>27</v>
      </c>
      <c r="D10" s="66" t="s">
        <v>20</v>
      </c>
      <c r="E10" s="65" t="s">
        <v>78</v>
      </c>
      <c r="F10" s="67" t="s">
        <v>75</v>
      </c>
      <c r="G10" s="88">
        <v>6314.430026750646</v>
      </c>
      <c r="H10" s="89">
        <v>4271.9284729713754</v>
      </c>
      <c r="I10" s="88">
        <v>2639.7508920495479</v>
      </c>
      <c r="J10" s="7">
        <v>610.92680403219242</v>
      </c>
      <c r="K10" s="128">
        <v>307.74297964308204</v>
      </c>
      <c r="L10" s="128">
        <v>576.73313962740554</v>
      </c>
      <c r="M10" s="131">
        <v>136.77465761914758</v>
      </c>
    </row>
    <row r="11" spans="1:40" ht="15" customHeight="1" x14ac:dyDescent="0.2">
      <c r="A11" s="99">
        <v>2002</v>
      </c>
      <c r="B11" s="72" t="s">
        <v>73</v>
      </c>
      <c r="C11" s="64" t="s">
        <v>29</v>
      </c>
      <c r="D11" s="66" t="s">
        <v>20</v>
      </c>
      <c r="E11" s="65" t="s">
        <v>79</v>
      </c>
      <c r="F11" s="67" t="s">
        <v>75</v>
      </c>
      <c r="G11" s="88">
        <v>3895.7981645187206</v>
      </c>
      <c r="H11" s="89">
        <v>2600.9980723907902</v>
      </c>
      <c r="I11" s="88">
        <v>1600.2634941440269</v>
      </c>
      <c r="J11" s="7">
        <v>353.33453218279789</v>
      </c>
      <c r="K11" s="128">
        <v>208.58135286920003</v>
      </c>
      <c r="L11" s="128">
        <v>381.82925252012029</v>
      </c>
      <c r="M11" s="131">
        <v>56.989440674644825</v>
      </c>
    </row>
    <row r="12" spans="1:40" ht="15" customHeight="1" x14ac:dyDescent="0.2">
      <c r="A12" s="99">
        <v>2002</v>
      </c>
      <c r="B12" s="72" t="s">
        <v>73</v>
      </c>
      <c r="C12" s="64" t="s">
        <v>31</v>
      </c>
      <c r="D12" s="66" t="s">
        <v>20</v>
      </c>
      <c r="E12" s="65" t="s">
        <v>80</v>
      </c>
      <c r="F12" s="67" t="s">
        <v>75</v>
      </c>
      <c r="G12" s="88">
        <v>3813.733369947231</v>
      </c>
      <c r="H12" s="89">
        <v>2705.8586432321363</v>
      </c>
      <c r="I12" s="88">
        <v>1648.1346243107284</v>
      </c>
      <c r="J12" s="7">
        <v>503.78665556386022</v>
      </c>
      <c r="K12" s="128">
        <v>240.49543964700115</v>
      </c>
      <c r="L12" s="128">
        <v>240.49543964700115</v>
      </c>
      <c r="M12" s="131">
        <v>72.946484063545341</v>
      </c>
    </row>
    <row r="13" spans="1:40" ht="15" customHeight="1" x14ac:dyDescent="0.2">
      <c r="A13" s="99">
        <v>2002</v>
      </c>
      <c r="B13" s="72" t="s">
        <v>73</v>
      </c>
      <c r="C13" s="64" t="s">
        <v>33</v>
      </c>
      <c r="D13" s="66" t="s">
        <v>20</v>
      </c>
      <c r="E13" s="65" t="s">
        <v>81</v>
      </c>
      <c r="F13" s="67" t="s">
        <v>75</v>
      </c>
      <c r="G13" s="88">
        <v>1677.7691334615433</v>
      </c>
      <c r="H13" s="89">
        <v>1189.9395212865838</v>
      </c>
      <c r="I13" s="88">
        <v>724.90568538148204</v>
      </c>
      <c r="J13" s="7">
        <v>221.11902981762188</v>
      </c>
      <c r="K13" s="128">
        <v>106.00035965483937</v>
      </c>
      <c r="L13" s="128">
        <v>106.00035965483937</v>
      </c>
      <c r="M13" s="131">
        <v>31.914086777801092</v>
      </c>
    </row>
    <row r="14" spans="1:40" ht="15" customHeight="1" x14ac:dyDescent="0.2">
      <c r="A14" s="99">
        <v>2002</v>
      </c>
      <c r="B14" s="72" t="s">
        <v>73</v>
      </c>
      <c r="C14" s="64" t="s">
        <v>35</v>
      </c>
      <c r="D14" s="66" t="s">
        <v>20</v>
      </c>
      <c r="E14" s="65" t="s">
        <v>82</v>
      </c>
      <c r="F14" s="67" t="s">
        <v>75</v>
      </c>
      <c r="G14" s="88">
        <v>4685.6718122692982</v>
      </c>
      <c r="H14" s="89">
        <v>3140.1181811729298</v>
      </c>
      <c r="I14" s="88">
        <v>1456.6501036439217</v>
      </c>
      <c r="J14" s="7">
        <v>910.69126198082427</v>
      </c>
      <c r="K14" s="128">
        <v>298.6246691351389</v>
      </c>
      <c r="L14" s="128">
        <v>408.04439523045704</v>
      </c>
      <c r="M14" s="131">
        <v>66.107751182587975</v>
      </c>
    </row>
    <row r="15" spans="1:40" ht="15" customHeight="1" x14ac:dyDescent="0.2">
      <c r="A15" s="99">
        <v>2002</v>
      </c>
      <c r="B15" s="72" t="s">
        <v>73</v>
      </c>
      <c r="C15" s="64" t="s">
        <v>83</v>
      </c>
      <c r="D15" s="66" t="s">
        <v>20</v>
      </c>
      <c r="E15" s="65" t="s">
        <v>32</v>
      </c>
      <c r="F15" s="67" t="s">
        <v>75</v>
      </c>
      <c r="G15" s="88">
        <v>40274.437724771495</v>
      </c>
      <c r="H15" s="89">
        <v>34839.924662037367</v>
      </c>
      <c r="I15" s="88">
        <v>19684.152809022322</v>
      </c>
      <c r="J15" s="7">
        <v>12438.515321647979</v>
      </c>
      <c r="K15" s="128">
        <v>1463.4888365248789</v>
      </c>
      <c r="L15" s="128">
        <v>522.02327657974672</v>
      </c>
      <c r="M15" s="131">
        <v>731.74441826243947</v>
      </c>
    </row>
    <row r="16" spans="1:40" ht="15" customHeight="1" x14ac:dyDescent="0.2">
      <c r="A16" s="99">
        <v>2002</v>
      </c>
      <c r="B16" s="72" t="s">
        <v>84</v>
      </c>
      <c r="C16" s="64" t="s">
        <v>19</v>
      </c>
      <c r="D16" s="66" t="s">
        <v>85</v>
      </c>
      <c r="E16" s="65" t="s">
        <v>86</v>
      </c>
      <c r="F16" s="67" t="s">
        <v>75</v>
      </c>
      <c r="G16" s="88">
        <v>12174.084316917626</v>
      </c>
      <c r="H16" s="89">
        <v>9279.0207306456687</v>
      </c>
      <c r="I16" s="88">
        <v>4918.1887302218474</v>
      </c>
      <c r="J16" s="7">
        <v>2913.3002072878435</v>
      </c>
      <c r="K16" s="128">
        <v>1169.4233226437113</v>
      </c>
      <c r="L16" s="128">
        <v>148.17254575407651</v>
      </c>
      <c r="M16" s="131">
        <v>129.93592473819018</v>
      </c>
    </row>
    <row r="17" spans="1:40" ht="15" customHeight="1" x14ac:dyDescent="0.2">
      <c r="A17" s="99">
        <v>2002</v>
      </c>
      <c r="B17" s="72" t="s">
        <v>84</v>
      </c>
      <c r="C17" s="64" t="s">
        <v>24</v>
      </c>
      <c r="D17" s="66" t="s">
        <v>85</v>
      </c>
      <c r="E17" s="65" t="s">
        <v>87</v>
      </c>
      <c r="F17" s="67" t="s">
        <v>75</v>
      </c>
      <c r="G17" s="88">
        <v>4537.4992665152204</v>
      </c>
      <c r="H17" s="89">
        <v>3719.1308984273214</v>
      </c>
      <c r="I17" s="88">
        <v>2521.2128554462874</v>
      </c>
      <c r="J17" s="7">
        <v>788.73385893708428</v>
      </c>
      <c r="K17" s="128">
        <v>282.66762574623823</v>
      </c>
      <c r="L17" s="128">
        <v>70.666906436559557</v>
      </c>
      <c r="M17" s="131">
        <v>55.849651861151919</v>
      </c>
    </row>
    <row r="18" spans="1:40" ht="15" customHeight="1" x14ac:dyDescent="0.2">
      <c r="A18" s="99">
        <v>2002</v>
      </c>
      <c r="B18" s="72" t="s">
        <v>84</v>
      </c>
      <c r="C18" s="64" t="s">
        <v>25</v>
      </c>
      <c r="D18" s="66" t="s">
        <v>85</v>
      </c>
      <c r="E18" s="65" t="s">
        <v>88</v>
      </c>
      <c r="F18" s="67" t="s">
        <v>75</v>
      </c>
      <c r="G18" s="88">
        <v>903.85252909986684</v>
      </c>
      <c r="H18" s="89">
        <v>742.0025175838756</v>
      </c>
      <c r="I18" s="88">
        <v>508.34581081783182</v>
      </c>
      <c r="J18" s="7">
        <v>152.73170100804811</v>
      </c>
      <c r="K18" s="128">
        <v>54.709863047659034</v>
      </c>
      <c r="L18" s="128">
        <v>13.677465761914759</v>
      </c>
      <c r="M18" s="131">
        <v>12.53767694842186</v>
      </c>
    </row>
    <row r="19" spans="1:40" ht="15" customHeight="1" x14ac:dyDescent="0.2">
      <c r="A19" s="99">
        <v>2002</v>
      </c>
      <c r="B19" s="72" t="s">
        <v>89</v>
      </c>
      <c r="C19" s="64" t="s">
        <v>19</v>
      </c>
      <c r="D19" s="66" t="s">
        <v>90</v>
      </c>
      <c r="E19" s="65" t="s">
        <v>91</v>
      </c>
      <c r="F19" s="67" t="s">
        <v>75</v>
      </c>
      <c r="G19" s="88">
        <v>48112.765395162154</v>
      </c>
      <c r="H19" s="89">
        <v>40747.450082371055</v>
      </c>
      <c r="I19" s="88">
        <v>30860.921914133673</v>
      </c>
      <c r="J19" s="7">
        <v>6203.8705118418357</v>
      </c>
      <c r="K19" s="128">
        <v>1362.0476321240117</v>
      </c>
      <c r="L19" s="128">
        <v>920.94936130226029</v>
      </c>
      <c r="M19" s="131">
        <v>1399.6606629692774</v>
      </c>
    </row>
    <row r="20" spans="1:40" ht="15" customHeight="1" x14ac:dyDescent="0.2">
      <c r="A20" s="99">
        <v>2002</v>
      </c>
      <c r="B20" s="72" t="s">
        <v>89</v>
      </c>
      <c r="C20" s="64" t="s">
        <v>24</v>
      </c>
      <c r="D20" s="66" t="s">
        <v>90</v>
      </c>
      <c r="E20" s="65" t="s">
        <v>92</v>
      </c>
      <c r="F20" s="67" t="s">
        <v>75</v>
      </c>
      <c r="G20" s="88">
        <v>34161.750318009086</v>
      </c>
      <c r="H20" s="89">
        <v>27295.662505527878</v>
      </c>
      <c r="I20" s="88">
        <v>17431.930113560353</v>
      </c>
      <c r="J20" s="7">
        <v>6430.6884857269224</v>
      </c>
      <c r="K20" s="128">
        <v>1290.2409368739588</v>
      </c>
      <c r="L20" s="128">
        <v>1071.4014846833225</v>
      </c>
      <c r="M20" s="131">
        <v>1071.4014846833225</v>
      </c>
    </row>
    <row r="21" spans="1:40" ht="15" customHeight="1" x14ac:dyDescent="0.2">
      <c r="A21" s="99">
        <v>2002</v>
      </c>
      <c r="B21" s="72" t="s">
        <v>89</v>
      </c>
      <c r="C21" s="64" t="s">
        <v>25</v>
      </c>
      <c r="D21" s="66" t="s">
        <v>90</v>
      </c>
      <c r="E21" s="65" t="s">
        <v>93</v>
      </c>
      <c r="F21" s="67" t="s">
        <v>75</v>
      </c>
      <c r="G21" s="88">
        <v>4987.7158478449146</v>
      </c>
      <c r="H21" s="89">
        <v>3989.2608472251368</v>
      </c>
      <c r="I21" s="88">
        <v>2548.5677869701162</v>
      </c>
      <c r="J21" s="7">
        <v>941.46555994513233</v>
      </c>
      <c r="K21" s="128">
        <v>186.92536541283502</v>
      </c>
      <c r="L21" s="128">
        <v>156.15106744852685</v>
      </c>
      <c r="M21" s="131">
        <v>156.15106744852685</v>
      </c>
    </row>
    <row r="22" spans="1:40" ht="15" customHeight="1" x14ac:dyDescent="0.2">
      <c r="A22" s="99">
        <v>2002</v>
      </c>
      <c r="B22" s="72" t="s">
        <v>53</v>
      </c>
      <c r="C22" s="64" t="s">
        <v>19</v>
      </c>
      <c r="D22" s="66" t="s">
        <v>54</v>
      </c>
      <c r="E22" s="65" t="s">
        <v>55</v>
      </c>
      <c r="F22" s="67" t="s">
        <v>45</v>
      </c>
      <c r="G22" s="88">
        <v>13962.412965287978</v>
      </c>
      <c r="H22" s="89">
        <v>11407.006445436904</v>
      </c>
      <c r="I22" s="88">
        <v>8645.2981503436167</v>
      </c>
      <c r="J22" s="7">
        <v>1484.0050351677512</v>
      </c>
      <c r="K22" s="128">
        <v>543.67926403611148</v>
      </c>
      <c r="L22" s="128">
        <v>361.31305387724814</v>
      </c>
      <c r="M22" s="131">
        <v>372.7109420121771</v>
      </c>
    </row>
    <row r="23" spans="1:40" ht="15" customHeight="1" x14ac:dyDescent="0.2">
      <c r="A23" s="99">
        <v>2002</v>
      </c>
      <c r="B23" s="72" t="s">
        <v>53</v>
      </c>
      <c r="C23" s="64" t="s">
        <v>19</v>
      </c>
      <c r="D23" s="66" t="s">
        <v>54</v>
      </c>
      <c r="E23" s="65" t="s">
        <v>55</v>
      </c>
      <c r="F23" s="67" t="s">
        <v>40</v>
      </c>
      <c r="G23" s="88">
        <v>13962.412965287978</v>
      </c>
      <c r="H23" s="89">
        <v>11407.006445436904</v>
      </c>
      <c r="I23" s="88">
        <v>8645.2981503436167</v>
      </c>
      <c r="J23" s="7">
        <v>1484.0050351677512</v>
      </c>
      <c r="K23" s="128">
        <v>543.67926403611148</v>
      </c>
      <c r="L23" s="128">
        <v>361.31305387724814</v>
      </c>
      <c r="M23" s="131">
        <v>372.7109420121771</v>
      </c>
    </row>
    <row r="24" spans="1:40" ht="15" hidden="1" customHeight="1" x14ac:dyDescent="0.2">
      <c r="A24" s="99">
        <v>2002</v>
      </c>
      <c r="B24" s="72" t="s">
        <v>53</v>
      </c>
      <c r="C24" s="64" t="s">
        <v>24</v>
      </c>
      <c r="D24" s="66" t="s">
        <v>54</v>
      </c>
      <c r="E24" s="65" t="s">
        <v>94</v>
      </c>
      <c r="F24" s="67" t="s">
        <v>75</v>
      </c>
      <c r="G24" s="88">
        <v>0</v>
      </c>
      <c r="H24" s="89">
        <v>0</v>
      </c>
      <c r="I24" s="88">
        <v>0</v>
      </c>
      <c r="J24" s="7">
        <v>0</v>
      </c>
      <c r="K24" s="128">
        <v>0</v>
      </c>
      <c r="L24" s="128">
        <v>0</v>
      </c>
      <c r="M24" s="131">
        <v>0</v>
      </c>
    </row>
    <row r="25" spans="1:40" ht="15" customHeight="1" x14ac:dyDescent="0.2">
      <c r="A25" s="99">
        <v>2002</v>
      </c>
      <c r="B25" s="72" t="s">
        <v>53</v>
      </c>
      <c r="C25" s="64" t="s">
        <v>25</v>
      </c>
      <c r="D25" s="66" t="s">
        <v>54</v>
      </c>
      <c r="E25" s="65" t="s">
        <v>95</v>
      </c>
      <c r="F25" s="67" t="s">
        <v>75</v>
      </c>
      <c r="G25" s="88">
        <v>18241.180171140313</v>
      </c>
      <c r="H25" s="89">
        <v>15033.814449971303</v>
      </c>
      <c r="I25" s="88">
        <v>11142.575440706554</v>
      </c>
      <c r="J25" s="7">
        <v>2287.556148680243</v>
      </c>
      <c r="K25" s="128">
        <v>863.95992062761547</v>
      </c>
      <c r="L25" s="128">
        <v>341.93664404786887</v>
      </c>
      <c r="M25" s="131">
        <v>397.78629590902091</v>
      </c>
    </row>
    <row r="26" spans="1:40" s="4" customFormat="1" x14ac:dyDescent="0.2">
      <c r="A26" s="100">
        <v>2002</v>
      </c>
      <c r="B26" s="73" t="s">
        <v>96</v>
      </c>
      <c r="C26" s="69" t="s">
        <v>19</v>
      </c>
      <c r="D26" s="66" t="s">
        <v>61</v>
      </c>
      <c r="E26" s="66" t="s">
        <v>97</v>
      </c>
      <c r="F26" s="70" t="s">
        <v>75</v>
      </c>
      <c r="G26" s="88">
        <v>17417.112858984954</v>
      </c>
      <c r="H26" s="89">
        <v>13345.787217188325</v>
      </c>
      <c r="I26" s="88">
        <v>7366.4551016045898</v>
      </c>
      <c r="J26" s="7">
        <v>3943.6692946854214</v>
      </c>
      <c r="K26" s="128">
        <v>1044.0465531594934</v>
      </c>
      <c r="L26" s="128">
        <v>487.82961217495972</v>
      </c>
      <c r="M26" s="131">
        <v>503.78665556386022</v>
      </c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</row>
    <row r="27" spans="1:40" ht="15" customHeight="1" x14ac:dyDescent="0.2">
      <c r="A27" s="99">
        <v>2002</v>
      </c>
      <c r="B27" s="72" t="s">
        <v>96</v>
      </c>
      <c r="C27" s="64" t="s">
        <v>24</v>
      </c>
      <c r="D27" s="66" t="s">
        <v>61</v>
      </c>
      <c r="E27" s="65" t="s">
        <v>98</v>
      </c>
      <c r="F27" s="67" t="s">
        <v>75</v>
      </c>
      <c r="G27" s="88">
        <v>16398.1416597223</v>
      </c>
      <c r="H27" s="89">
        <v>12563.892091132198</v>
      </c>
      <c r="I27" s="88">
        <v>7060.9916995884942</v>
      </c>
      <c r="J27" s="7">
        <v>3585.7756072486518</v>
      </c>
      <c r="K27" s="128">
        <v>1258.3268500961581</v>
      </c>
      <c r="L27" s="128">
        <v>373.85073082567004</v>
      </c>
      <c r="M27" s="131">
        <v>284.94720337322417</v>
      </c>
    </row>
    <row r="28" spans="1:40" ht="15" customHeight="1" x14ac:dyDescent="0.2">
      <c r="A28" s="99">
        <v>2002</v>
      </c>
      <c r="B28" s="72" t="s">
        <v>96</v>
      </c>
      <c r="C28" s="64" t="s">
        <v>25</v>
      </c>
      <c r="D28" s="66" t="s">
        <v>61</v>
      </c>
      <c r="E28" s="65" t="s">
        <v>99</v>
      </c>
      <c r="F28" s="67" t="s">
        <v>75</v>
      </c>
      <c r="G28" s="88">
        <v>14455.941521530407</v>
      </c>
      <c r="H28" s="89">
        <v>11075.327900710476</v>
      </c>
      <c r="I28" s="88">
        <v>6223.2469216712143</v>
      </c>
      <c r="J28" s="7">
        <v>3161.7741686292952</v>
      </c>
      <c r="K28" s="128">
        <v>1110.1543043420813</v>
      </c>
      <c r="L28" s="128">
        <v>329.39896709944708</v>
      </c>
      <c r="M28" s="131">
        <v>250.75353896843717</v>
      </c>
    </row>
    <row r="29" spans="1:40" ht="15" customHeight="1" x14ac:dyDescent="0.2">
      <c r="A29" s="99">
        <v>2002</v>
      </c>
      <c r="B29" s="72" t="s">
        <v>96</v>
      </c>
      <c r="C29" s="64" t="s">
        <v>27</v>
      </c>
      <c r="D29" s="66" t="s">
        <v>61</v>
      </c>
      <c r="E29" s="65" t="s">
        <v>101</v>
      </c>
      <c r="F29" s="67" t="s">
        <v>75</v>
      </c>
      <c r="G29" s="88">
        <v>15184.266573352365</v>
      </c>
      <c r="H29" s="89">
        <v>11625.845897627545</v>
      </c>
      <c r="I29" s="88">
        <v>6533.2694789412826</v>
      </c>
      <c r="J29" s="7">
        <v>3313.3660808238501</v>
      </c>
      <c r="K29" s="128">
        <v>1162.5845897627544</v>
      </c>
      <c r="L29" s="128">
        <v>348.77537692882618</v>
      </c>
      <c r="M29" s="131">
        <v>267.85037117083061</v>
      </c>
    </row>
    <row r="30" spans="1:40" ht="15" customHeight="1" x14ac:dyDescent="0.2">
      <c r="A30" s="99">
        <v>2002</v>
      </c>
      <c r="B30" s="72" t="s">
        <v>96</v>
      </c>
      <c r="C30" s="64" t="s">
        <v>29</v>
      </c>
      <c r="D30" s="66" t="s">
        <v>61</v>
      </c>
      <c r="E30" s="65" t="s">
        <v>102</v>
      </c>
      <c r="F30" s="67" t="s">
        <v>75</v>
      </c>
      <c r="G30" s="88">
        <v>12355.310738262997</v>
      </c>
      <c r="H30" s="89">
        <v>9460.2471519910414</v>
      </c>
      <c r="I30" s="88">
        <v>5315.97502613087</v>
      </c>
      <c r="J30" s="7">
        <v>2696.7403327241932</v>
      </c>
      <c r="K30" s="128">
        <v>946.02471519910398</v>
      </c>
      <c r="L30" s="128">
        <v>283.80741455973123</v>
      </c>
      <c r="M30" s="131">
        <v>217.69966337714328</v>
      </c>
    </row>
    <row r="31" spans="1:40" ht="15" customHeight="1" x14ac:dyDescent="0.2">
      <c r="A31" s="99">
        <v>2002</v>
      </c>
      <c r="B31" s="72" t="s">
        <v>96</v>
      </c>
      <c r="C31" s="64" t="s">
        <v>31</v>
      </c>
      <c r="D31" s="66" t="s">
        <v>61</v>
      </c>
      <c r="E31" s="65" t="s">
        <v>103</v>
      </c>
      <c r="F31" s="67" t="s">
        <v>75</v>
      </c>
      <c r="G31" s="88">
        <v>8336.4153818870436</v>
      </c>
      <c r="H31" s="89">
        <v>6382.8173555602207</v>
      </c>
      <c r="I31" s="88">
        <v>3586.9153960621452</v>
      </c>
      <c r="J31" s="7">
        <v>1819.1029463346629</v>
      </c>
      <c r="K31" s="128">
        <v>638.281735556022</v>
      </c>
      <c r="L31" s="128">
        <v>191.48452066680659</v>
      </c>
      <c r="M31" s="131">
        <v>147.03275694058362</v>
      </c>
    </row>
    <row r="32" spans="1:40" ht="15" customHeight="1" x14ac:dyDescent="0.2">
      <c r="A32" s="99">
        <v>2002</v>
      </c>
      <c r="B32" s="72" t="s">
        <v>96</v>
      </c>
      <c r="C32" s="64" t="s">
        <v>33</v>
      </c>
      <c r="D32" s="66" t="s">
        <v>61</v>
      </c>
      <c r="E32" s="65" t="s">
        <v>104</v>
      </c>
      <c r="F32" s="67" t="s">
        <v>75</v>
      </c>
      <c r="G32" s="88">
        <v>1504.5212338106235</v>
      </c>
      <c r="H32" s="89">
        <v>1246.9289619612291</v>
      </c>
      <c r="I32" s="88">
        <v>814.94900164742114</v>
      </c>
      <c r="J32" s="7">
        <v>303.18382438911044</v>
      </c>
      <c r="K32" s="128">
        <v>42.172186099237166</v>
      </c>
      <c r="L32" s="128">
        <v>15.957043388900546</v>
      </c>
      <c r="M32" s="131">
        <v>70.666906436559557</v>
      </c>
    </row>
    <row r="33" spans="1:13" ht="15" customHeight="1" x14ac:dyDescent="0.2">
      <c r="A33" s="99">
        <v>2002</v>
      </c>
      <c r="B33" s="72" t="s">
        <v>96</v>
      </c>
      <c r="C33" s="64" t="s">
        <v>35</v>
      </c>
      <c r="D33" s="66" t="s">
        <v>61</v>
      </c>
      <c r="E33" s="65" t="s">
        <v>105</v>
      </c>
      <c r="F33" s="67" t="s">
        <v>75</v>
      </c>
      <c r="G33" s="88">
        <v>2950.9132381331092</v>
      </c>
      <c r="H33" s="89">
        <v>2488.1589798549926</v>
      </c>
      <c r="I33" s="88">
        <v>1645.8550466837426</v>
      </c>
      <c r="J33" s="7">
        <v>610.92680403219242</v>
      </c>
      <c r="K33" s="128">
        <v>85.484161011967217</v>
      </c>
      <c r="L33" s="128">
        <v>43.311974912730051</v>
      </c>
      <c r="M33" s="131">
        <v>102.58099321436069</v>
      </c>
    </row>
    <row r="34" spans="1:13" ht="15" customHeight="1" x14ac:dyDescent="0.2">
      <c r="A34" s="99">
        <v>2002</v>
      </c>
      <c r="B34" s="72" t="s">
        <v>96</v>
      </c>
      <c r="C34" s="64" t="s">
        <v>83</v>
      </c>
      <c r="D34" s="66" t="s">
        <v>61</v>
      </c>
      <c r="E34" s="65" t="s">
        <v>106</v>
      </c>
      <c r="F34" s="67" t="s">
        <v>75</v>
      </c>
      <c r="G34" s="88">
        <v>4120.3365607768201</v>
      </c>
      <c r="H34" s="89">
        <v>3577.7970855542017</v>
      </c>
      <c r="I34" s="88">
        <v>2411.7931293509687</v>
      </c>
      <c r="J34" s="7">
        <v>894.73421859192365</v>
      </c>
      <c r="K34" s="128">
        <v>125.37676948421858</v>
      </c>
      <c r="L34" s="128">
        <v>43.311974912730051</v>
      </c>
      <c r="M34" s="131">
        <v>102.58099321436069</v>
      </c>
    </row>
    <row r="35" spans="1:13" ht="15" customHeight="1" x14ac:dyDescent="0.2">
      <c r="A35" s="99">
        <v>2002</v>
      </c>
      <c r="B35" s="72" t="s">
        <v>96</v>
      </c>
      <c r="C35" s="64" t="s">
        <v>107</v>
      </c>
      <c r="D35" s="66" t="s">
        <v>61</v>
      </c>
      <c r="E35" s="65" t="s">
        <v>108</v>
      </c>
      <c r="F35" s="67" t="s">
        <v>75</v>
      </c>
      <c r="G35" s="88">
        <v>21203.491297408349</v>
      </c>
      <c r="H35" s="89">
        <v>15470.353565539082</v>
      </c>
      <c r="I35" s="88">
        <v>10248.981010928124</v>
      </c>
      <c r="J35" s="7">
        <v>2354.8036886763243</v>
      </c>
      <c r="K35" s="128">
        <v>1242.3698067072569</v>
      </c>
      <c r="L35" s="128">
        <v>1333.552911786689</v>
      </c>
      <c r="M35" s="131">
        <v>290.64614744068859</v>
      </c>
    </row>
    <row r="36" spans="1:13" ht="15" customHeight="1" x14ac:dyDescent="0.2">
      <c r="A36" s="99">
        <v>2002</v>
      </c>
      <c r="B36" s="72" t="s">
        <v>96</v>
      </c>
      <c r="C36" s="64" t="s">
        <v>109</v>
      </c>
      <c r="D36" s="66" t="s">
        <v>61</v>
      </c>
      <c r="E36" s="65" t="s">
        <v>110</v>
      </c>
      <c r="F36" s="67" t="s">
        <v>75</v>
      </c>
      <c r="G36" s="88">
        <v>37163.954052749374</v>
      </c>
      <c r="H36" s="89">
        <v>27111.01671774203</v>
      </c>
      <c r="I36" s="88">
        <v>17956.232967767086</v>
      </c>
      <c r="J36" s="7">
        <v>4128.3150824712702</v>
      </c>
      <c r="K36" s="128">
        <v>2178.1364225849243</v>
      </c>
      <c r="L36" s="128">
        <v>2339.9864341009156</v>
      </c>
      <c r="M36" s="131">
        <v>508.34581081783182</v>
      </c>
    </row>
    <row r="37" spans="1:13" ht="15" customHeight="1" x14ac:dyDescent="0.2">
      <c r="A37" s="99">
        <v>2002</v>
      </c>
      <c r="B37" s="72" t="s">
        <v>111</v>
      </c>
      <c r="C37" s="64" t="s">
        <v>19</v>
      </c>
      <c r="D37" s="66" t="s">
        <v>112</v>
      </c>
      <c r="E37" s="65" t="s">
        <v>113</v>
      </c>
      <c r="F37" s="67" t="s">
        <v>75</v>
      </c>
      <c r="G37" s="88">
        <v>24008.511567414371</v>
      </c>
      <c r="H37" s="89">
        <v>17830.856198282869</v>
      </c>
      <c r="I37" s="88">
        <v>9193.536569633703</v>
      </c>
      <c r="J37" s="7">
        <v>5548.4919440834192</v>
      </c>
      <c r="K37" s="128">
        <v>2211.1902981762196</v>
      </c>
      <c r="L37" s="128">
        <v>378.40988607964158</v>
      </c>
      <c r="M37" s="131">
        <v>499.22750030988851</v>
      </c>
    </row>
    <row r="38" spans="1:13" ht="15" customHeight="1" x14ac:dyDescent="0.2">
      <c r="A38" s="99">
        <v>2002</v>
      </c>
      <c r="B38" s="72" t="s">
        <v>111</v>
      </c>
      <c r="C38" s="64" t="s">
        <v>24</v>
      </c>
      <c r="D38" s="66" t="s">
        <v>112</v>
      </c>
      <c r="E38" s="65" t="s">
        <v>114</v>
      </c>
      <c r="F38" s="67" t="s">
        <v>75</v>
      </c>
      <c r="G38" s="88">
        <v>14925.534512689479</v>
      </c>
      <c r="H38" s="89">
        <v>10653.606039718103</v>
      </c>
      <c r="I38" s="88">
        <v>4887.4144322575394</v>
      </c>
      <c r="J38" s="7">
        <v>3630.2273709748752</v>
      </c>
      <c r="K38" s="128">
        <v>1341.5314334811392</v>
      </c>
      <c r="L38" s="128">
        <v>515.1845436987893</v>
      </c>
      <c r="M38" s="131">
        <v>279.24825930575969</v>
      </c>
    </row>
    <row r="39" spans="1:13" ht="15" customHeight="1" x14ac:dyDescent="0.2">
      <c r="A39" s="99">
        <v>2002</v>
      </c>
      <c r="B39" s="72" t="s">
        <v>111</v>
      </c>
      <c r="C39" s="64" t="s">
        <v>25</v>
      </c>
      <c r="D39" s="66" t="s">
        <v>112</v>
      </c>
      <c r="E39" s="65" t="s">
        <v>115</v>
      </c>
      <c r="F39" s="67" t="s">
        <v>75</v>
      </c>
      <c r="G39" s="88">
        <v>13279.679466005737</v>
      </c>
      <c r="H39" s="89">
        <v>9543.4517353760239</v>
      </c>
      <c r="I39" s="88">
        <v>4540.9186329556996</v>
      </c>
      <c r="J39" s="7">
        <v>3134.4192371054651</v>
      </c>
      <c r="K39" s="128">
        <v>804.69090232598489</v>
      </c>
      <c r="L39" s="128">
        <v>721.48631894100345</v>
      </c>
      <c r="M39" s="131">
        <v>341.93664404786887</v>
      </c>
    </row>
    <row r="40" spans="1:13" ht="15" customHeight="1" x14ac:dyDescent="0.2">
      <c r="A40" s="99">
        <v>2002</v>
      </c>
      <c r="B40" s="72" t="s">
        <v>111</v>
      </c>
      <c r="C40" s="64" t="s">
        <v>27</v>
      </c>
      <c r="D40" s="66" t="s">
        <v>112</v>
      </c>
      <c r="E40" s="65" t="s">
        <v>116</v>
      </c>
      <c r="F40" s="67" t="s">
        <v>75</v>
      </c>
      <c r="G40" s="88">
        <v>9463.6665184315207</v>
      </c>
      <c r="H40" s="89">
        <v>6801.1198501121144</v>
      </c>
      <c r="I40" s="88">
        <v>3234.7206526928398</v>
      </c>
      <c r="J40" s="7">
        <v>2235.1258632595709</v>
      </c>
      <c r="K40" s="128">
        <v>572.173984373434</v>
      </c>
      <c r="L40" s="128">
        <v>515.1845436987893</v>
      </c>
      <c r="M40" s="131">
        <v>243.91480608747986</v>
      </c>
    </row>
    <row r="41" spans="1:13" ht="15" customHeight="1" x14ac:dyDescent="0.2">
      <c r="A41" s="99">
        <v>2002</v>
      </c>
      <c r="B41" s="72" t="s">
        <v>111</v>
      </c>
      <c r="C41" s="64" t="s">
        <v>29</v>
      </c>
      <c r="D41" s="66" t="s">
        <v>112</v>
      </c>
      <c r="E41" s="65" t="s">
        <v>117</v>
      </c>
      <c r="F41" s="67" t="s">
        <v>75</v>
      </c>
      <c r="G41" s="88">
        <v>8087.9414205455942</v>
      </c>
      <c r="H41" s="89">
        <v>5760.4926633930991</v>
      </c>
      <c r="I41" s="88">
        <v>2724.0952642480233</v>
      </c>
      <c r="J41" s="7">
        <v>1872.6730205688291</v>
      </c>
      <c r="K41" s="128">
        <v>501.50707793687434</v>
      </c>
      <c r="L41" s="128">
        <v>449.07679251620124</v>
      </c>
      <c r="M41" s="131">
        <v>213.14050812317168</v>
      </c>
    </row>
    <row r="42" spans="1:13" ht="15" customHeight="1" x14ac:dyDescent="0.2">
      <c r="A42" s="99">
        <v>2002</v>
      </c>
      <c r="B42" s="72" t="s">
        <v>111</v>
      </c>
      <c r="C42" s="64" t="s">
        <v>31</v>
      </c>
      <c r="D42" s="66" t="s">
        <v>112</v>
      </c>
      <c r="E42" s="65" t="s">
        <v>118</v>
      </c>
      <c r="F42" s="67" t="s">
        <v>75</v>
      </c>
      <c r="G42" s="88">
        <v>7214.8631894100345</v>
      </c>
      <c r="H42" s="89">
        <v>5138.1679712259765</v>
      </c>
      <c r="I42" s="88">
        <v>2430.0297503668558</v>
      </c>
      <c r="J42" s="7">
        <v>1669.7906117670934</v>
      </c>
      <c r="K42" s="128">
        <v>446.79721488921535</v>
      </c>
      <c r="L42" s="128">
        <v>401.20566234949951</v>
      </c>
      <c r="M42" s="131">
        <v>190.34473185331368</v>
      </c>
    </row>
    <row r="43" spans="1:13" ht="15" customHeight="1" x14ac:dyDescent="0.2">
      <c r="A43" s="122">
        <v>2002</v>
      </c>
      <c r="B43" s="123" t="s">
        <v>119</v>
      </c>
      <c r="C43" s="124" t="s">
        <v>19</v>
      </c>
      <c r="D43" s="126" t="s">
        <v>120</v>
      </c>
      <c r="E43" s="125" t="s">
        <v>121</v>
      </c>
      <c r="F43" s="127" t="s">
        <v>75</v>
      </c>
      <c r="G43" s="88">
        <v>34076.266156997124</v>
      </c>
      <c r="H43" s="89">
        <v>26596.971962856736</v>
      </c>
      <c r="I43" s="88">
        <v>19342.216164974448</v>
      </c>
      <c r="J43" s="7">
        <v>3515.108700812093</v>
      </c>
      <c r="K43" s="128">
        <v>2213.469875803205</v>
      </c>
      <c r="L43" s="128">
        <v>999.59478943327008</v>
      </c>
      <c r="M43" s="131">
        <v>526.58243183371815</v>
      </c>
    </row>
    <row r="44" spans="1:13" ht="15" customHeight="1" x14ac:dyDescent="0.2">
      <c r="A44" s="122">
        <v>2002</v>
      </c>
      <c r="B44" s="123" t="s">
        <v>119</v>
      </c>
      <c r="C44" s="124" t="s">
        <v>24</v>
      </c>
      <c r="D44" s="126" t="s">
        <v>120</v>
      </c>
      <c r="E44" s="125" t="s">
        <v>122</v>
      </c>
      <c r="F44" s="127" t="s">
        <v>75</v>
      </c>
      <c r="G44" s="88">
        <v>29954.789807406814</v>
      </c>
      <c r="H44" s="89">
        <v>23373.64919829883</v>
      </c>
      <c r="I44" s="88">
        <v>16994.251209179089</v>
      </c>
      <c r="J44" s="7">
        <v>3088.8276845657488</v>
      </c>
      <c r="K44" s="128">
        <v>1946.7592934458671</v>
      </c>
      <c r="L44" s="128">
        <v>878.77717520302326</v>
      </c>
      <c r="M44" s="131">
        <v>465.03383590510185</v>
      </c>
    </row>
    <row r="45" spans="1:13" ht="15" customHeight="1" x14ac:dyDescent="0.2">
      <c r="A45" s="122">
        <v>2002</v>
      </c>
      <c r="B45" s="123" t="s">
        <v>119</v>
      </c>
      <c r="C45" s="124" t="s">
        <v>25</v>
      </c>
      <c r="D45" s="126" t="s">
        <v>120</v>
      </c>
      <c r="E45" s="125" t="s">
        <v>123</v>
      </c>
      <c r="F45" s="127" t="s">
        <v>75</v>
      </c>
      <c r="G45" s="88">
        <v>29223.045389144372</v>
      </c>
      <c r="H45" s="89">
        <v>22803.754791552383</v>
      </c>
      <c r="I45" s="88">
        <v>16579.368081067674</v>
      </c>
      <c r="J45" s="7">
        <v>3014.7414116887112</v>
      </c>
      <c r="K45" s="128">
        <v>1898.8881632791652</v>
      </c>
      <c r="L45" s="128">
        <v>859.40076537364394</v>
      </c>
      <c r="M45" s="131">
        <v>451.35637014318701</v>
      </c>
    </row>
    <row r="46" spans="1:13" ht="15" customHeight="1" x14ac:dyDescent="0.2">
      <c r="A46" s="122">
        <v>2002</v>
      </c>
      <c r="B46" s="123" t="s">
        <v>119</v>
      </c>
      <c r="C46" s="124" t="s">
        <v>27</v>
      </c>
      <c r="D46" s="126" t="s">
        <v>120</v>
      </c>
      <c r="E46" s="125" t="s">
        <v>124</v>
      </c>
      <c r="F46" s="127" t="s">
        <v>75</v>
      </c>
      <c r="G46" s="88">
        <v>22279.451937345646</v>
      </c>
      <c r="H46" s="89">
        <v>17387.478349834135</v>
      </c>
      <c r="I46" s="88">
        <v>12642.537519263207</v>
      </c>
      <c r="J46" s="7">
        <v>2298.954036815172</v>
      </c>
      <c r="K46" s="128">
        <v>1447.5317931359784</v>
      </c>
      <c r="L46" s="128">
        <v>654.23877894492261</v>
      </c>
      <c r="M46" s="131">
        <v>344.21622167485469</v>
      </c>
    </row>
    <row r="47" spans="1:13" ht="15" customHeight="1" x14ac:dyDescent="0.2">
      <c r="A47" s="122">
        <v>2002</v>
      </c>
      <c r="B47" s="123" t="s">
        <v>119</v>
      </c>
      <c r="C47" s="124" t="s">
        <v>29</v>
      </c>
      <c r="D47" s="126" t="s">
        <v>120</v>
      </c>
      <c r="E47" s="125" t="s">
        <v>125</v>
      </c>
      <c r="F47" s="127" t="s">
        <v>75</v>
      </c>
      <c r="G47" s="88">
        <v>5336.4912247737411</v>
      </c>
      <c r="H47" s="89">
        <v>4208.1002994157743</v>
      </c>
      <c r="I47" s="88">
        <v>3150.3762804943663</v>
      </c>
      <c r="J47" s="7">
        <v>493.52855624242409</v>
      </c>
      <c r="K47" s="128">
        <v>333.95812235341867</v>
      </c>
      <c r="L47" s="128">
        <v>150.45212338106234</v>
      </c>
      <c r="M47" s="131">
        <v>79.78521694450275</v>
      </c>
    </row>
    <row r="48" spans="1:13" ht="15" customHeight="1" x14ac:dyDescent="0.2">
      <c r="A48" s="122">
        <v>2002</v>
      </c>
      <c r="B48" s="123" t="s">
        <v>119</v>
      </c>
      <c r="C48" s="124" t="s">
        <v>31</v>
      </c>
      <c r="D48" s="126" t="s">
        <v>120</v>
      </c>
      <c r="E48" s="125" t="s">
        <v>126</v>
      </c>
      <c r="F48" s="127" t="s">
        <v>75</v>
      </c>
      <c r="G48" s="88">
        <v>2326.3089683390017</v>
      </c>
      <c r="H48" s="89">
        <v>2020.8455663229058</v>
      </c>
      <c r="I48" s="88">
        <v>1705.1240649853735</v>
      </c>
      <c r="J48" s="7">
        <v>162.98980032948415</v>
      </c>
      <c r="K48" s="128">
        <v>59.269018301630609</v>
      </c>
      <c r="L48" s="128">
        <v>22.795776269857928</v>
      </c>
      <c r="M48" s="131">
        <v>70.666906436559557</v>
      </c>
    </row>
    <row r="49" spans="1:40" ht="15" customHeight="1" x14ac:dyDescent="0.2">
      <c r="A49" s="99">
        <v>2002</v>
      </c>
      <c r="B49" s="72" t="s">
        <v>127</v>
      </c>
      <c r="C49" s="64" t="s">
        <v>19</v>
      </c>
      <c r="D49" s="66" t="s">
        <v>69</v>
      </c>
      <c r="E49" s="65" t="s">
        <v>128</v>
      </c>
      <c r="F49" s="67" t="s">
        <v>75</v>
      </c>
      <c r="G49" s="88">
        <v>8024.1132469899903</v>
      </c>
      <c r="H49" s="89">
        <v>6268.8384742109292</v>
      </c>
      <c r="I49" s="88">
        <v>4381.3481990666933</v>
      </c>
      <c r="J49" s="7">
        <v>1009.8528887547064</v>
      </c>
      <c r="K49" s="128">
        <v>501.50707793687434</v>
      </c>
      <c r="L49" s="128">
        <v>238.21586202001538</v>
      </c>
      <c r="M49" s="131">
        <v>137.91444643264046</v>
      </c>
    </row>
    <row r="50" spans="1:40" s="4" customFormat="1" ht="24" x14ac:dyDescent="0.2">
      <c r="A50" s="100">
        <v>2002</v>
      </c>
      <c r="B50" s="73" t="s">
        <v>127</v>
      </c>
      <c r="C50" s="69" t="s">
        <v>24</v>
      </c>
      <c r="D50" s="66" t="s">
        <v>69</v>
      </c>
      <c r="E50" s="66" t="s">
        <v>485</v>
      </c>
      <c r="F50" s="70" t="s">
        <v>75</v>
      </c>
      <c r="G50" s="88">
        <v>5945.1384511789483</v>
      </c>
      <c r="H50" s="89">
        <v>4711.8869549796336</v>
      </c>
      <c r="I50" s="88">
        <v>3336.161857093708</v>
      </c>
      <c r="J50" s="7">
        <v>759.09934978626904</v>
      </c>
      <c r="K50" s="128">
        <v>377.27009726614875</v>
      </c>
      <c r="L50" s="128">
        <v>177.80705490489188</v>
      </c>
      <c r="M50" s="131">
        <v>61.548595928616415</v>
      </c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0"/>
    </row>
    <row r="51" spans="1:40" ht="15" customHeight="1" x14ac:dyDescent="0.2">
      <c r="A51" s="99">
        <v>2002</v>
      </c>
      <c r="B51" s="72" t="s">
        <v>127</v>
      </c>
      <c r="C51" s="64" t="s">
        <v>25</v>
      </c>
      <c r="D51" s="66" t="s">
        <v>69</v>
      </c>
      <c r="E51" s="65" t="s">
        <v>129</v>
      </c>
      <c r="F51" s="67" t="s">
        <v>75</v>
      </c>
      <c r="G51" s="88">
        <v>19298.904190061723</v>
      </c>
      <c r="H51" s="89">
        <v>14912.996835741056</v>
      </c>
      <c r="I51" s="88">
        <v>10378.916935666315</v>
      </c>
      <c r="J51" s="7">
        <v>2341.1262229144086</v>
      </c>
      <c r="K51" s="128">
        <v>1194.4986765405556</v>
      </c>
      <c r="L51" s="128">
        <v>566.47504030596951</v>
      </c>
      <c r="M51" s="131">
        <v>431.97996031380774</v>
      </c>
    </row>
    <row r="52" spans="1:40" ht="15" customHeight="1" x14ac:dyDescent="0.2">
      <c r="A52" s="99">
        <v>2002</v>
      </c>
      <c r="B52" s="72" t="s">
        <v>127</v>
      </c>
      <c r="C52" s="64" t="s">
        <v>27</v>
      </c>
      <c r="D52" s="66" t="s">
        <v>69</v>
      </c>
      <c r="E52" s="65" t="s">
        <v>130</v>
      </c>
      <c r="F52" s="67" t="s">
        <v>75</v>
      </c>
      <c r="G52" s="88">
        <v>14947.190500145844</v>
      </c>
      <c r="H52" s="89">
        <v>11550.619835937012</v>
      </c>
      <c r="I52" s="88">
        <v>8038.9305015653981</v>
      </c>
      <c r="J52" s="7">
        <v>1813.4040022671982</v>
      </c>
      <c r="K52" s="128">
        <v>924.36872774273888</v>
      </c>
      <c r="L52" s="128">
        <v>438.8186931947651</v>
      </c>
      <c r="M52" s="131">
        <v>335.0979111669115</v>
      </c>
    </row>
    <row r="53" spans="1:40" ht="15" customHeight="1" x14ac:dyDescent="0.2">
      <c r="A53" s="99">
        <v>2002</v>
      </c>
      <c r="B53" s="72" t="s">
        <v>127</v>
      </c>
      <c r="C53" s="64" t="s">
        <v>29</v>
      </c>
      <c r="D53" s="66" t="s">
        <v>69</v>
      </c>
      <c r="E53" s="65" t="s">
        <v>131</v>
      </c>
      <c r="F53" s="67" t="s">
        <v>75</v>
      </c>
      <c r="G53" s="88">
        <v>9257.3647431893041</v>
      </c>
      <c r="H53" s="89">
        <v>7278.6913629656356</v>
      </c>
      <c r="I53" s="88">
        <v>5146.1464929204276</v>
      </c>
      <c r="J53" s="7">
        <v>1143.2081799333748</v>
      </c>
      <c r="K53" s="128">
        <v>610.92680403219242</v>
      </c>
      <c r="L53" s="128">
        <v>276.96868167877392</v>
      </c>
      <c r="M53" s="131">
        <v>101.44120440086778</v>
      </c>
    </row>
    <row r="54" spans="1:40" ht="15" customHeight="1" x14ac:dyDescent="0.2">
      <c r="A54" s="99">
        <v>2002</v>
      </c>
      <c r="B54" s="72" t="s">
        <v>127</v>
      </c>
      <c r="C54" s="64" t="s">
        <v>31</v>
      </c>
      <c r="D54" s="66" t="s">
        <v>69</v>
      </c>
      <c r="E54" s="65" t="s">
        <v>132</v>
      </c>
      <c r="F54" s="67" t="s">
        <v>75</v>
      </c>
      <c r="G54" s="88">
        <v>8262.3291090100065</v>
      </c>
      <c r="H54" s="89">
        <v>6413.5916535245278</v>
      </c>
      <c r="I54" s="88">
        <v>4534.079900074742</v>
      </c>
      <c r="J54" s="7">
        <v>955.14302570704729</v>
      </c>
      <c r="K54" s="128">
        <v>590.41060538932049</v>
      </c>
      <c r="L54" s="128">
        <v>243.91480608747986</v>
      </c>
      <c r="M54" s="131">
        <v>90.043316265938813</v>
      </c>
    </row>
    <row r="55" spans="1:40" ht="15" customHeight="1" x14ac:dyDescent="0.2">
      <c r="A55" s="99">
        <v>2002</v>
      </c>
      <c r="B55" s="72" t="s">
        <v>127</v>
      </c>
      <c r="C55" s="64" t="s">
        <v>33</v>
      </c>
      <c r="D55" s="66" t="s">
        <v>69</v>
      </c>
      <c r="E55" s="65" t="s">
        <v>133</v>
      </c>
      <c r="F55" s="67" t="s">
        <v>75</v>
      </c>
      <c r="G55" s="88">
        <v>5385.5021437539353</v>
      </c>
      <c r="H55" s="89">
        <v>3935.6907729909708</v>
      </c>
      <c r="I55" s="88">
        <v>2777.6653384821884</v>
      </c>
      <c r="J55" s="9">
        <v>433.11974912730062</v>
      </c>
      <c r="K55" s="128">
        <v>362.45284269074102</v>
      </c>
      <c r="L55" s="128">
        <v>307.74297964308204</v>
      </c>
      <c r="M55" s="131">
        <v>54.709863047659034</v>
      </c>
    </row>
    <row r="56" spans="1:40" ht="15" customHeight="1" x14ac:dyDescent="0.2">
      <c r="A56" s="99">
        <v>2002</v>
      </c>
      <c r="B56" s="72" t="s">
        <v>127</v>
      </c>
      <c r="C56" s="64" t="s">
        <v>35</v>
      </c>
      <c r="D56" s="66" t="s">
        <v>69</v>
      </c>
      <c r="E56" s="65" t="s">
        <v>134</v>
      </c>
      <c r="F56" s="67" t="s">
        <v>75</v>
      </c>
      <c r="G56" s="88">
        <v>2318.3304466445516</v>
      </c>
      <c r="H56" s="89">
        <v>1693.7261768504443</v>
      </c>
      <c r="I56" s="88">
        <v>1194.4986765405556</v>
      </c>
      <c r="J56" s="9">
        <v>186.92536541283502</v>
      </c>
      <c r="K56" s="128">
        <v>156.15106744852685</v>
      </c>
      <c r="L56" s="128">
        <v>132.21550236517595</v>
      </c>
      <c r="M56" s="131">
        <v>23.935565083350824</v>
      </c>
    </row>
    <row r="57" spans="1:40" ht="33" customHeight="1" x14ac:dyDescent="0.2">
      <c r="A57" s="99"/>
      <c r="B57" s="74" t="s">
        <v>443</v>
      </c>
      <c r="C57" s="64" t="s">
        <v>19</v>
      </c>
      <c r="D57" s="66" t="s">
        <v>900</v>
      </c>
      <c r="E57" s="65" t="s">
        <v>444</v>
      </c>
      <c r="F57" s="67" t="s">
        <v>75</v>
      </c>
      <c r="G57" s="88">
        <v>14164.365837581627</v>
      </c>
      <c r="H57" s="89">
        <v>11065.910810610645</v>
      </c>
      <c r="I57" s="88">
        <v>7524.8193512152384</v>
      </c>
      <c r="J57" s="68">
        <v>1991.8639459099161</v>
      </c>
      <c r="K57" s="128">
        <v>221.31821621221292</v>
      </c>
      <c r="L57" s="128">
        <v>1250.5553576262905</v>
      </c>
      <c r="M57" s="131">
        <v>77.353939646987016</v>
      </c>
    </row>
    <row r="58" spans="1:40" s="4" customFormat="1" ht="31.5" customHeight="1" x14ac:dyDescent="0.2">
      <c r="A58" s="100"/>
      <c r="B58" s="75" t="s">
        <v>443</v>
      </c>
      <c r="C58" s="69" t="s">
        <v>24</v>
      </c>
      <c r="D58" s="66" t="s">
        <v>484</v>
      </c>
      <c r="E58" s="66" t="s">
        <v>445</v>
      </c>
      <c r="F58" s="70" t="s">
        <v>75</v>
      </c>
      <c r="G58" s="88">
        <v>35410.914593954061</v>
      </c>
      <c r="H58" s="89">
        <v>27664.777026526612</v>
      </c>
      <c r="I58" s="88">
        <v>18812.048378038093</v>
      </c>
      <c r="J58" s="68">
        <v>4979.6598647747905</v>
      </c>
      <c r="K58" s="128">
        <v>553.29554053053209</v>
      </c>
      <c r="L58" s="128">
        <v>3126.3883940657261</v>
      </c>
      <c r="M58" s="131">
        <v>193.38484911746755</v>
      </c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0"/>
    </row>
    <row r="59" spans="1:40" s="4" customFormat="1" ht="32.25" customHeight="1" x14ac:dyDescent="0.2">
      <c r="A59" s="100"/>
      <c r="B59" s="75" t="s">
        <v>443</v>
      </c>
      <c r="C59" s="69" t="s">
        <v>25</v>
      </c>
      <c r="D59" s="66" t="s">
        <v>484</v>
      </c>
      <c r="E59" s="66" t="s">
        <v>446</v>
      </c>
      <c r="F59" s="70" t="s">
        <v>75</v>
      </c>
      <c r="G59" s="88">
        <v>41016.926497814871</v>
      </c>
      <c r="H59" s="89">
        <v>32043.869498764372</v>
      </c>
      <c r="I59" s="88">
        <v>21790.175054447092</v>
      </c>
      <c r="J59" s="68">
        <v>5767.1659447920329</v>
      </c>
      <c r="K59" s="128">
        <v>641.39308290626752</v>
      </c>
      <c r="L59" s="128">
        <v>3620.5941195881437</v>
      </c>
      <c r="M59" s="131">
        <v>224.54129703083734</v>
      </c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0"/>
    </row>
    <row r="60" spans="1:40" s="4" customFormat="1" ht="24" x14ac:dyDescent="0.2">
      <c r="A60" s="100"/>
      <c r="B60" s="75" t="s">
        <v>443</v>
      </c>
      <c r="C60" s="69" t="s">
        <v>27</v>
      </c>
      <c r="D60" s="66" t="s">
        <v>484</v>
      </c>
      <c r="E60" s="66" t="s">
        <v>447</v>
      </c>
      <c r="F60" s="70" t="s">
        <v>75</v>
      </c>
      <c r="G60" s="88">
        <v>45325.111192042896</v>
      </c>
      <c r="H60" s="89">
        <v>35410.914593954061</v>
      </c>
      <c r="I60" s="88">
        <v>24079.636795943334</v>
      </c>
      <c r="J60" s="9">
        <v>6374.1794989663058</v>
      </c>
      <c r="K60" s="128">
        <v>708.00341982450618</v>
      </c>
      <c r="L60" s="128">
        <v>4000.9176561858299</v>
      </c>
      <c r="M60" s="131">
        <v>248.1772230340834</v>
      </c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140"/>
      <c r="AH60" s="140"/>
      <c r="AI60" s="140"/>
      <c r="AJ60" s="140"/>
      <c r="AK60" s="140"/>
      <c r="AL60" s="140"/>
      <c r="AM60" s="140"/>
      <c r="AN60" s="140"/>
    </row>
    <row r="61" spans="1:40" s="4" customFormat="1" ht="24" x14ac:dyDescent="0.2">
      <c r="A61" s="100"/>
      <c r="B61" s="75" t="s">
        <v>443</v>
      </c>
      <c r="C61" s="69" t="s">
        <v>29</v>
      </c>
      <c r="D61" s="66" t="s">
        <v>484</v>
      </c>
      <c r="E61" s="66" t="s">
        <v>448</v>
      </c>
      <c r="F61" s="70" t="s">
        <v>75</v>
      </c>
      <c r="G61" s="88">
        <v>50993.435991730454</v>
      </c>
      <c r="H61" s="89">
        <v>39837.278918198317</v>
      </c>
      <c r="I61" s="88">
        <v>27088.919920265711</v>
      </c>
      <c r="J61" s="68">
        <v>7170.2804611665451</v>
      </c>
      <c r="K61" s="128">
        <v>797.17532247311647</v>
      </c>
      <c r="L61" s="128">
        <v>4501.5695433454948</v>
      </c>
      <c r="M61" s="131">
        <v>279.33367094745307</v>
      </c>
      <c r="N61" s="140"/>
      <c r="O61" s="140"/>
      <c r="P61" s="140"/>
      <c r="Q61" s="140"/>
      <c r="R61" s="140"/>
      <c r="S61" s="140"/>
      <c r="T61" s="140"/>
      <c r="U61" s="140"/>
      <c r="V61" s="140"/>
      <c r="W61" s="140"/>
      <c r="X61" s="140"/>
      <c r="Y61" s="140"/>
      <c r="Z61" s="140"/>
      <c r="AA61" s="140"/>
      <c r="AB61" s="140"/>
      <c r="AC61" s="140"/>
      <c r="AD61" s="140"/>
      <c r="AE61" s="140"/>
      <c r="AF61" s="140"/>
      <c r="AG61" s="140"/>
      <c r="AH61" s="140"/>
      <c r="AI61" s="140"/>
      <c r="AJ61" s="140"/>
      <c r="AK61" s="140"/>
      <c r="AL61" s="140"/>
      <c r="AM61" s="140"/>
      <c r="AN61" s="140"/>
    </row>
    <row r="62" spans="1:40" s="4" customFormat="1" ht="24" x14ac:dyDescent="0.2">
      <c r="A62" s="100"/>
      <c r="B62" s="75" t="s">
        <v>443</v>
      </c>
      <c r="C62" s="69" t="s">
        <v>31</v>
      </c>
      <c r="D62" s="66" t="s">
        <v>484</v>
      </c>
      <c r="E62" s="66" t="s">
        <v>449</v>
      </c>
      <c r="F62" s="70" t="s">
        <v>75</v>
      </c>
      <c r="G62" s="88">
        <v>28328.731675163253</v>
      </c>
      <c r="H62" s="89">
        <v>22131.82162122129</v>
      </c>
      <c r="I62" s="88">
        <v>15049.638702430477</v>
      </c>
      <c r="J62" s="68">
        <v>3983.7278918198322</v>
      </c>
      <c r="K62" s="128">
        <v>442.63643242442583</v>
      </c>
      <c r="L62" s="128">
        <v>2501.110715252581</v>
      </c>
      <c r="M62" s="131">
        <v>154.70787929397403</v>
      </c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</row>
    <row r="63" spans="1:40" ht="15" customHeight="1" x14ac:dyDescent="0.2">
      <c r="A63" s="99">
        <v>2002</v>
      </c>
      <c r="B63" s="72" t="s">
        <v>135</v>
      </c>
      <c r="C63" s="64" t="s">
        <v>19</v>
      </c>
      <c r="D63" s="66" t="s">
        <v>136</v>
      </c>
      <c r="E63" s="65" t="s">
        <v>136</v>
      </c>
      <c r="F63" s="67" t="s">
        <v>75</v>
      </c>
      <c r="G63" s="88">
        <v>4762.0376627733203</v>
      </c>
      <c r="H63" s="89">
        <v>3704.3136438519127</v>
      </c>
      <c r="I63" s="88">
        <v>2286.4163598667496</v>
      </c>
      <c r="J63" s="8">
        <v>889.03527452445906</v>
      </c>
      <c r="K63" s="128">
        <v>359.03347625026242</v>
      </c>
      <c r="L63" s="128">
        <v>156.15106744852685</v>
      </c>
      <c r="M63" s="131">
        <v>13.677465761914759</v>
      </c>
    </row>
    <row r="64" spans="1:40" ht="15" customHeight="1" x14ac:dyDescent="0.2">
      <c r="A64" s="99">
        <v>2002</v>
      </c>
      <c r="B64" s="72" t="s">
        <v>137</v>
      </c>
      <c r="C64" s="64" t="s">
        <v>19</v>
      </c>
      <c r="D64" s="66" t="s">
        <v>138</v>
      </c>
      <c r="E64" s="65" t="s">
        <v>138</v>
      </c>
      <c r="F64" s="67" t="s">
        <v>75</v>
      </c>
      <c r="G64" s="88">
        <v>6909.3997873939388</v>
      </c>
      <c r="H64" s="89">
        <v>4839.5433020908386</v>
      </c>
      <c r="I64" s="88">
        <v>2917.8593625418148</v>
      </c>
      <c r="J64" s="8">
        <v>886.75569689747329</v>
      </c>
      <c r="K64" s="128">
        <v>515.1845436987893</v>
      </c>
      <c r="L64" s="128">
        <v>487.82961217495972</v>
      </c>
      <c r="M64" s="131">
        <v>31.914086777801092</v>
      </c>
    </row>
    <row r="65" spans="1:13" ht="15" customHeight="1" x14ac:dyDescent="0.2">
      <c r="A65" s="99">
        <v>2002</v>
      </c>
      <c r="B65" s="72" t="s">
        <v>139</v>
      </c>
      <c r="C65" s="64" t="s">
        <v>19</v>
      </c>
      <c r="D65" s="66" t="s">
        <v>140</v>
      </c>
      <c r="E65" s="65" t="s">
        <v>141</v>
      </c>
      <c r="F65" s="67" t="s">
        <v>75</v>
      </c>
      <c r="G65" s="88">
        <v>3736.2277306297146</v>
      </c>
      <c r="H65" s="89">
        <v>2459.6642595176704</v>
      </c>
      <c r="I65" s="88">
        <v>1317.5958683977883</v>
      </c>
      <c r="J65" s="8">
        <v>503.78665556386022</v>
      </c>
      <c r="K65" s="128">
        <v>503.78665556386022</v>
      </c>
      <c r="L65" s="128">
        <v>88.903527452445942</v>
      </c>
      <c r="M65" s="131">
        <v>45.591552539715856</v>
      </c>
    </row>
    <row r="66" spans="1:13" ht="15" customHeight="1" x14ac:dyDescent="0.2">
      <c r="A66" s="99">
        <v>2002</v>
      </c>
      <c r="B66" s="72" t="s">
        <v>139</v>
      </c>
      <c r="C66" s="64" t="s">
        <v>24</v>
      </c>
      <c r="D66" s="66" t="s">
        <v>140</v>
      </c>
      <c r="E66" s="65" t="s">
        <v>142</v>
      </c>
      <c r="F66" s="67" t="s">
        <v>75</v>
      </c>
      <c r="G66" s="88">
        <v>3509.4097567446279</v>
      </c>
      <c r="H66" s="89">
        <v>2469.922358839106</v>
      </c>
      <c r="I66" s="88">
        <v>1147.7673351873466</v>
      </c>
      <c r="J66" s="8">
        <v>802.41132469899901</v>
      </c>
      <c r="K66" s="128">
        <v>348.77537692882618</v>
      </c>
      <c r="L66" s="128">
        <v>132.21550236517595</v>
      </c>
      <c r="M66" s="131">
        <v>38.752819658758476</v>
      </c>
    </row>
    <row r="67" spans="1:13" ht="15" customHeight="1" x14ac:dyDescent="0.2">
      <c r="A67" s="99">
        <v>2002</v>
      </c>
      <c r="B67" s="72" t="s">
        <v>143</v>
      </c>
      <c r="C67" s="64" t="s">
        <v>19</v>
      </c>
      <c r="D67" s="66" t="s">
        <v>144</v>
      </c>
      <c r="E67" s="65" t="s">
        <v>145</v>
      </c>
      <c r="F67" s="67" t="s">
        <v>75</v>
      </c>
      <c r="G67" s="88">
        <v>5189.4584678331576</v>
      </c>
      <c r="H67" s="89">
        <v>3869.5830218083825</v>
      </c>
      <c r="I67" s="88">
        <v>2607.8368052717465</v>
      </c>
      <c r="J67" s="8">
        <v>601.80849352424934</v>
      </c>
      <c r="K67" s="128">
        <v>259.87184947638036</v>
      </c>
      <c r="L67" s="128">
        <v>306.6031908295891</v>
      </c>
      <c r="M67" s="131">
        <v>93.46268270641751</v>
      </c>
    </row>
    <row r="68" spans="1:13" ht="15" customHeight="1" x14ac:dyDescent="0.2">
      <c r="A68" s="99">
        <v>2002</v>
      </c>
      <c r="B68" s="72" t="s">
        <v>143</v>
      </c>
      <c r="C68" s="64" t="s">
        <v>24</v>
      </c>
      <c r="D68" s="66" t="s">
        <v>144</v>
      </c>
      <c r="E68" s="65" t="s">
        <v>146</v>
      </c>
      <c r="F68" s="67" t="s">
        <v>75</v>
      </c>
      <c r="G68" s="88">
        <v>4432.6386956738752</v>
      </c>
      <c r="H68" s="89">
        <v>3274.6132611650914</v>
      </c>
      <c r="I68" s="88">
        <v>2239.6850185135418</v>
      </c>
      <c r="J68" s="8">
        <v>455.9155253971586</v>
      </c>
      <c r="K68" s="128">
        <v>227.9577626985793</v>
      </c>
      <c r="L68" s="128">
        <v>307.74297964308204</v>
      </c>
      <c r="M68" s="131">
        <v>43.311974912730051</v>
      </c>
    </row>
    <row r="69" spans="1:13" ht="15" customHeight="1" x14ac:dyDescent="0.2">
      <c r="A69" s="99">
        <v>2002</v>
      </c>
      <c r="B69" s="72" t="s">
        <v>147</v>
      </c>
      <c r="C69" s="64" t="s">
        <v>19</v>
      </c>
      <c r="D69" s="66" t="s">
        <v>148</v>
      </c>
      <c r="E69" s="65" t="s">
        <v>148</v>
      </c>
      <c r="F69" s="67" t="s">
        <v>75</v>
      </c>
      <c r="G69" s="88">
        <v>2572.5033520534671</v>
      </c>
      <c r="H69" s="89">
        <v>1975.2540137831895</v>
      </c>
      <c r="I69" s="88">
        <v>1433.8543273740636</v>
      </c>
      <c r="J69" s="8">
        <v>242.77501727398698</v>
      </c>
      <c r="K69" s="128">
        <v>116.25845897627546</v>
      </c>
      <c r="L69" s="128">
        <v>34.193664404786894</v>
      </c>
      <c r="M69" s="131">
        <v>148.17254575407651</v>
      </c>
    </row>
    <row r="70" spans="1:13" ht="15" customHeight="1" x14ac:dyDescent="0.2">
      <c r="A70" s="99">
        <v>2002</v>
      </c>
      <c r="B70" s="72" t="s">
        <v>149</v>
      </c>
      <c r="C70" s="64" t="s">
        <v>19</v>
      </c>
      <c r="D70" s="66" t="s">
        <v>150</v>
      </c>
      <c r="E70" s="65" t="s">
        <v>150</v>
      </c>
      <c r="F70" s="67" t="s">
        <v>75</v>
      </c>
      <c r="G70" s="88">
        <v>2613.5357493392112</v>
      </c>
      <c r="H70" s="89">
        <v>1706.263853798866</v>
      </c>
      <c r="I70" s="88">
        <v>757.95956097277599</v>
      </c>
      <c r="J70" s="8">
        <v>494.66834505591709</v>
      </c>
      <c r="K70" s="128">
        <v>323.70002303198248</v>
      </c>
      <c r="L70" s="128">
        <v>47.871130166701647</v>
      </c>
      <c r="M70" s="131">
        <v>82.06479457148852</v>
      </c>
    </row>
    <row r="71" spans="1:13" ht="15" customHeight="1" x14ac:dyDescent="0.2">
      <c r="A71" s="99">
        <v>2002</v>
      </c>
      <c r="B71" s="72" t="s">
        <v>151</v>
      </c>
      <c r="C71" s="64" t="s">
        <v>19</v>
      </c>
      <c r="D71" s="66" t="s">
        <v>152</v>
      </c>
      <c r="E71" s="65" t="s">
        <v>152</v>
      </c>
      <c r="F71" s="67" t="s">
        <v>75</v>
      </c>
      <c r="G71" s="88">
        <v>2537.1698988351873</v>
      </c>
      <c r="H71" s="89">
        <v>1586.5860283821116</v>
      </c>
      <c r="I71" s="88">
        <v>911.83105079431721</v>
      </c>
      <c r="J71" s="8">
        <v>199.46304236125684</v>
      </c>
      <c r="K71" s="128">
        <v>72.946484063545341</v>
      </c>
      <c r="L71" s="128">
        <v>368.15178675820545</v>
      </c>
      <c r="M71" s="131">
        <v>34.193664404786894</v>
      </c>
    </row>
    <row r="72" spans="1:13" ht="15" customHeight="1" x14ac:dyDescent="0.2">
      <c r="A72" s="99">
        <v>2002</v>
      </c>
      <c r="B72" s="72" t="s">
        <v>153</v>
      </c>
      <c r="C72" s="64" t="s">
        <v>19</v>
      </c>
      <c r="D72" s="66" t="s">
        <v>154</v>
      </c>
      <c r="E72" s="65" t="s">
        <v>155</v>
      </c>
      <c r="F72" s="67" t="s">
        <v>75</v>
      </c>
      <c r="G72" s="88">
        <v>4062.2073312886828</v>
      </c>
      <c r="H72" s="89">
        <v>2514.3741225653293</v>
      </c>
      <c r="I72" s="88">
        <v>1393.9617189018122</v>
      </c>
      <c r="J72" s="8">
        <v>346.49579930184041</v>
      </c>
      <c r="K72" s="128">
        <v>214.28029693666454</v>
      </c>
      <c r="L72" s="128">
        <v>527.72222064721097</v>
      </c>
      <c r="M72" s="131">
        <v>31.914086777801092</v>
      </c>
    </row>
    <row r="73" spans="1:13" ht="15" customHeight="1" x14ac:dyDescent="0.2">
      <c r="A73" s="99">
        <v>2002</v>
      </c>
      <c r="B73" s="72" t="s">
        <v>153</v>
      </c>
      <c r="C73" s="64" t="s">
        <v>24</v>
      </c>
      <c r="D73" s="66" t="s">
        <v>154</v>
      </c>
      <c r="E73" s="65" t="s">
        <v>156</v>
      </c>
      <c r="F73" s="67" t="s">
        <v>75</v>
      </c>
      <c r="G73" s="88">
        <v>2979.4079584704314</v>
      </c>
      <c r="H73" s="89">
        <v>1707.4036426123589</v>
      </c>
      <c r="I73" s="88">
        <v>854.8416101196724</v>
      </c>
      <c r="J73" s="8">
        <v>216.55987456365031</v>
      </c>
      <c r="K73" s="128">
        <v>118.53803660326122</v>
      </c>
      <c r="L73" s="128">
        <v>503.78665556386022</v>
      </c>
      <c r="M73" s="131">
        <v>13.677465761914759</v>
      </c>
    </row>
    <row r="74" spans="1:13" ht="15" customHeight="1" x14ac:dyDescent="0.2">
      <c r="A74" s="99">
        <v>2002</v>
      </c>
      <c r="B74" s="72" t="s">
        <v>159</v>
      </c>
      <c r="C74" s="64" t="s">
        <v>19</v>
      </c>
      <c r="D74" s="66" t="s">
        <v>160</v>
      </c>
      <c r="E74" s="65" t="s">
        <v>161</v>
      </c>
      <c r="F74" s="67" t="s">
        <v>75</v>
      </c>
      <c r="G74" s="88">
        <v>7174.9705809377829</v>
      </c>
      <c r="H74" s="89">
        <v>4808.7690041265296</v>
      </c>
      <c r="I74" s="88">
        <v>1738.177940576667</v>
      </c>
      <c r="J74" s="8">
        <v>1887.4902751442366</v>
      </c>
      <c r="K74" s="128">
        <v>414.88312811141441</v>
      </c>
      <c r="L74" s="128">
        <v>697.55075385765235</v>
      </c>
      <c r="M74" s="131">
        <v>70.666906436559557</v>
      </c>
    </row>
    <row r="75" spans="1:13" ht="15" customHeight="1" x14ac:dyDescent="0.2">
      <c r="A75" s="99">
        <v>2002</v>
      </c>
      <c r="B75" s="72" t="s">
        <v>159</v>
      </c>
      <c r="C75" s="64" t="s">
        <v>24</v>
      </c>
      <c r="D75" s="66" t="s">
        <v>160</v>
      </c>
      <c r="E75" s="65" t="s">
        <v>162</v>
      </c>
      <c r="F75" s="67" t="s">
        <v>75</v>
      </c>
      <c r="G75" s="88">
        <v>3397.7104530223241</v>
      </c>
      <c r="H75" s="89">
        <v>2282.9969934262713</v>
      </c>
      <c r="I75" s="88">
        <v>821.78773452837834</v>
      </c>
      <c r="J75" s="8">
        <v>903.85252909986684</v>
      </c>
      <c r="K75" s="128">
        <v>192.6243094802995</v>
      </c>
      <c r="L75" s="128">
        <v>330.53875591293991</v>
      </c>
      <c r="M75" s="131">
        <v>34.193664404786894</v>
      </c>
    </row>
    <row r="76" spans="1:13" ht="15" customHeight="1" x14ac:dyDescent="0.2">
      <c r="A76" s="99">
        <v>2002</v>
      </c>
      <c r="B76" s="72" t="s">
        <v>159</v>
      </c>
      <c r="C76" s="64" t="s">
        <v>25</v>
      </c>
      <c r="D76" s="66" t="s">
        <v>160</v>
      </c>
      <c r="E76" s="65" t="s">
        <v>163</v>
      </c>
      <c r="F76" s="67" t="s">
        <v>75</v>
      </c>
      <c r="G76" s="88">
        <v>1666.3712453266148</v>
      </c>
      <c r="H76" s="89">
        <v>1383.7036195803764</v>
      </c>
      <c r="I76" s="88">
        <v>1031.5088762110715</v>
      </c>
      <c r="J76" s="8">
        <v>210.86093049618586</v>
      </c>
      <c r="K76" s="128">
        <v>84.344372198474332</v>
      </c>
      <c r="L76" s="128">
        <v>34.193664404786894</v>
      </c>
      <c r="M76" s="131">
        <v>22.795776269857928</v>
      </c>
    </row>
    <row r="77" spans="1:13" ht="15" customHeight="1" x14ac:dyDescent="0.2">
      <c r="A77" s="99">
        <v>2002</v>
      </c>
      <c r="B77" s="72" t="s">
        <v>159</v>
      </c>
      <c r="C77" s="64" t="s">
        <v>27</v>
      </c>
      <c r="D77" s="66" t="s">
        <v>160</v>
      </c>
      <c r="E77" s="65" t="s">
        <v>164</v>
      </c>
      <c r="F77" s="67" t="s">
        <v>75</v>
      </c>
      <c r="G77" s="88">
        <v>1362.0476321240112</v>
      </c>
      <c r="H77" s="89">
        <v>1111.2940931555743</v>
      </c>
      <c r="I77" s="88">
        <v>816.08879046091408</v>
      </c>
      <c r="J77" s="8">
        <v>169.82853321044158</v>
      </c>
      <c r="K77" s="128">
        <v>72.946484063545341</v>
      </c>
      <c r="L77" s="128">
        <v>34.193664404786894</v>
      </c>
      <c r="M77" s="131">
        <v>18.236621015886335</v>
      </c>
    </row>
    <row r="78" spans="1:13" ht="15" customHeight="1" x14ac:dyDescent="0.2">
      <c r="A78" s="99">
        <v>2002</v>
      </c>
      <c r="B78" s="72" t="s">
        <v>165</v>
      </c>
      <c r="C78" s="64" t="s">
        <v>19</v>
      </c>
      <c r="D78" s="66" t="s">
        <v>166</v>
      </c>
      <c r="E78" s="65" t="s">
        <v>167</v>
      </c>
      <c r="F78" s="67" t="s">
        <v>75</v>
      </c>
      <c r="G78" s="88">
        <v>14166.514558127372</v>
      </c>
      <c r="H78" s="89">
        <v>11553.670374495809</v>
      </c>
      <c r="I78" s="88">
        <v>8757.1105842026554</v>
      </c>
      <c r="J78" s="8">
        <v>1490.1376984773751</v>
      </c>
      <c r="K78" s="128">
        <v>855.19077720835651</v>
      </c>
      <c r="L78" s="128">
        <v>323.38244213532079</v>
      </c>
      <c r="M78" s="131">
        <v>127.84887247210357</v>
      </c>
    </row>
    <row r="79" spans="1:13" ht="15" customHeight="1" x14ac:dyDescent="0.2">
      <c r="A79" s="99">
        <v>2002</v>
      </c>
      <c r="B79" s="72" t="s">
        <v>165</v>
      </c>
      <c r="C79" s="64" t="s">
        <v>24</v>
      </c>
      <c r="D79" s="66" t="s">
        <v>166</v>
      </c>
      <c r="E79" s="65" t="s">
        <v>168</v>
      </c>
      <c r="F79" s="67" t="s">
        <v>75</v>
      </c>
      <c r="G79" s="88">
        <v>3397.7104530223241</v>
      </c>
      <c r="H79" s="89">
        <v>2282.9969934262713</v>
      </c>
      <c r="I79" s="88">
        <v>821.78773452837834</v>
      </c>
      <c r="J79" s="8">
        <v>903.85252909986684</v>
      </c>
      <c r="K79" s="128">
        <v>192.6243094802995</v>
      </c>
      <c r="L79" s="128">
        <v>330.53875591293991</v>
      </c>
      <c r="M79" s="131">
        <v>34.193664404786894</v>
      </c>
    </row>
    <row r="80" spans="1:13" ht="15" customHeight="1" x14ac:dyDescent="0.2">
      <c r="A80" s="99">
        <v>2002</v>
      </c>
      <c r="B80" s="72" t="s">
        <v>165</v>
      </c>
      <c r="C80" s="64" t="s">
        <v>25</v>
      </c>
      <c r="D80" s="66" t="s">
        <v>166</v>
      </c>
      <c r="E80" s="65" t="s">
        <v>169</v>
      </c>
      <c r="F80" s="67" t="s">
        <v>75</v>
      </c>
      <c r="G80" s="88">
        <v>1659.5325124456574</v>
      </c>
      <c r="H80" s="89">
        <v>1381.4240419533908</v>
      </c>
      <c r="I80" s="88">
        <v>1031.5088762110715</v>
      </c>
      <c r="J80" s="8">
        <v>210.86093049618586</v>
      </c>
      <c r="K80" s="128">
        <v>82.06479457148852</v>
      </c>
      <c r="L80" s="128">
        <v>34.193664404786894</v>
      </c>
      <c r="M80" s="131">
        <v>22.795776269857928</v>
      </c>
    </row>
    <row r="81" spans="1:40" ht="15" customHeight="1" x14ac:dyDescent="0.2">
      <c r="A81" s="99">
        <v>2002</v>
      </c>
      <c r="B81" s="72" t="s">
        <v>165</v>
      </c>
      <c r="C81" s="64" t="s">
        <v>27</v>
      </c>
      <c r="D81" s="66" t="s">
        <v>166</v>
      </c>
      <c r="E81" s="65" t="s">
        <v>170</v>
      </c>
      <c r="F81" s="67" t="s">
        <v>75</v>
      </c>
      <c r="G81" s="88">
        <v>1355.208899243054</v>
      </c>
      <c r="H81" s="89">
        <v>1109.0145155285886</v>
      </c>
      <c r="I81" s="88">
        <v>816.08879046091408</v>
      </c>
      <c r="J81" s="8">
        <v>169.82853321044158</v>
      </c>
      <c r="K81" s="128">
        <v>70.666906436559557</v>
      </c>
      <c r="L81" s="128">
        <v>34.193664404786894</v>
      </c>
      <c r="M81" s="131">
        <v>18.236621015886335</v>
      </c>
    </row>
    <row r="82" spans="1:40" ht="15" customHeight="1" x14ac:dyDescent="0.2">
      <c r="A82" s="99">
        <v>2002</v>
      </c>
      <c r="B82" s="72" t="s">
        <v>171</v>
      </c>
      <c r="C82" s="64" t="s">
        <v>19</v>
      </c>
      <c r="D82" s="66" t="s">
        <v>172</v>
      </c>
      <c r="E82" s="65" t="s">
        <v>173</v>
      </c>
      <c r="F82" s="67" t="s">
        <v>75</v>
      </c>
      <c r="G82" s="88">
        <v>13497.37912938288</v>
      </c>
      <c r="H82" s="89">
        <v>11605.329698984671</v>
      </c>
      <c r="I82" s="88">
        <v>8269.1678418909632</v>
      </c>
      <c r="J82" s="8">
        <v>2390.1371418946042</v>
      </c>
      <c r="K82" s="128">
        <v>772.77681554818366</v>
      </c>
      <c r="L82" s="128">
        <v>91.183105079431712</v>
      </c>
      <c r="M82" s="131">
        <v>82.06479457148852</v>
      </c>
    </row>
    <row r="83" spans="1:40" ht="15" customHeight="1" x14ac:dyDescent="0.2">
      <c r="A83" s="99">
        <v>2002</v>
      </c>
      <c r="B83" s="72" t="s">
        <v>171</v>
      </c>
      <c r="C83" s="64" t="s">
        <v>24</v>
      </c>
      <c r="D83" s="66" t="s">
        <v>172</v>
      </c>
      <c r="E83" s="65" t="s">
        <v>174</v>
      </c>
      <c r="F83" s="67" t="s">
        <v>75</v>
      </c>
      <c r="G83" s="88">
        <v>9552.5700458839638</v>
      </c>
      <c r="H83" s="89">
        <v>7915.833309708165</v>
      </c>
      <c r="I83" s="88">
        <v>4380.2084102532008</v>
      </c>
      <c r="J83" s="8">
        <v>2717.2565313670652</v>
      </c>
      <c r="K83" s="128">
        <v>403.48523997648527</v>
      </c>
      <c r="L83" s="128">
        <v>378.40988607964158</v>
      </c>
      <c r="M83" s="131">
        <v>36.473242031772671</v>
      </c>
    </row>
    <row r="84" spans="1:40" ht="15" customHeight="1" x14ac:dyDescent="0.2">
      <c r="A84" s="99">
        <v>2002</v>
      </c>
      <c r="B84" s="72" t="s">
        <v>863</v>
      </c>
      <c r="C84" s="64" t="s">
        <v>19</v>
      </c>
      <c r="D84" s="66" t="s">
        <v>864</v>
      </c>
      <c r="E84" s="65" t="s">
        <v>864</v>
      </c>
      <c r="F84" s="67" t="s">
        <v>75</v>
      </c>
      <c r="G84" s="88">
        <v>8925.6861984628722</v>
      </c>
      <c r="H84" s="89">
        <v>6254.0212196355233</v>
      </c>
      <c r="I84" s="88">
        <v>3712.2921655463642</v>
      </c>
      <c r="J84" s="8">
        <v>1205.8965646754843</v>
      </c>
      <c r="K84" s="128">
        <v>708.94864199258154</v>
      </c>
      <c r="L84" s="128">
        <v>615.48595928616407</v>
      </c>
      <c r="M84" s="131">
        <v>11.397888134928964</v>
      </c>
    </row>
    <row r="85" spans="1:40" s="4" customFormat="1" ht="24.75" customHeight="1" x14ac:dyDescent="0.2">
      <c r="A85" s="100">
        <v>2002</v>
      </c>
      <c r="B85" s="73" t="s">
        <v>456</v>
      </c>
      <c r="C85" s="69" t="s">
        <v>19</v>
      </c>
      <c r="D85" s="66" t="s">
        <v>457</v>
      </c>
      <c r="E85" s="66" t="s">
        <v>458</v>
      </c>
      <c r="F85" s="70" t="s">
        <v>75</v>
      </c>
      <c r="G85" s="88">
        <v>12723.462525021201</v>
      </c>
      <c r="H85" s="89">
        <v>10840.531405130936</v>
      </c>
      <c r="I85" s="88">
        <v>8172.2857927440655</v>
      </c>
      <c r="J85" s="8">
        <v>1726.7800524417382</v>
      </c>
      <c r="K85" s="128">
        <v>672.475399960809</v>
      </c>
      <c r="L85" s="128">
        <v>168.68874439694866</v>
      </c>
      <c r="M85" s="131">
        <v>100.30141558737488</v>
      </c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0"/>
      <c r="AI85" s="140"/>
      <c r="AJ85" s="140"/>
      <c r="AK85" s="140"/>
      <c r="AL85" s="140"/>
      <c r="AM85" s="140"/>
      <c r="AN85" s="140"/>
    </row>
    <row r="86" spans="1:40" s="10" customFormat="1" ht="15" hidden="1" customHeight="1" x14ac:dyDescent="0.2">
      <c r="A86" s="99">
        <v>2002</v>
      </c>
      <c r="B86" s="72" t="s">
        <v>4</v>
      </c>
      <c r="C86" s="64" t="s">
        <v>19</v>
      </c>
      <c r="D86" s="66" t="s">
        <v>5</v>
      </c>
      <c r="E86" s="65" t="s">
        <v>5</v>
      </c>
      <c r="F86" s="67" t="s">
        <v>75</v>
      </c>
      <c r="G86" s="88">
        <v>0</v>
      </c>
      <c r="H86" s="89">
        <v>0</v>
      </c>
      <c r="I86" s="88">
        <v>0</v>
      </c>
      <c r="J86" s="8">
        <v>0</v>
      </c>
      <c r="K86" s="128">
        <v>0</v>
      </c>
      <c r="L86" s="128">
        <v>0</v>
      </c>
      <c r="M86" s="131">
        <v>0</v>
      </c>
      <c r="N86" s="149"/>
      <c r="O86" s="149"/>
      <c r="P86" s="149"/>
      <c r="Q86" s="149"/>
      <c r="R86" s="149"/>
      <c r="S86" s="149"/>
      <c r="T86" s="149"/>
      <c r="U86" s="149"/>
      <c r="V86" s="149"/>
      <c r="W86" s="149"/>
      <c r="X86" s="149"/>
      <c r="Y86" s="149"/>
      <c r="Z86" s="149"/>
      <c r="AA86" s="149"/>
      <c r="AB86" s="149"/>
      <c r="AC86" s="149"/>
      <c r="AD86" s="149"/>
      <c r="AE86" s="149"/>
      <c r="AF86" s="149"/>
      <c r="AG86" s="149"/>
      <c r="AH86" s="149"/>
      <c r="AI86" s="149"/>
      <c r="AJ86" s="149"/>
      <c r="AK86" s="149"/>
      <c r="AL86" s="149"/>
      <c r="AM86" s="149"/>
      <c r="AN86" s="149"/>
    </row>
    <row r="87" spans="1:40" s="11" customFormat="1" ht="21" hidden="1" customHeight="1" x14ac:dyDescent="0.2">
      <c r="A87" s="100">
        <v>2002</v>
      </c>
      <c r="B87" s="73" t="s">
        <v>467</v>
      </c>
      <c r="C87" s="69" t="s">
        <v>19</v>
      </c>
      <c r="D87" s="66" t="s">
        <v>468</v>
      </c>
      <c r="E87" s="66" t="s">
        <v>468</v>
      </c>
      <c r="F87" s="70" t="s">
        <v>75</v>
      </c>
      <c r="G87" s="88">
        <v>0</v>
      </c>
      <c r="H87" s="89">
        <v>0</v>
      </c>
      <c r="I87" s="88">
        <v>0</v>
      </c>
      <c r="J87" s="8">
        <v>0</v>
      </c>
      <c r="K87" s="128">
        <v>0</v>
      </c>
      <c r="L87" s="128">
        <v>0</v>
      </c>
      <c r="M87" s="131">
        <v>0</v>
      </c>
      <c r="N87" s="150"/>
      <c r="O87" s="150"/>
      <c r="P87" s="150"/>
      <c r="Q87" s="150"/>
      <c r="R87" s="150"/>
      <c r="S87" s="150"/>
      <c r="T87" s="150"/>
      <c r="U87" s="150"/>
      <c r="V87" s="150"/>
      <c r="W87" s="150"/>
      <c r="X87" s="150"/>
      <c r="Y87" s="150"/>
      <c r="Z87" s="150"/>
      <c r="AA87" s="150"/>
      <c r="AB87" s="150"/>
      <c r="AC87" s="150"/>
      <c r="AD87" s="150"/>
      <c r="AE87" s="150"/>
      <c r="AF87" s="150"/>
      <c r="AG87" s="150"/>
      <c r="AH87" s="150"/>
      <c r="AI87" s="150"/>
      <c r="AJ87" s="150"/>
      <c r="AK87" s="150"/>
      <c r="AL87" s="150"/>
      <c r="AM87" s="150"/>
      <c r="AN87" s="150"/>
    </row>
    <row r="88" spans="1:40" s="4" customFormat="1" ht="26.25" customHeight="1" x14ac:dyDescent="0.2">
      <c r="A88" s="100">
        <v>2002</v>
      </c>
      <c r="B88" s="73" t="s">
        <v>409</v>
      </c>
      <c r="C88" s="69" t="s">
        <v>19</v>
      </c>
      <c r="D88" s="66"/>
      <c r="E88" s="66" t="s">
        <v>411</v>
      </c>
      <c r="F88" s="70" t="s">
        <v>75</v>
      </c>
      <c r="G88" s="88">
        <v>2590.7399730693537</v>
      </c>
      <c r="H88" s="89">
        <v>1988.9314795451046</v>
      </c>
      <c r="I88" s="88">
        <v>1444.1124266954998</v>
      </c>
      <c r="J88" s="8">
        <v>243.91480608747986</v>
      </c>
      <c r="K88" s="128">
        <v>116.25845897627546</v>
      </c>
      <c r="L88" s="128">
        <v>36.473242031772671</v>
      </c>
      <c r="M88" s="131">
        <v>148.17254575407651</v>
      </c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0"/>
      <c r="AI88" s="140"/>
      <c r="AJ88" s="140"/>
      <c r="AK88" s="140"/>
      <c r="AL88" s="140"/>
      <c r="AM88" s="140"/>
      <c r="AN88" s="140"/>
    </row>
    <row r="89" spans="1:40" x14ac:dyDescent="0.2">
      <c r="A89" s="99">
        <v>2002</v>
      </c>
      <c r="B89" s="72" t="s">
        <v>409</v>
      </c>
      <c r="C89" s="64" t="s">
        <v>24</v>
      </c>
      <c r="D89" s="66" t="s">
        <v>410</v>
      </c>
      <c r="E89" s="65" t="s">
        <v>412</v>
      </c>
      <c r="F89" s="67" t="s">
        <v>75</v>
      </c>
      <c r="G89" s="88">
        <v>959.70218096101894</v>
      </c>
      <c r="H89" s="89">
        <v>672.475399960809</v>
      </c>
      <c r="I89" s="88">
        <v>469.59299115907339</v>
      </c>
      <c r="J89" s="8">
        <v>59.269018301630609</v>
      </c>
      <c r="K89" s="128">
        <v>25.075353896843719</v>
      </c>
      <c r="L89" s="128">
        <v>88.903527452445942</v>
      </c>
      <c r="M89" s="131">
        <v>29.634509150815305</v>
      </c>
    </row>
    <row r="90" spans="1:40" s="6" customFormat="1" ht="24" customHeight="1" x14ac:dyDescent="0.2">
      <c r="A90" s="101">
        <v>2002</v>
      </c>
      <c r="B90" s="73" t="s">
        <v>175</v>
      </c>
      <c r="C90" s="69" t="s">
        <v>19</v>
      </c>
      <c r="D90" s="66" t="s">
        <v>592</v>
      </c>
      <c r="E90" s="66" t="s">
        <v>176</v>
      </c>
      <c r="F90" s="70" t="s">
        <v>75</v>
      </c>
      <c r="G90" s="88">
        <v>10241.002489233673</v>
      </c>
      <c r="H90" s="89">
        <v>6773.7649185882838</v>
      </c>
      <c r="I90" s="88">
        <v>3847.9270343520184</v>
      </c>
      <c r="J90" s="8">
        <v>1192.21909891357</v>
      </c>
      <c r="K90" s="128">
        <v>948.30429282608975</v>
      </c>
      <c r="L90" s="128">
        <v>764.79829385373353</v>
      </c>
      <c r="M90" s="131">
        <v>20.51619864287213</v>
      </c>
      <c r="N90" s="151"/>
      <c r="O90" s="151"/>
      <c r="P90" s="151"/>
      <c r="Q90" s="151"/>
      <c r="R90" s="151"/>
      <c r="S90" s="151"/>
      <c r="T90" s="151"/>
      <c r="U90" s="151"/>
      <c r="V90" s="151"/>
      <c r="W90" s="151"/>
      <c r="X90" s="151"/>
      <c r="Y90" s="151"/>
      <c r="Z90" s="151"/>
      <c r="AA90" s="151"/>
      <c r="AB90" s="151"/>
      <c r="AC90" s="151"/>
      <c r="AD90" s="151"/>
      <c r="AE90" s="151"/>
      <c r="AF90" s="151"/>
      <c r="AG90" s="151"/>
      <c r="AH90" s="151"/>
      <c r="AI90" s="151"/>
      <c r="AJ90" s="151"/>
      <c r="AK90" s="151"/>
      <c r="AL90" s="151"/>
      <c r="AM90" s="151"/>
      <c r="AN90" s="151"/>
    </row>
    <row r="91" spans="1:40" ht="15" hidden="1" customHeight="1" x14ac:dyDescent="0.2">
      <c r="A91" s="99">
        <v>2002</v>
      </c>
      <c r="B91" s="72" t="s">
        <v>739</v>
      </c>
      <c r="C91" s="64" t="s">
        <v>19</v>
      </c>
      <c r="D91" s="66" t="s">
        <v>740</v>
      </c>
      <c r="E91" s="65" t="s">
        <v>740</v>
      </c>
      <c r="F91" s="67" t="s">
        <v>75</v>
      </c>
      <c r="G91" s="88">
        <v>0</v>
      </c>
      <c r="H91" s="89">
        <v>0</v>
      </c>
      <c r="I91" s="88">
        <v>0</v>
      </c>
      <c r="J91" s="8">
        <v>0</v>
      </c>
      <c r="K91" s="128">
        <v>0</v>
      </c>
      <c r="L91" s="128">
        <v>0</v>
      </c>
      <c r="M91" s="131">
        <v>0</v>
      </c>
    </row>
    <row r="92" spans="1:40" ht="15" customHeight="1" x14ac:dyDescent="0.2">
      <c r="A92" s="99">
        <v>2002</v>
      </c>
      <c r="B92" s="72" t="s">
        <v>179</v>
      </c>
      <c r="C92" s="64" t="s">
        <v>19</v>
      </c>
      <c r="D92" s="66" t="s">
        <v>180</v>
      </c>
      <c r="E92" s="65" t="s">
        <v>180</v>
      </c>
      <c r="F92" s="67" t="s">
        <v>75</v>
      </c>
      <c r="G92" s="88">
        <v>4644.6394149835542</v>
      </c>
      <c r="H92" s="89">
        <v>3634.7865262288469</v>
      </c>
      <c r="I92" s="88">
        <v>1709.6832202393448</v>
      </c>
      <c r="J92" s="8">
        <v>1420.1768616121497</v>
      </c>
      <c r="K92" s="128">
        <v>376.13030845265575</v>
      </c>
      <c r="L92" s="128">
        <v>85.484161011967217</v>
      </c>
      <c r="M92" s="131">
        <v>43.311974912730051</v>
      </c>
    </row>
    <row r="93" spans="1:40" ht="15" customHeight="1" x14ac:dyDescent="0.2">
      <c r="A93" s="99">
        <v>2002</v>
      </c>
      <c r="B93" s="72" t="s">
        <v>181</v>
      </c>
      <c r="C93" s="64" t="s">
        <v>19</v>
      </c>
      <c r="D93" s="66" t="s">
        <v>182</v>
      </c>
      <c r="E93" s="65" t="s">
        <v>91</v>
      </c>
      <c r="F93" s="67" t="s">
        <v>75</v>
      </c>
      <c r="G93" s="88">
        <v>7293.5086175410443</v>
      </c>
      <c r="H93" s="89">
        <v>6208.4296670958074</v>
      </c>
      <c r="I93" s="88">
        <v>4358.5524227968363</v>
      </c>
      <c r="J93" s="8">
        <v>1307.3377690763523</v>
      </c>
      <c r="K93" s="128">
        <v>348.77537692882618</v>
      </c>
      <c r="L93" s="128">
        <v>98.021837960389064</v>
      </c>
      <c r="M93" s="131">
        <v>95.742260333403294</v>
      </c>
    </row>
    <row r="94" spans="1:40" ht="15" customHeight="1" x14ac:dyDescent="0.2">
      <c r="A94" s="99">
        <v>2002</v>
      </c>
      <c r="B94" s="72" t="s">
        <v>181</v>
      </c>
      <c r="C94" s="64" t="s">
        <v>24</v>
      </c>
      <c r="D94" s="66" t="s">
        <v>182</v>
      </c>
      <c r="E94" s="65" t="s">
        <v>183</v>
      </c>
      <c r="F94" s="67" t="s">
        <v>75</v>
      </c>
      <c r="G94" s="88">
        <v>2205.4913541087549</v>
      </c>
      <c r="H94" s="89">
        <v>1471.4673582193295</v>
      </c>
      <c r="I94" s="88">
        <v>738.58315114339712</v>
      </c>
      <c r="J94" s="8">
        <v>365.87220913121973</v>
      </c>
      <c r="K94" s="128">
        <v>268.99015998432355</v>
      </c>
      <c r="L94" s="128">
        <v>75.226061690531168</v>
      </c>
      <c r="M94" s="131">
        <v>22.795776269857928</v>
      </c>
    </row>
    <row r="95" spans="1:40" ht="15" customHeight="1" x14ac:dyDescent="0.2">
      <c r="A95" s="99">
        <v>2002</v>
      </c>
      <c r="B95" s="72" t="s">
        <v>184</v>
      </c>
      <c r="C95" s="64" t="s">
        <v>19</v>
      </c>
      <c r="D95" s="66" t="s">
        <v>185</v>
      </c>
      <c r="E95" s="65" t="s">
        <v>186</v>
      </c>
      <c r="F95" s="67" t="s">
        <v>75</v>
      </c>
      <c r="G95" s="88">
        <v>9627.796107574497</v>
      </c>
      <c r="H95" s="89">
        <v>8020.693880549512</v>
      </c>
      <c r="I95" s="88">
        <v>4820.166892261459</v>
      </c>
      <c r="J95" s="8">
        <v>2396.9758747755614</v>
      </c>
      <c r="K95" s="128">
        <v>416.02291692490724</v>
      </c>
      <c r="L95" s="128">
        <v>227.9577626985793</v>
      </c>
      <c r="M95" s="131">
        <v>159.5704338890055</v>
      </c>
    </row>
    <row r="96" spans="1:40" ht="15" customHeight="1" x14ac:dyDescent="0.2">
      <c r="A96" s="99">
        <v>2002</v>
      </c>
      <c r="B96" s="72" t="s">
        <v>184</v>
      </c>
      <c r="C96" s="64" t="s">
        <v>24</v>
      </c>
      <c r="D96" s="66" t="s">
        <v>185</v>
      </c>
      <c r="E96" s="65" t="s">
        <v>187</v>
      </c>
      <c r="F96" s="67" t="s">
        <v>75</v>
      </c>
      <c r="G96" s="88">
        <v>8187.1030473194751</v>
      </c>
      <c r="H96" s="89">
        <v>6837.5930921438858</v>
      </c>
      <c r="I96" s="88">
        <v>4118.0569831498351</v>
      </c>
      <c r="J96" s="8">
        <v>2044.781131406256</v>
      </c>
      <c r="K96" s="128">
        <v>355.61410980978377</v>
      </c>
      <c r="L96" s="128">
        <v>186.92536541283502</v>
      </c>
      <c r="M96" s="131">
        <v>132.21550236517595</v>
      </c>
    </row>
    <row r="97" spans="1:40" ht="15" customHeight="1" x14ac:dyDescent="0.2">
      <c r="A97" s="99">
        <v>2002</v>
      </c>
      <c r="B97" s="72" t="s">
        <v>193</v>
      </c>
      <c r="C97" s="64" t="s">
        <v>19</v>
      </c>
      <c r="D97" s="66" t="s">
        <v>189</v>
      </c>
      <c r="E97" s="65" t="s">
        <v>194</v>
      </c>
      <c r="F97" s="67" t="s">
        <v>75</v>
      </c>
      <c r="G97" s="88">
        <v>10272.916576011474</v>
      </c>
      <c r="H97" s="89">
        <v>8761.5566093198941</v>
      </c>
      <c r="I97" s="88">
        <v>4352.8534787293711</v>
      </c>
      <c r="J97" s="8">
        <v>3653.0231472447326</v>
      </c>
      <c r="K97" s="128">
        <v>382.96904133361318</v>
      </c>
      <c r="L97" s="128">
        <v>295.20530269466025</v>
      </c>
      <c r="M97" s="131">
        <v>77.505639317516952</v>
      </c>
    </row>
    <row r="98" spans="1:40" ht="15" customHeight="1" x14ac:dyDescent="0.2">
      <c r="A98" s="99">
        <v>2002</v>
      </c>
      <c r="B98" s="72" t="s">
        <v>195</v>
      </c>
      <c r="C98" s="64" t="s">
        <v>19</v>
      </c>
      <c r="D98" s="66" t="s">
        <v>196</v>
      </c>
      <c r="E98" s="65" t="s">
        <v>197</v>
      </c>
      <c r="F98" s="67" t="s">
        <v>75</v>
      </c>
      <c r="G98" s="88">
        <v>8929.1055649033515</v>
      </c>
      <c r="H98" s="89">
        <v>7465.6167283784725</v>
      </c>
      <c r="I98" s="88">
        <v>3790.9375936773736</v>
      </c>
      <c r="J98" s="8">
        <v>2942.9347164386586</v>
      </c>
      <c r="K98" s="128">
        <v>465.03383590510185</v>
      </c>
      <c r="L98" s="128">
        <v>143.61339050010497</v>
      </c>
      <c r="M98" s="131">
        <v>123.09719185723283</v>
      </c>
    </row>
    <row r="99" spans="1:40" ht="15" customHeight="1" x14ac:dyDescent="0.2">
      <c r="A99" s="99">
        <v>2002</v>
      </c>
      <c r="B99" s="72" t="s">
        <v>195</v>
      </c>
      <c r="C99" s="64" t="s">
        <v>24</v>
      </c>
      <c r="D99" s="66" t="s">
        <v>196</v>
      </c>
      <c r="E99" s="65" t="s">
        <v>198</v>
      </c>
      <c r="F99" s="67" t="s">
        <v>75</v>
      </c>
      <c r="G99" s="88">
        <v>7195.4867795806558</v>
      </c>
      <c r="H99" s="89">
        <v>5791.2669613574062</v>
      </c>
      <c r="I99" s="88">
        <v>2102.9103608943942</v>
      </c>
      <c r="J99" s="8">
        <v>2986.2466913513886</v>
      </c>
      <c r="K99" s="128">
        <v>378.40988607964158</v>
      </c>
      <c r="L99" s="128">
        <v>253.03311659542302</v>
      </c>
      <c r="M99" s="131">
        <v>70.666906436559557</v>
      </c>
    </row>
    <row r="100" spans="1:40" ht="15" customHeight="1" x14ac:dyDescent="0.2">
      <c r="A100" s="99">
        <v>2002</v>
      </c>
      <c r="B100" s="72" t="s">
        <v>195</v>
      </c>
      <c r="C100" s="64" t="s">
        <v>25</v>
      </c>
      <c r="D100" s="66" t="s">
        <v>196</v>
      </c>
      <c r="E100" s="65" t="s">
        <v>199</v>
      </c>
      <c r="F100" s="67" t="s">
        <v>75</v>
      </c>
      <c r="G100" s="88">
        <v>7288.9494622870716</v>
      </c>
      <c r="H100" s="89">
        <v>6092.171208119531</v>
      </c>
      <c r="I100" s="88">
        <v>2965.7304927085165</v>
      </c>
      <c r="J100" s="8">
        <v>2528.0515883272437</v>
      </c>
      <c r="K100" s="128">
        <v>186.92536541283502</v>
      </c>
      <c r="L100" s="128">
        <v>286.086992186717</v>
      </c>
      <c r="M100" s="131">
        <v>125.37676948421858</v>
      </c>
    </row>
    <row r="101" spans="1:40" ht="15" customHeight="1" x14ac:dyDescent="0.2">
      <c r="A101" s="99">
        <v>2002</v>
      </c>
      <c r="B101" s="72" t="s">
        <v>195</v>
      </c>
      <c r="C101" s="64" t="s">
        <v>27</v>
      </c>
      <c r="D101" s="66" t="s">
        <v>196</v>
      </c>
      <c r="E101" s="65" t="s">
        <v>200</v>
      </c>
      <c r="F101" s="67" t="s">
        <v>75</v>
      </c>
      <c r="G101" s="88">
        <v>13614.777377172648</v>
      </c>
      <c r="H101" s="89">
        <v>11818.470207107845</v>
      </c>
      <c r="I101" s="88">
        <v>7246.777276187835</v>
      </c>
      <c r="J101" s="8">
        <v>3673.5393458876056</v>
      </c>
      <c r="K101" s="128">
        <v>520.88348776625378</v>
      </c>
      <c r="L101" s="128">
        <v>253.03311659542302</v>
      </c>
      <c r="M101" s="131">
        <v>124.2369806707257</v>
      </c>
    </row>
    <row r="102" spans="1:40" s="4" customFormat="1" ht="19.5" customHeight="1" x14ac:dyDescent="0.2">
      <c r="A102" s="100">
        <v>2002</v>
      </c>
      <c r="B102" s="73" t="s">
        <v>201</v>
      </c>
      <c r="C102" s="69" t="s">
        <v>19</v>
      </c>
      <c r="D102" s="66" t="s">
        <v>202</v>
      </c>
      <c r="E102" s="66" t="s">
        <v>203</v>
      </c>
      <c r="F102" s="70" t="s">
        <v>75</v>
      </c>
      <c r="G102" s="88">
        <v>9002.0520489668961</v>
      </c>
      <c r="H102" s="89">
        <v>7976.2421168232895</v>
      </c>
      <c r="I102" s="88">
        <v>5435.652851547623</v>
      </c>
      <c r="J102" s="8">
        <v>2027.6842992038628</v>
      </c>
      <c r="K102" s="128">
        <v>221.11902981762188</v>
      </c>
      <c r="L102" s="128">
        <v>181.22642134537051</v>
      </c>
      <c r="M102" s="131">
        <v>110.55951490881094</v>
      </c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0"/>
      <c r="AM102" s="140"/>
      <c r="AN102" s="140"/>
    </row>
    <row r="103" spans="1:40" s="4" customFormat="1" x14ac:dyDescent="0.2">
      <c r="A103" s="100"/>
      <c r="B103" s="73" t="s">
        <v>201</v>
      </c>
      <c r="C103" s="69" t="s">
        <v>24</v>
      </c>
      <c r="D103" s="66" t="s">
        <v>202</v>
      </c>
      <c r="E103" s="66" t="s">
        <v>204</v>
      </c>
      <c r="F103" s="70" t="s">
        <v>75</v>
      </c>
      <c r="G103" s="88">
        <v>8516.502014418922</v>
      </c>
      <c r="H103" s="89">
        <v>7543.1223676959889</v>
      </c>
      <c r="I103" s="88">
        <v>5140.4475488529633</v>
      </c>
      <c r="J103" s="8">
        <v>1915.9849954815588</v>
      </c>
      <c r="K103" s="128">
        <v>209.72114168269295</v>
      </c>
      <c r="L103" s="128">
        <v>172.10811083742735</v>
      </c>
      <c r="M103" s="131">
        <v>104.86057084134647</v>
      </c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0"/>
      <c r="AI103" s="140"/>
      <c r="AJ103" s="140"/>
      <c r="AK103" s="140"/>
      <c r="AL103" s="140"/>
      <c r="AM103" s="140"/>
      <c r="AN103" s="140"/>
    </row>
    <row r="104" spans="1:40" ht="15" hidden="1" customHeight="1" x14ac:dyDescent="0.2">
      <c r="A104" s="99">
        <v>2002</v>
      </c>
      <c r="B104" s="72" t="s">
        <v>205</v>
      </c>
      <c r="C104" s="64" t="s">
        <v>19</v>
      </c>
      <c r="D104" s="66" t="s">
        <v>206</v>
      </c>
      <c r="E104" s="65" t="s">
        <v>206</v>
      </c>
      <c r="F104" s="67" t="s">
        <v>75</v>
      </c>
      <c r="G104" s="88">
        <v>0</v>
      </c>
      <c r="H104" s="89">
        <v>0</v>
      </c>
      <c r="I104" s="88">
        <v>0</v>
      </c>
      <c r="J104" s="8">
        <v>0</v>
      </c>
      <c r="K104" s="128">
        <v>0</v>
      </c>
      <c r="L104" s="128">
        <v>0</v>
      </c>
      <c r="M104" s="131">
        <v>0</v>
      </c>
    </row>
    <row r="105" spans="1:40" ht="15" customHeight="1" x14ac:dyDescent="0.2">
      <c r="A105" s="99">
        <v>2002</v>
      </c>
      <c r="B105" s="72" t="s">
        <v>207</v>
      </c>
      <c r="C105" s="64" t="s">
        <v>19</v>
      </c>
      <c r="D105" s="66" t="s">
        <v>208</v>
      </c>
      <c r="E105" s="65" t="s">
        <v>208</v>
      </c>
      <c r="F105" s="67" t="s">
        <v>75</v>
      </c>
      <c r="G105" s="88">
        <v>3591.474551316117</v>
      </c>
      <c r="H105" s="89">
        <v>2757.1491398393164</v>
      </c>
      <c r="I105" s="88">
        <v>1991.2110571720905</v>
      </c>
      <c r="J105" s="8">
        <v>348.77537692882618</v>
      </c>
      <c r="K105" s="128">
        <v>319.140867778011</v>
      </c>
      <c r="L105" s="128">
        <v>91.183105079431712</v>
      </c>
      <c r="M105" s="131">
        <v>6.8387328809573793</v>
      </c>
    </row>
    <row r="106" spans="1:40" s="4" customFormat="1" x14ac:dyDescent="0.2">
      <c r="A106" s="100">
        <v>2002</v>
      </c>
      <c r="B106" s="73" t="s">
        <v>209</v>
      </c>
      <c r="C106" s="69" t="s">
        <v>19</v>
      </c>
      <c r="D106" s="66" t="s">
        <v>210</v>
      </c>
      <c r="E106" s="66" t="s">
        <v>211</v>
      </c>
      <c r="F106" s="70" t="s">
        <v>75</v>
      </c>
      <c r="G106" s="88">
        <v>14754.56619066554</v>
      </c>
      <c r="H106" s="89">
        <v>12671.032239600527</v>
      </c>
      <c r="I106" s="88">
        <v>8156.3287493551643</v>
      </c>
      <c r="J106" s="8">
        <v>3472.9365147128542</v>
      </c>
      <c r="K106" s="128">
        <v>257.59227184939465</v>
      </c>
      <c r="L106" s="128">
        <v>180.08663253187763</v>
      </c>
      <c r="M106" s="131">
        <v>604.088071151235</v>
      </c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0"/>
      <c r="AI106" s="140"/>
      <c r="AJ106" s="140"/>
      <c r="AK106" s="140"/>
      <c r="AL106" s="140"/>
      <c r="AM106" s="140"/>
      <c r="AN106" s="140"/>
    </row>
    <row r="107" spans="1:40" s="4" customFormat="1" ht="18.75" customHeight="1" x14ac:dyDescent="0.2">
      <c r="A107" s="100"/>
      <c r="B107" s="73" t="s">
        <v>209</v>
      </c>
      <c r="C107" s="69" t="s">
        <v>24</v>
      </c>
      <c r="D107" s="66" t="s">
        <v>210</v>
      </c>
      <c r="E107" s="66" t="s">
        <v>212</v>
      </c>
      <c r="F107" s="70" t="s">
        <v>75</v>
      </c>
      <c r="G107" s="88">
        <v>4365.391155677793</v>
      </c>
      <c r="H107" s="89">
        <v>3535.6248994549646</v>
      </c>
      <c r="I107" s="88">
        <v>1827.081468029113</v>
      </c>
      <c r="J107" s="8">
        <v>1293.6603033144372</v>
      </c>
      <c r="K107" s="128">
        <v>151.59191219455522</v>
      </c>
      <c r="L107" s="128">
        <v>202.88240880173555</v>
      </c>
      <c r="M107" s="131">
        <v>60.408807115123523</v>
      </c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0"/>
      <c r="AM107" s="140"/>
      <c r="AN107" s="140"/>
    </row>
    <row r="108" spans="1:40" ht="15" customHeight="1" x14ac:dyDescent="0.2">
      <c r="A108" s="99">
        <v>2002</v>
      </c>
      <c r="B108" s="72" t="s">
        <v>213</v>
      </c>
      <c r="C108" s="64" t="s">
        <v>19</v>
      </c>
      <c r="D108" s="66" t="s">
        <v>50</v>
      </c>
      <c r="E108" s="65" t="s">
        <v>50</v>
      </c>
      <c r="F108" s="67" t="s">
        <v>75</v>
      </c>
      <c r="G108" s="88">
        <v>2212.3300869897116</v>
      </c>
      <c r="H108" s="89">
        <v>1840.7589337910276</v>
      </c>
      <c r="I108" s="88">
        <v>902.71274028637401</v>
      </c>
      <c r="J108" s="8">
        <v>752.26061690531151</v>
      </c>
      <c r="K108" s="128">
        <v>108.27993728182516</v>
      </c>
      <c r="L108" s="128">
        <v>52.430285420673236</v>
      </c>
      <c r="M108" s="131">
        <v>25.075353896843719</v>
      </c>
    </row>
    <row r="109" spans="1:40" ht="15" customHeight="1" x14ac:dyDescent="0.2">
      <c r="A109" s="99">
        <v>2002</v>
      </c>
      <c r="B109" s="72" t="s">
        <v>214</v>
      </c>
      <c r="C109" s="64" t="s">
        <v>19</v>
      </c>
      <c r="D109" s="66" t="s">
        <v>215</v>
      </c>
      <c r="E109" s="65" t="s">
        <v>215</v>
      </c>
      <c r="F109" s="67" t="s">
        <v>75</v>
      </c>
      <c r="G109" s="88">
        <v>2007.1681005609908</v>
      </c>
      <c r="H109" s="89">
        <v>1683.4680775290085</v>
      </c>
      <c r="I109" s="88">
        <v>1116.9930372230388</v>
      </c>
      <c r="J109" s="8">
        <v>404.62502878997827</v>
      </c>
      <c r="K109" s="128">
        <v>82.06479457148852</v>
      </c>
      <c r="L109" s="128">
        <v>66.107751182587975</v>
      </c>
      <c r="M109" s="131">
        <v>13.677465761914759</v>
      </c>
    </row>
    <row r="110" spans="1:40" ht="15" customHeight="1" x14ac:dyDescent="0.2">
      <c r="A110" s="99">
        <v>2002</v>
      </c>
      <c r="B110" s="72" t="s">
        <v>216</v>
      </c>
      <c r="C110" s="64" t="s">
        <v>19</v>
      </c>
      <c r="D110" s="66" t="s">
        <v>217</v>
      </c>
      <c r="E110" s="65" t="s">
        <v>217</v>
      </c>
      <c r="F110" s="67" t="s">
        <v>75</v>
      </c>
      <c r="G110" s="88">
        <v>3887.8196428242691</v>
      </c>
      <c r="H110" s="89">
        <v>2994.2252130458387</v>
      </c>
      <c r="I110" s="88">
        <v>1162.5845897627544</v>
      </c>
      <c r="J110" s="8">
        <v>1384.8434083938691</v>
      </c>
      <c r="K110" s="128">
        <v>348.77537692882618</v>
      </c>
      <c r="L110" s="128">
        <v>27.354931523829517</v>
      </c>
      <c r="M110" s="131">
        <v>70.666906436559557</v>
      </c>
    </row>
    <row r="111" spans="1:40" ht="15" customHeight="1" x14ac:dyDescent="0.2">
      <c r="A111" s="99"/>
      <c r="B111" s="72" t="s">
        <v>218</v>
      </c>
      <c r="C111" s="64" t="s">
        <v>19</v>
      </c>
      <c r="D111" s="66" t="s">
        <v>219</v>
      </c>
      <c r="E111" s="65" t="s">
        <v>220</v>
      </c>
      <c r="F111" s="67" t="s">
        <v>75</v>
      </c>
      <c r="G111" s="88">
        <v>3631.3671597883686</v>
      </c>
      <c r="H111" s="89">
        <v>2920.1389401688011</v>
      </c>
      <c r="I111" s="88">
        <v>2233.9860744460775</v>
      </c>
      <c r="J111" s="8">
        <v>330.53875591293991</v>
      </c>
      <c r="K111" s="128">
        <v>180.08663253187763</v>
      </c>
      <c r="L111" s="128">
        <v>129.93592473819018</v>
      </c>
      <c r="M111" s="131">
        <v>45.591552539715856</v>
      </c>
    </row>
    <row r="112" spans="1:40" ht="15" customHeight="1" x14ac:dyDescent="0.2">
      <c r="A112" s="99">
        <v>2002</v>
      </c>
      <c r="B112" s="72" t="s">
        <v>218</v>
      </c>
      <c r="C112" s="64" t="s">
        <v>24</v>
      </c>
      <c r="D112" s="66" t="s">
        <v>219</v>
      </c>
      <c r="E112" s="65" t="s">
        <v>550</v>
      </c>
      <c r="F112" s="67" t="s">
        <v>75</v>
      </c>
      <c r="G112" s="88">
        <v>1942.2001381918958</v>
      </c>
      <c r="H112" s="89">
        <v>1385.9831972073621</v>
      </c>
      <c r="I112" s="88">
        <v>971.1000690959479</v>
      </c>
      <c r="J112" s="8">
        <v>136.77465761914758</v>
      </c>
      <c r="K112" s="128">
        <v>175.52747727790606</v>
      </c>
      <c r="L112" s="128">
        <v>27.354931523829517</v>
      </c>
      <c r="M112" s="131">
        <v>75.226061690531168</v>
      </c>
    </row>
    <row r="113" spans="1:13" ht="15" hidden="1" customHeight="1" x14ac:dyDescent="0.2">
      <c r="A113" s="99"/>
      <c r="B113" s="72" t="s">
        <v>221</v>
      </c>
      <c r="C113" s="64" t="s">
        <v>19</v>
      </c>
      <c r="D113" s="66" t="s">
        <v>222</v>
      </c>
      <c r="E113" s="65" t="s">
        <v>223</v>
      </c>
      <c r="F113" s="67" t="s">
        <v>75</v>
      </c>
      <c r="G113" s="88">
        <v>0</v>
      </c>
      <c r="H113" s="89">
        <v>0</v>
      </c>
      <c r="I113" s="88">
        <v>0</v>
      </c>
      <c r="J113" s="8">
        <v>0</v>
      </c>
      <c r="K113" s="128">
        <v>0</v>
      </c>
      <c r="L113" s="128">
        <v>0</v>
      </c>
      <c r="M113" s="131">
        <v>0</v>
      </c>
    </row>
    <row r="114" spans="1:13" ht="15" customHeight="1" x14ac:dyDescent="0.2">
      <c r="A114" s="99"/>
      <c r="B114" s="72" t="s">
        <v>221</v>
      </c>
      <c r="C114" s="64" t="s">
        <v>24</v>
      </c>
      <c r="D114" s="66" t="s">
        <v>222</v>
      </c>
      <c r="E114" s="65" t="s">
        <v>224</v>
      </c>
      <c r="F114" s="67" t="s">
        <v>75</v>
      </c>
      <c r="G114" s="88">
        <v>1169.4233226437118</v>
      </c>
      <c r="H114" s="89">
        <v>747.70146165134008</v>
      </c>
      <c r="I114" s="88">
        <v>429.70038268682197</v>
      </c>
      <c r="J114" s="8">
        <v>107.14014846833227</v>
      </c>
      <c r="K114" s="128">
        <v>150.45212338106234</v>
      </c>
      <c r="L114" s="128">
        <v>49.010918980194532</v>
      </c>
      <c r="M114" s="131">
        <v>11.397888134928964</v>
      </c>
    </row>
    <row r="115" spans="1:13" ht="15" customHeight="1" x14ac:dyDescent="0.2">
      <c r="A115" s="99">
        <v>2002</v>
      </c>
      <c r="B115" s="72" t="s">
        <v>225</v>
      </c>
      <c r="C115" s="64" t="s">
        <v>19</v>
      </c>
      <c r="D115" s="66" t="s">
        <v>226</v>
      </c>
      <c r="E115" s="65" t="s">
        <v>226</v>
      </c>
      <c r="F115" s="67" t="s">
        <v>75</v>
      </c>
      <c r="G115" s="88">
        <v>16346.85116311512</v>
      </c>
      <c r="H115" s="89">
        <v>13527.013638533694</v>
      </c>
      <c r="I115" s="88">
        <v>8769.5351310143433</v>
      </c>
      <c r="J115" s="8">
        <v>3347.559745228637</v>
      </c>
      <c r="K115" s="128">
        <v>712.36800843306025</v>
      </c>
      <c r="L115" s="128">
        <v>443.37784844873664</v>
      </c>
      <c r="M115" s="131">
        <v>254.17290540891591</v>
      </c>
    </row>
    <row r="116" spans="1:13" ht="15" customHeight="1" x14ac:dyDescent="0.2">
      <c r="A116" s="99">
        <v>2002</v>
      </c>
      <c r="B116" s="72" t="s">
        <v>227</v>
      </c>
      <c r="C116" s="64" t="s">
        <v>19</v>
      </c>
      <c r="D116" s="66" t="s">
        <v>228</v>
      </c>
      <c r="E116" s="65" t="s">
        <v>228</v>
      </c>
      <c r="F116" s="67" t="s">
        <v>75</v>
      </c>
      <c r="G116" s="88">
        <v>17146.982910187133</v>
      </c>
      <c r="H116" s="89">
        <v>14169.854529343687</v>
      </c>
      <c r="I116" s="88">
        <v>9177.5795262448009</v>
      </c>
      <c r="J116" s="8">
        <v>3503.7108126771641</v>
      </c>
      <c r="K116" s="128">
        <v>757.95956097277599</v>
      </c>
      <c r="L116" s="128">
        <v>462.75425827811597</v>
      </c>
      <c r="M116" s="131">
        <v>267.85037117083061</v>
      </c>
    </row>
    <row r="117" spans="1:13" ht="15" customHeight="1" x14ac:dyDescent="0.2">
      <c r="A117" s="99">
        <v>2002</v>
      </c>
      <c r="B117" s="72" t="s">
        <v>527</v>
      </c>
      <c r="C117" s="64" t="s">
        <v>19</v>
      </c>
      <c r="D117" s="66" t="s">
        <v>528</v>
      </c>
      <c r="E117" s="65" t="s">
        <v>528</v>
      </c>
      <c r="F117" s="67" t="s">
        <v>75</v>
      </c>
      <c r="G117" s="88">
        <v>4088.4224739990195</v>
      </c>
      <c r="H117" s="89">
        <v>3194.8280442205887</v>
      </c>
      <c r="I117" s="88">
        <v>1284.5419928064944</v>
      </c>
      <c r="J117" s="8">
        <v>1463.4888365248789</v>
      </c>
      <c r="K117" s="128">
        <v>246.19438371446566</v>
      </c>
      <c r="L117" s="128">
        <v>98.021837960389064</v>
      </c>
      <c r="M117" s="131">
        <v>102.58099321436069</v>
      </c>
    </row>
    <row r="118" spans="1:13" ht="15" customHeight="1" x14ac:dyDescent="0.2">
      <c r="A118" s="99">
        <v>2002</v>
      </c>
      <c r="B118" s="72" t="s">
        <v>191</v>
      </c>
      <c r="C118" s="64" t="s">
        <v>19</v>
      </c>
      <c r="D118" s="66" t="s">
        <v>189</v>
      </c>
      <c r="E118" s="65" t="s">
        <v>192</v>
      </c>
      <c r="F118" s="67" t="s">
        <v>75</v>
      </c>
      <c r="G118" s="88">
        <v>9904.7647892532714</v>
      </c>
      <c r="H118" s="89">
        <v>7878.2202788629011</v>
      </c>
      <c r="I118" s="88">
        <v>2808.4396364464969</v>
      </c>
      <c r="J118" s="8">
        <v>4056.5083872212185</v>
      </c>
      <c r="K118" s="128">
        <v>704.38948673861</v>
      </c>
      <c r="L118" s="128">
        <v>274.68910405178809</v>
      </c>
      <c r="M118" s="131">
        <v>34.193664404786894</v>
      </c>
    </row>
    <row r="119" spans="1:13" ht="15" customHeight="1" x14ac:dyDescent="0.2">
      <c r="A119" s="99">
        <v>2002</v>
      </c>
      <c r="B119" s="72" t="s">
        <v>188</v>
      </c>
      <c r="C119" s="64" t="s">
        <v>19</v>
      </c>
      <c r="D119" s="66" t="s">
        <v>189</v>
      </c>
      <c r="E119" s="65" t="s">
        <v>190</v>
      </c>
      <c r="F119" s="67" t="s">
        <v>75</v>
      </c>
      <c r="G119" s="88">
        <v>3939.1101394314492</v>
      </c>
      <c r="H119" s="89">
        <v>2197.5128324143038</v>
      </c>
      <c r="I119" s="88">
        <v>512.90496607180353</v>
      </c>
      <c r="J119" s="8">
        <v>813.80921283392809</v>
      </c>
      <c r="K119" s="128">
        <v>692.99159860368081</v>
      </c>
      <c r="L119" s="128">
        <v>170.96832202393443</v>
      </c>
      <c r="M119" s="131">
        <v>6.8387328809573793</v>
      </c>
    </row>
    <row r="120" spans="1:13" ht="15" customHeight="1" x14ac:dyDescent="0.2">
      <c r="A120" s="99">
        <v>2002</v>
      </c>
      <c r="B120" s="72" t="s">
        <v>552</v>
      </c>
      <c r="C120" s="64" t="s">
        <v>19</v>
      </c>
      <c r="D120" s="66" t="s">
        <v>553</v>
      </c>
      <c r="E120" s="65" t="s">
        <v>553</v>
      </c>
      <c r="F120" s="67" t="s">
        <v>75</v>
      </c>
      <c r="G120" s="88">
        <v>6548.0867335166895</v>
      </c>
      <c r="H120" s="89">
        <v>5196.2972007141143</v>
      </c>
      <c r="I120" s="88">
        <v>3850.2066119790038</v>
      </c>
      <c r="J120" s="8">
        <v>670.195822333823</v>
      </c>
      <c r="K120" s="128">
        <v>422.86164980586454</v>
      </c>
      <c r="L120" s="128">
        <v>132.21550236517595</v>
      </c>
      <c r="M120" s="131">
        <v>120.81761423024705</v>
      </c>
    </row>
    <row r="121" spans="1:13" ht="15" customHeight="1" x14ac:dyDescent="0.2">
      <c r="A121" s="99">
        <v>2002</v>
      </c>
      <c r="B121" s="72" t="s">
        <v>540</v>
      </c>
      <c r="C121" s="64" t="s">
        <v>19</v>
      </c>
      <c r="D121" s="66" t="s">
        <v>541</v>
      </c>
      <c r="E121" s="65" t="s">
        <v>542</v>
      </c>
      <c r="F121" s="67" t="s">
        <v>75</v>
      </c>
      <c r="G121" s="88">
        <v>1766.6726609139896</v>
      </c>
      <c r="H121" s="89">
        <v>1584.306450755126</v>
      </c>
      <c r="I121" s="88">
        <v>866.23949825460124</v>
      </c>
      <c r="J121" s="8">
        <v>626.88384742109304</v>
      </c>
      <c r="K121" s="128">
        <v>68.387328809573788</v>
      </c>
      <c r="L121" s="128">
        <v>11.397888134928964</v>
      </c>
      <c r="M121" s="131">
        <v>11.397888134928964</v>
      </c>
    </row>
    <row r="122" spans="1:13" ht="15" customHeight="1" x14ac:dyDescent="0.2">
      <c r="A122" s="99">
        <v>2002</v>
      </c>
      <c r="B122" s="72" t="s">
        <v>540</v>
      </c>
      <c r="C122" s="64" t="s">
        <v>24</v>
      </c>
      <c r="D122" s="66" t="s">
        <v>541</v>
      </c>
      <c r="E122" s="65" t="s">
        <v>543</v>
      </c>
      <c r="F122" s="67" t="s">
        <v>75</v>
      </c>
      <c r="G122" s="88">
        <v>610.92680403219242</v>
      </c>
      <c r="H122" s="89">
        <v>560.77609623850492</v>
      </c>
      <c r="I122" s="88">
        <v>354.47432099629077</v>
      </c>
      <c r="J122" s="8">
        <v>181.22642134537051</v>
      </c>
      <c r="K122" s="128">
        <v>20.51619864287213</v>
      </c>
      <c r="L122" s="128">
        <v>2.2795776269857919</v>
      </c>
      <c r="M122" s="131">
        <v>2.2795776269857919</v>
      </c>
    </row>
    <row r="123" spans="1:13" ht="15" customHeight="1" x14ac:dyDescent="0.2">
      <c r="A123" s="99">
        <v>2002</v>
      </c>
      <c r="B123" s="72" t="s">
        <v>229</v>
      </c>
      <c r="C123" s="64" t="s">
        <v>19</v>
      </c>
      <c r="D123" s="66" t="s">
        <v>230</v>
      </c>
      <c r="E123" s="65" t="s">
        <v>231</v>
      </c>
      <c r="F123" s="67" t="s">
        <v>75</v>
      </c>
      <c r="G123" s="88">
        <v>8223.5762893512492</v>
      </c>
      <c r="H123" s="89">
        <v>6757.8078751993844</v>
      </c>
      <c r="I123" s="88">
        <v>4995.6943695393657</v>
      </c>
      <c r="J123" s="8">
        <v>1029.2292985840857</v>
      </c>
      <c r="K123" s="128">
        <v>552.7975745440549</v>
      </c>
      <c r="L123" s="128">
        <v>86.623949825460102</v>
      </c>
      <c r="M123" s="131">
        <v>93.46268270641751</v>
      </c>
    </row>
    <row r="124" spans="1:13" ht="15" customHeight="1" x14ac:dyDescent="0.2">
      <c r="A124" s="99">
        <v>2002</v>
      </c>
      <c r="B124" s="72" t="s">
        <v>229</v>
      </c>
      <c r="C124" s="64" t="s">
        <v>24</v>
      </c>
      <c r="D124" s="66" t="s">
        <v>230</v>
      </c>
      <c r="E124" s="65" t="s">
        <v>232</v>
      </c>
      <c r="F124" s="67" t="s">
        <v>75</v>
      </c>
      <c r="G124" s="88">
        <v>7695.8540687040349</v>
      </c>
      <c r="H124" s="89">
        <v>6332.6666477665322</v>
      </c>
      <c r="I124" s="88">
        <v>4686.8116010827889</v>
      </c>
      <c r="J124" s="8">
        <v>964.26133621499025</v>
      </c>
      <c r="K124" s="128">
        <v>517.46412132577507</v>
      </c>
      <c r="L124" s="128">
        <v>79.78521694450275</v>
      </c>
      <c r="M124" s="131">
        <v>84.344372198474332</v>
      </c>
    </row>
    <row r="125" spans="1:13" ht="15" customHeight="1" x14ac:dyDescent="0.2">
      <c r="A125" s="99">
        <v>2002</v>
      </c>
      <c r="B125" s="72" t="s">
        <v>229</v>
      </c>
      <c r="C125" s="64" t="s">
        <v>25</v>
      </c>
      <c r="D125" s="66" t="s">
        <v>230</v>
      </c>
      <c r="E125" s="65" t="s">
        <v>233</v>
      </c>
      <c r="F125" s="67" t="s">
        <v>75</v>
      </c>
      <c r="G125" s="88">
        <v>3007.9026788077535</v>
      </c>
      <c r="H125" s="89">
        <v>2463.0836259581488</v>
      </c>
      <c r="I125" s="88">
        <v>1815.6835798941838</v>
      </c>
      <c r="J125" s="8">
        <v>374.99051963916298</v>
      </c>
      <c r="K125" s="128">
        <v>205.16198642872138</v>
      </c>
      <c r="L125" s="128">
        <v>31.914086777801092</v>
      </c>
      <c r="M125" s="131">
        <v>35.333453218279779</v>
      </c>
    </row>
    <row r="126" spans="1:13" ht="15" customHeight="1" x14ac:dyDescent="0.2">
      <c r="A126" s="99">
        <v>2002</v>
      </c>
      <c r="B126" s="72" t="s">
        <v>229</v>
      </c>
      <c r="C126" s="64" t="s">
        <v>27</v>
      </c>
      <c r="D126" s="66" t="s">
        <v>230</v>
      </c>
      <c r="E126" s="65" t="s">
        <v>234</v>
      </c>
      <c r="F126" s="67" t="s">
        <v>75</v>
      </c>
      <c r="G126" s="88">
        <v>2442.5674273152763</v>
      </c>
      <c r="H126" s="89">
        <v>1991.2110571720896</v>
      </c>
      <c r="I126" s="88">
        <v>1434.9941161875563</v>
      </c>
      <c r="J126" s="8">
        <v>330.53875591293991</v>
      </c>
      <c r="K126" s="128">
        <v>160.71022270249836</v>
      </c>
      <c r="L126" s="128">
        <v>26.215142710336618</v>
      </c>
      <c r="M126" s="131">
        <v>38.752819658758476</v>
      </c>
    </row>
    <row r="127" spans="1:13" ht="15" customHeight="1" x14ac:dyDescent="0.2">
      <c r="A127" s="99">
        <v>2002</v>
      </c>
      <c r="B127" s="72" t="s">
        <v>229</v>
      </c>
      <c r="C127" s="64" t="s">
        <v>29</v>
      </c>
      <c r="D127" s="66" t="s">
        <v>230</v>
      </c>
      <c r="E127" s="65" t="s">
        <v>327</v>
      </c>
      <c r="F127" s="67" t="s">
        <v>75</v>
      </c>
      <c r="G127" s="88">
        <v>940.32577113163961</v>
      </c>
      <c r="H127" s="89">
        <v>687.29265453621656</v>
      </c>
      <c r="I127" s="88">
        <v>495.80813386940997</v>
      </c>
      <c r="J127" s="8">
        <v>64.96796236909509</v>
      </c>
      <c r="K127" s="128">
        <v>61.548595928616415</v>
      </c>
      <c r="L127" s="128">
        <v>30.774297964308207</v>
      </c>
      <c r="M127" s="131">
        <v>34.193664404786894</v>
      </c>
    </row>
    <row r="128" spans="1:13" ht="15" customHeight="1" x14ac:dyDescent="0.2">
      <c r="A128" s="99"/>
      <c r="B128" s="74" t="s">
        <v>638</v>
      </c>
      <c r="C128" s="64" t="s">
        <v>19</v>
      </c>
      <c r="D128" s="66" t="s">
        <v>561</v>
      </c>
      <c r="E128" s="65" t="s">
        <v>561</v>
      </c>
      <c r="F128" s="67" t="s">
        <v>75</v>
      </c>
      <c r="G128" s="88">
        <v>14248.499957474698</v>
      </c>
      <c r="H128" s="89">
        <v>11369.393414591641</v>
      </c>
      <c r="I128" s="88">
        <v>7055.2927555210281</v>
      </c>
      <c r="J128" s="8">
        <v>2874.5473876290853</v>
      </c>
      <c r="K128" s="128">
        <v>776.19618198866249</v>
      </c>
      <c r="L128" s="128">
        <v>414.88312811141441</v>
      </c>
      <c r="M128" s="131">
        <v>248.4739613414514</v>
      </c>
    </row>
    <row r="129" spans="1:40" ht="15" customHeight="1" x14ac:dyDescent="0.2">
      <c r="A129" s="99">
        <v>2002</v>
      </c>
      <c r="B129" s="72" t="s">
        <v>239</v>
      </c>
      <c r="C129" s="64" t="s">
        <v>19</v>
      </c>
      <c r="D129" s="66" t="s">
        <v>240</v>
      </c>
      <c r="E129" s="65" t="s">
        <v>240</v>
      </c>
      <c r="F129" s="67" t="s">
        <v>75</v>
      </c>
      <c r="G129" s="88">
        <v>4553.4563099041206</v>
      </c>
      <c r="H129" s="89">
        <v>3951.647816379872</v>
      </c>
      <c r="I129" s="88">
        <v>2662.5466683194059</v>
      </c>
      <c r="J129" s="8">
        <v>988.19690129834123</v>
      </c>
      <c r="K129" s="128">
        <v>136.77465761914758</v>
      </c>
      <c r="L129" s="128">
        <v>49.010918980194532</v>
      </c>
      <c r="M129" s="131">
        <v>115.11867016278254</v>
      </c>
    </row>
    <row r="130" spans="1:40" ht="15" customHeight="1" x14ac:dyDescent="0.2">
      <c r="A130" s="99">
        <v>2002</v>
      </c>
      <c r="B130" s="72" t="s">
        <v>241</v>
      </c>
      <c r="C130" s="64" t="s">
        <v>19</v>
      </c>
      <c r="D130" s="66" t="s">
        <v>242</v>
      </c>
      <c r="E130" s="65" t="s">
        <v>243</v>
      </c>
      <c r="F130" s="67" t="s">
        <v>75</v>
      </c>
      <c r="G130" s="88">
        <v>1935.3614053109379</v>
      </c>
      <c r="H130" s="89">
        <v>1399.6606629692767</v>
      </c>
      <c r="I130" s="88">
        <v>576.73313962740554</v>
      </c>
      <c r="J130" s="8">
        <v>555.07715217104067</v>
      </c>
      <c r="K130" s="128">
        <v>139.05423524613332</v>
      </c>
      <c r="L130" s="128">
        <v>100.30141558737488</v>
      </c>
      <c r="M130" s="131">
        <v>28.494720337322413</v>
      </c>
    </row>
    <row r="131" spans="1:40" ht="15" customHeight="1" x14ac:dyDescent="0.2">
      <c r="A131" s="99">
        <v>2002</v>
      </c>
      <c r="B131" s="72" t="s">
        <v>241</v>
      </c>
      <c r="C131" s="64" t="s">
        <v>24</v>
      </c>
      <c r="D131" s="66" t="s">
        <v>242</v>
      </c>
      <c r="E131" s="65" t="s">
        <v>244</v>
      </c>
      <c r="F131" s="67" t="s">
        <v>75</v>
      </c>
      <c r="G131" s="88">
        <v>416.02291692490724</v>
      </c>
      <c r="H131" s="89">
        <v>290.64614744068854</v>
      </c>
      <c r="I131" s="88">
        <v>125.37676948421858</v>
      </c>
      <c r="J131" s="8">
        <v>102.58099321436069</v>
      </c>
      <c r="K131" s="128">
        <v>37.613030845265584</v>
      </c>
      <c r="L131" s="128">
        <v>13.677465761914759</v>
      </c>
      <c r="M131" s="131">
        <v>11.397888134928964</v>
      </c>
    </row>
    <row r="132" spans="1:40" ht="15" customHeight="1" x14ac:dyDescent="0.2">
      <c r="A132" s="99">
        <v>2002</v>
      </c>
      <c r="B132" s="72" t="s">
        <v>241</v>
      </c>
      <c r="C132" s="64" t="s">
        <v>25</v>
      </c>
      <c r="D132" s="66" t="s">
        <v>242</v>
      </c>
      <c r="E132" s="65" t="s">
        <v>245</v>
      </c>
      <c r="F132" s="67" t="s">
        <v>75</v>
      </c>
      <c r="G132" s="88">
        <v>551.65778573056184</v>
      </c>
      <c r="H132" s="89">
        <v>401.20566234949951</v>
      </c>
      <c r="I132" s="88">
        <v>128.79613592469732</v>
      </c>
      <c r="J132" s="8">
        <v>197.18346473427107</v>
      </c>
      <c r="K132" s="128">
        <v>38.752819658758476</v>
      </c>
      <c r="L132" s="128">
        <v>25.075353896843719</v>
      </c>
      <c r="M132" s="131">
        <v>11.397888134928964</v>
      </c>
    </row>
    <row r="133" spans="1:40" ht="15" customHeight="1" x14ac:dyDescent="0.2">
      <c r="A133" s="99">
        <v>2002</v>
      </c>
      <c r="B133" s="72" t="s">
        <v>248</v>
      </c>
      <c r="C133" s="64" t="s">
        <v>19</v>
      </c>
      <c r="D133" s="66" t="s">
        <v>249</v>
      </c>
      <c r="E133" s="65" t="s">
        <v>249</v>
      </c>
      <c r="F133" s="67" t="s">
        <v>75</v>
      </c>
      <c r="G133" s="88">
        <v>246.19438371446557</v>
      </c>
      <c r="H133" s="89">
        <v>200.60283117474978</v>
      </c>
      <c r="I133" s="88">
        <v>93.46268270641751</v>
      </c>
      <c r="J133" s="8">
        <v>84.344372198474332</v>
      </c>
      <c r="K133" s="128">
        <v>18.236621015886335</v>
      </c>
      <c r="L133" s="128">
        <v>2.2795776269857919</v>
      </c>
      <c r="M133" s="131">
        <v>2.2795776269857919</v>
      </c>
    </row>
    <row r="134" spans="1:40" ht="15" customHeight="1" x14ac:dyDescent="0.2">
      <c r="A134" s="99"/>
      <c r="B134" s="72" t="s">
        <v>246</v>
      </c>
      <c r="C134" s="64" t="s">
        <v>19</v>
      </c>
      <c r="D134" s="66" t="s">
        <v>247</v>
      </c>
      <c r="E134" s="65" t="s">
        <v>247</v>
      </c>
      <c r="F134" s="67" t="s">
        <v>75</v>
      </c>
      <c r="G134" s="88">
        <v>6257.4405860760016</v>
      </c>
      <c r="H134" s="89">
        <v>5521.1370125595904</v>
      </c>
      <c r="I134" s="88">
        <v>3091.1072621927347</v>
      </c>
      <c r="J134" s="8">
        <v>2061.8779636086497</v>
      </c>
      <c r="K134" s="128">
        <v>168.68874439694866</v>
      </c>
      <c r="L134" s="128">
        <v>119.67782541675413</v>
      </c>
      <c r="M134" s="131">
        <v>79.78521694450275</v>
      </c>
    </row>
    <row r="135" spans="1:40" ht="15" customHeight="1" x14ac:dyDescent="0.2">
      <c r="A135" s="99">
        <v>2002</v>
      </c>
      <c r="B135" s="72" t="s">
        <v>235</v>
      </c>
      <c r="C135" s="64" t="s">
        <v>19</v>
      </c>
      <c r="D135" s="66" t="s">
        <v>236</v>
      </c>
      <c r="E135" s="65" t="s">
        <v>237</v>
      </c>
      <c r="F135" s="67" t="s">
        <v>75</v>
      </c>
      <c r="G135" s="88">
        <v>14111.725299855552</v>
      </c>
      <c r="H135" s="89">
        <v>11259.973688496326</v>
      </c>
      <c r="I135" s="88">
        <v>6986.9054267114561</v>
      </c>
      <c r="J135" s="8">
        <v>2847.1924561052556</v>
      </c>
      <c r="K135" s="128">
        <v>769.35744910770507</v>
      </c>
      <c r="L135" s="128">
        <v>410.32397285744275</v>
      </c>
      <c r="M135" s="131">
        <v>246.19438371446566</v>
      </c>
    </row>
    <row r="136" spans="1:40" ht="15" customHeight="1" x14ac:dyDescent="0.2">
      <c r="A136" s="99">
        <v>2002</v>
      </c>
      <c r="B136" s="72" t="s">
        <v>235</v>
      </c>
      <c r="C136" s="64" t="s">
        <v>24</v>
      </c>
      <c r="D136" s="66" t="s">
        <v>236</v>
      </c>
      <c r="E136" s="65" t="s">
        <v>238</v>
      </c>
      <c r="F136" s="67" t="s">
        <v>75</v>
      </c>
      <c r="G136" s="88">
        <v>7625.1871622674771</v>
      </c>
      <c r="H136" s="89">
        <v>5997.56873659962</v>
      </c>
      <c r="I136" s="88">
        <v>3528.7861665740074</v>
      </c>
      <c r="J136" s="8">
        <v>1654.9733571916854</v>
      </c>
      <c r="K136" s="128">
        <v>365.87220913121973</v>
      </c>
      <c r="L136" s="128">
        <v>322.56023421848971</v>
      </c>
      <c r="M136" s="131">
        <v>125.37676948421858</v>
      </c>
    </row>
    <row r="137" spans="1:40" ht="15" customHeight="1" x14ac:dyDescent="0.2">
      <c r="A137" s="99"/>
      <c r="B137" s="74" t="s">
        <v>308</v>
      </c>
      <c r="C137" s="64" t="s">
        <v>19</v>
      </c>
      <c r="D137" s="66" t="s">
        <v>16</v>
      </c>
      <c r="E137" s="65" t="s">
        <v>309</v>
      </c>
      <c r="F137" s="67" t="s">
        <v>75</v>
      </c>
      <c r="G137" s="88">
        <v>973.37964672293356</v>
      </c>
      <c r="H137" s="89">
        <v>722.62610775449627</v>
      </c>
      <c r="I137" s="88">
        <v>337.37748879389733</v>
      </c>
      <c r="J137" s="8">
        <v>259.87184947638036</v>
      </c>
      <c r="K137" s="128">
        <v>61.548595928616415</v>
      </c>
      <c r="L137" s="128">
        <v>27.354931523829517</v>
      </c>
      <c r="M137" s="131">
        <v>36.473242031772671</v>
      </c>
    </row>
    <row r="138" spans="1:40" ht="15" customHeight="1" x14ac:dyDescent="0.2">
      <c r="A138" s="99">
        <v>2002</v>
      </c>
      <c r="B138" s="72" t="s">
        <v>308</v>
      </c>
      <c r="C138" s="64" t="s">
        <v>24</v>
      </c>
      <c r="D138" s="66" t="s">
        <v>16</v>
      </c>
      <c r="E138" s="65" t="s">
        <v>593</v>
      </c>
      <c r="F138" s="67" t="s">
        <v>75</v>
      </c>
      <c r="G138" s="88">
        <v>560.77609623850492</v>
      </c>
      <c r="H138" s="89">
        <v>387.52819658758477</v>
      </c>
      <c r="I138" s="88">
        <v>113.97888134928965</v>
      </c>
      <c r="J138" s="8">
        <v>186.92536541283502</v>
      </c>
      <c r="K138" s="128">
        <v>41.03239728574426</v>
      </c>
      <c r="L138" s="128">
        <v>18.236621015886335</v>
      </c>
      <c r="M138" s="131">
        <v>27.354931523829517</v>
      </c>
    </row>
    <row r="139" spans="1:40" ht="15" customHeight="1" x14ac:dyDescent="0.2">
      <c r="A139" s="99">
        <v>2002</v>
      </c>
      <c r="B139" s="74" t="s">
        <v>731</v>
      </c>
      <c r="C139" s="64" t="s">
        <v>19</v>
      </c>
      <c r="D139" s="66" t="s">
        <v>732</v>
      </c>
      <c r="E139" s="65" t="s">
        <v>732</v>
      </c>
      <c r="F139" s="67" t="s">
        <v>75</v>
      </c>
      <c r="G139" s="88">
        <v>941.46555994513255</v>
      </c>
      <c r="H139" s="89">
        <v>622.32469216712138</v>
      </c>
      <c r="I139" s="88">
        <v>307.74297964308204</v>
      </c>
      <c r="J139" s="8">
        <v>155.0112786350339</v>
      </c>
      <c r="K139" s="128">
        <v>100.30141558737488</v>
      </c>
      <c r="L139" s="128">
        <v>54.709863047659034</v>
      </c>
      <c r="M139" s="131">
        <v>4.5591552539715838</v>
      </c>
    </row>
    <row r="140" spans="1:40" ht="15" customHeight="1" x14ac:dyDescent="0.2">
      <c r="A140" s="99">
        <v>2002</v>
      </c>
      <c r="B140" s="72" t="s">
        <v>250</v>
      </c>
      <c r="C140" s="64" t="s">
        <v>19</v>
      </c>
      <c r="D140" s="66" t="s">
        <v>251</v>
      </c>
      <c r="E140" s="65" t="s">
        <v>252</v>
      </c>
      <c r="F140" s="67" t="s">
        <v>75</v>
      </c>
      <c r="G140" s="88">
        <v>21768.826548900826</v>
      </c>
      <c r="H140" s="89">
        <v>20059.143328661485</v>
      </c>
      <c r="I140" s="88">
        <v>16548.593783103363</v>
      </c>
      <c r="J140" s="8">
        <v>2655.7079354384487</v>
      </c>
      <c r="K140" s="128">
        <v>270.1299487978165</v>
      </c>
      <c r="L140" s="128">
        <v>119.67782541675413</v>
      </c>
      <c r="M140" s="131">
        <v>465.03383590510185</v>
      </c>
    </row>
    <row r="141" spans="1:40" s="4" customFormat="1" ht="26.25" customHeight="1" x14ac:dyDescent="0.2">
      <c r="A141" s="100">
        <v>2002</v>
      </c>
      <c r="B141" s="73" t="s">
        <v>250</v>
      </c>
      <c r="C141" s="69" t="s">
        <v>24</v>
      </c>
      <c r="D141" s="66" t="s">
        <v>251</v>
      </c>
      <c r="E141" s="66" t="s">
        <v>253</v>
      </c>
      <c r="F141" s="70" t="s">
        <v>75</v>
      </c>
      <c r="G141" s="88">
        <v>16616.981111912934</v>
      </c>
      <c r="H141" s="89">
        <v>15244.675380467486</v>
      </c>
      <c r="I141" s="88">
        <v>12546.7952589298</v>
      </c>
      <c r="J141" s="8">
        <v>2011.7272558149625</v>
      </c>
      <c r="K141" s="128">
        <v>214.28029693666454</v>
      </c>
      <c r="L141" s="128">
        <v>91.183105079431712</v>
      </c>
      <c r="M141" s="131">
        <v>380.68946370662735</v>
      </c>
      <c r="N141" s="140"/>
      <c r="O141" s="140"/>
      <c r="P141" s="140"/>
      <c r="Q141" s="140"/>
      <c r="R141" s="140"/>
      <c r="S141" s="140"/>
      <c r="T141" s="140"/>
      <c r="U141" s="140"/>
      <c r="V141" s="140"/>
      <c r="W141" s="140"/>
      <c r="X141" s="140"/>
      <c r="Y141" s="140"/>
      <c r="Z141" s="140"/>
      <c r="AA141" s="140"/>
      <c r="AB141" s="140"/>
      <c r="AC141" s="140"/>
      <c r="AD141" s="140"/>
      <c r="AE141" s="140"/>
      <c r="AF141" s="140"/>
      <c r="AG141" s="140"/>
      <c r="AH141" s="140"/>
      <c r="AI141" s="140"/>
      <c r="AJ141" s="140"/>
      <c r="AK141" s="140"/>
      <c r="AL141" s="140"/>
      <c r="AM141" s="140"/>
      <c r="AN141" s="140"/>
    </row>
    <row r="142" spans="1:40" s="4" customFormat="1" ht="24" x14ac:dyDescent="0.2">
      <c r="A142" s="100">
        <v>2002</v>
      </c>
      <c r="B142" s="73" t="s">
        <v>250</v>
      </c>
      <c r="C142" s="69" t="s">
        <v>25</v>
      </c>
      <c r="D142" s="66" t="s">
        <v>251</v>
      </c>
      <c r="E142" s="66" t="s">
        <v>254</v>
      </c>
      <c r="F142" s="70" t="s">
        <v>75</v>
      </c>
      <c r="G142" s="88">
        <v>2736.6329411964443</v>
      </c>
      <c r="H142" s="89">
        <v>2093.7920503864511</v>
      </c>
      <c r="I142" s="88">
        <v>1173.9824778976836</v>
      </c>
      <c r="J142" s="8">
        <v>598.38912708377075</v>
      </c>
      <c r="K142" s="128">
        <v>133.35529117866886</v>
      </c>
      <c r="L142" s="128">
        <v>70.666906436559557</v>
      </c>
      <c r="M142" s="131">
        <v>117.39824778976835</v>
      </c>
      <c r="N142" s="140"/>
      <c r="O142" s="140"/>
      <c r="P142" s="140"/>
      <c r="Q142" s="140"/>
      <c r="R142" s="140"/>
      <c r="S142" s="140"/>
      <c r="T142" s="140"/>
      <c r="U142" s="140"/>
      <c r="V142" s="140"/>
      <c r="W142" s="140"/>
      <c r="X142" s="140"/>
      <c r="Y142" s="140"/>
      <c r="Z142" s="140"/>
      <c r="AA142" s="140"/>
      <c r="AB142" s="140"/>
      <c r="AC142" s="140"/>
      <c r="AD142" s="140"/>
      <c r="AE142" s="140"/>
      <c r="AF142" s="140"/>
      <c r="AG142" s="140"/>
      <c r="AH142" s="140"/>
      <c r="AI142" s="140"/>
      <c r="AJ142" s="140"/>
      <c r="AK142" s="140"/>
      <c r="AL142" s="140"/>
      <c r="AM142" s="140"/>
      <c r="AN142" s="140"/>
    </row>
    <row r="143" spans="1:40" ht="15" customHeight="1" x14ac:dyDescent="0.2">
      <c r="A143" s="99">
        <v>2002</v>
      </c>
      <c r="B143" s="72" t="s">
        <v>255</v>
      </c>
      <c r="C143" s="64" t="s">
        <v>19</v>
      </c>
      <c r="D143" s="66" t="s">
        <v>256</v>
      </c>
      <c r="E143" s="65" t="s">
        <v>257</v>
      </c>
      <c r="F143" s="67" t="s">
        <v>75</v>
      </c>
      <c r="G143" s="88">
        <v>2082.3941622515217</v>
      </c>
      <c r="H143" s="89">
        <v>1498.8222897431588</v>
      </c>
      <c r="I143" s="88">
        <v>589.27081657582744</v>
      </c>
      <c r="J143" s="8">
        <v>617.76553691314984</v>
      </c>
      <c r="K143" s="128">
        <v>205.16198642872138</v>
      </c>
      <c r="L143" s="128">
        <v>61.548595928616415</v>
      </c>
      <c r="M143" s="131">
        <v>25.075353896843719</v>
      </c>
    </row>
    <row r="144" spans="1:40" ht="15" customHeight="1" x14ac:dyDescent="0.2">
      <c r="A144" s="99">
        <v>2002</v>
      </c>
      <c r="B144" s="72" t="s">
        <v>255</v>
      </c>
      <c r="C144" s="64" t="s">
        <v>24</v>
      </c>
      <c r="D144" s="66" t="s">
        <v>256</v>
      </c>
      <c r="E144" s="65" t="s">
        <v>258</v>
      </c>
      <c r="F144" s="67" t="s">
        <v>75</v>
      </c>
      <c r="G144" s="88">
        <v>846.86308842522203</v>
      </c>
      <c r="H144" s="89">
        <v>646.26025725047225</v>
      </c>
      <c r="I144" s="88">
        <v>465.03383590510185</v>
      </c>
      <c r="J144" s="8">
        <v>80.925005757995621</v>
      </c>
      <c r="K144" s="128">
        <v>82.06479457148852</v>
      </c>
      <c r="L144" s="128">
        <v>13.677465761914759</v>
      </c>
      <c r="M144" s="131">
        <v>4.5591552539715838</v>
      </c>
    </row>
    <row r="145" spans="1:40" ht="15" customHeight="1" x14ac:dyDescent="0.2">
      <c r="A145" s="99">
        <v>2002</v>
      </c>
      <c r="B145" s="72" t="s">
        <v>259</v>
      </c>
      <c r="C145" s="64" t="s">
        <v>19</v>
      </c>
      <c r="D145" s="66" t="s">
        <v>260</v>
      </c>
      <c r="E145" s="65" t="s">
        <v>261</v>
      </c>
      <c r="F145" s="67" t="s">
        <v>75</v>
      </c>
      <c r="G145" s="88">
        <v>3134.4192371054651</v>
      </c>
      <c r="H145" s="89">
        <v>2081.2543734380288</v>
      </c>
      <c r="I145" s="88">
        <v>746.56167283784714</v>
      </c>
      <c r="J145" s="8">
        <v>808.11026876646361</v>
      </c>
      <c r="K145" s="128">
        <v>376.13030845265575</v>
      </c>
      <c r="L145" s="128">
        <v>113.97888134928965</v>
      </c>
      <c r="M145" s="131">
        <v>36.473242031772671</v>
      </c>
    </row>
    <row r="146" spans="1:40" ht="15" customHeight="1" x14ac:dyDescent="0.2">
      <c r="A146" s="99">
        <v>2002</v>
      </c>
      <c r="B146" s="72" t="s">
        <v>259</v>
      </c>
      <c r="C146" s="64" t="s">
        <v>24</v>
      </c>
      <c r="D146" s="66" t="s">
        <v>260</v>
      </c>
      <c r="E146" s="65" t="s">
        <v>262</v>
      </c>
      <c r="F146" s="67" t="s">
        <v>75</v>
      </c>
      <c r="G146" s="88">
        <v>1535.2955317749315</v>
      </c>
      <c r="H146" s="89">
        <v>1102.175782647631</v>
      </c>
      <c r="I146" s="88">
        <v>522.02327657974672</v>
      </c>
      <c r="J146" s="8">
        <v>363.59263150423391</v>
      </c>
      <c r="K146" s="128">
        <v>152.73170100804811</v>
      </c>
      <c r="L146" s="128">
        <v>38.752819658758476</v>
      </c>
      <c r="M146" s="131">
        <v>25.075353896843719</v>
      </c>
    </row>
    <row r="147" spans="1:40" s="4" customFormat="1" x14ac:dyDescent="0.2">
      <c r="A147" s="100">
        <v>2002</v>
      </c>
      <c r="B147" s="73" t="s">
        <v>259</v>
      </c>
      <c r="C147" s="69" t="s">
        <v>25</v>
      </c>
      <c r="D147" s="66" t="s">
        <v>260</v>
      </c>
      <c r="E147" s="66" t="s">
        <v>263</v>
      </c>
      <c r="F147" s="70" t="s">
        <v>75</v>
      </c>
      <c r="G147" s="88">
        <v>1366.6067873779828</v>
      </c>
      <c r="H147" s="89">
        <v>979.07859079039781</v>
      </c>
      <c r="I147" s="88">
        <v>417.16270573840006</v>
      </c>
      <c r="J147" s="8">
        <v>368.15178675820545</v>
      </c>
      <c r="K147" s="128">
        <v>143.61339050010497</v>
      </c>
      <c r="L147" s="128">
        <v>36.473242031772671</v>
      </c>
      <c r="M147" s="131">
        <v>13.677465761914759</v>
      </c>
      <c r="N147" s="140"/>
      <c r="O147" s="140"/>
      <c r="P147" s="140"/>
      <c r="Q147" s="140"/>
      <c r="R147" s="140"/>
      <c r="S147" s="140"/>
      <c r="T147" s="140"/>
      <c r="U147" s="140"/>
      <c r="V147" s="140"/>
      <c r="W147" s="140"/>
      <c r="X147" s="140"/>
      <c r="Y147" s="140"/>
      <c r="Z147" s="140"/>
      <c r="AA147" s="140"/>
      <c r="AB147" s="140"/>
      <c r="AC147" s="140"/>
      <c r="AD147" s="140"/>
      <c r="AE147" s="140"/>
      <c r="AF147" s="140"/>
      <c r="AG147" s="140"/>
      <c r="AH147" s="140"/>
      <c r="AI147" s="140"/>
      <c r="AJ147" s="140"/>
      <c r="AK147" s="140"/>
      <c r="AL147" s="140"/>
      <c r="AM147" s="140"/>
      <c r="AN147" s="140"/>
    </row>
    <row r="148" spans="1:40" ht="15" customHeight="1" x14ac:dyDescent="0.2">
      <c r="A148" s="99">
        <v>2002</v>
      </c>
      <c r="B148" s="72" t="s">
        <v>264</v>
      </c>
      <c r="C148" s="64" t="s">
        <v>19</v>
      </c>
      <c r="D148" s="66" t="s">
        <v>265</v>
      </c>
      <c r="E148" s="65" t="s">
        <v>266</v>
      </c>
      <c r="F148" s="67" t="s">
        <v>75</v>
      </c>
      <c r="G148" s="88">
        <v>3822.851680455175</v>
      </c>
      <c r="H148" s="89">
        <v>3095.6664174467073</v>
      </c>
      <c r="I148" s="88">
        <v>1436.1339050010497</v>
      </c>
      <c r="J148" s="8">
        <v>1295.9398809414233</v>
      </c>
      <c r="K148" s="128">
        <v>152.73170100804811</v>
      </c>
      <c r="L148" s="128">
        <v>82.06479457148852</v>
      </c>
      <c r="M148" s="131">
        <v>128.79613592469732</v>
      </c>
    </row>
    <row r="149" spans="1:40" ht="15" customHeight="1" x14ac:dyDescent="0.2">
      <c r="A149" s="99">
        <v>2002</v>
      </c>
      <c r="B149" s="72" t="s">
        <v>264</v>
      </c>
      <c r="C149" s="64" t="s">
        <v>24</v>
      </c>
      <c r="D149" s="66" t="s">
        <v>265</v>
      </c>
      <c r="E149" s="65" t="s">
        <v>267</v>
      </c>
      <c r="F149" s="67" t="s">
        <v>75</v>
      </c>
      <c r="G149" s="88">
        <v>2431.1695391803482</v>
      </c>
      <c r="H149" s="89">
        <v>1950.1786598863455</v>
      </c>
      <c r="I149" s="88">
        <v>883.33633045699469</v>
      </c>
      <c r="J149" s="8">
        <v>826.34688978234988</v>
      </c>
      <c r="K149" s="128">
        <v>106.00035965483937</v>
      </c>
      <c r="L149" s="128">
        <v>56.989440674644825</v>
      </c>
      <c r="M149" s="131">
        <v>77.505639317516952</v>
      </c>
    </row>
    <row r="150" spans="1:40" ht="15" customHeight="1" x14ac:dyDescent="0.2">
      <c r="A150" s="99">
        <v>2002</v>
      </c>
      <c r="B150" s="72" t="s">
        <v>268</v>
      </c>
      <c r="C150" s="64" t="s">
        <v>19</v>
      </c>
      <c r="D150" s="66" t="s">
        <v>252</v>
      </c>
      <c r="E150" s="65" t="s">
        <v>252</v>
      </c>
      <c r="F150" s="67" t="s">
        <v>75</v>
      </c>
      <c r="G150" s="88">
        <v>9545.731313003007</v>
      </c>
      <c r="H150" s="89">
        <v>8542.7171571292565</v>
      </c>
      <c r="I150" s="88">
        <v>6754.3885087589033</v>
      </c>
      <c r="J150" s="8">
        <v>1286.8215704334805</v>
      </c>
      <c r="K150" s="128">
        <v>356.75389862327654</v>
      </c>
      <c r="L150" s="128">
        <v>108.27993728182516</v>
      </c>
      <c r="M150" s="131">
        <v>36.473242031772671</v>
      </c>
    </row>
    <row r="151" spans="1:40" ht="15" customHeight="1" x14ac:dyDescent="0.2">
      <c r="A151" s="99">
        <v>2002</v>
      </c>
      <c r="B151" s="72" t="s">
        <v>269</v>
      </c>
      <c r="C151" s="64" t="s">
        <v>19</v>
      </c>
      <c r="D151" s="66" t="s">
        <v>270</v>
      </c>
      <c r="E151" s="65" t="s">
        <v>271</v>
      </c>
      <c r="F151" s="67" t="s">
        <v>75</v>
      </c>
      <c r="G151" s="88">
        <v>7904.4354215732365</v>
      </c>
      <c r="H151" s="89">
        <v>6974.3677497630333</v>
      </c>
      <c r="I151" s="88">
        <v>3977.8629590902083</v>
      </c>
      <c r="J151" s="8">
        <v>2531.470954767723</v>
      </c>
      <c r="K151" s="128">
        <v>261.01163828987336</v>
      </c>
      <c r="L151" s="128">
        <v>131.07571355168309</v>
      </c>
      <c r="M151" s="131">
        <v>72.946484063545341</v>
      </c>
    </row>
    <row r="152" spans="1:40" ht="15" customHeight="1" x14ac:dyDescent="0.2">
      <c r="A152" s="99">
        <v>2002</v>
      </c>
      <c r="B152" s="72" t="s">
        <v>269</v>
      </c>
      <c r="C152" s="64" t="s">
        <v>24</v>
      </c>
      <c r="D152" s="66" t="s">
        <v>270</v>
      </c>
      <c r="E152" s="65" t="s">
        <v>272</v>
      </c>
      <c r="F152" s="67" t="s">
        <v>75</v>
      </c>
      <c r="G152" s="88">
        <v>2411.7931293509687</v>
      </c>
      <c r="H152" s="89">
        <v>2063.0177524221426</v>
      </c>
      <c r="I152" s="88">
        <v>1066.8423294293509</v>
      </c>
      <c r="J152" s="8">
        <v>821.78773452837834</v>
      </c>
      <c r="K152" s="128">
        <v>52.430285420673236</v>
      </c>
      <c r="L152" s="128">
        <v>76.365850504024053</v>
      </c>
      <c r="M152" s="131">
        <v>45.591552539715856</v>
      </c>
    </row>
    <row r="153" spans="1:40" ht="15" hidden="1" customHeight="1" x14ac:dyDescent="0.2">
      <c r="A153" s="99">
        <v>2002</v>
      </c>
      <c r="B153" s="72" t="s">
        <v>273</v>
      </c>
      <c r="C153" s="64" t="s">
        <v>19</v>
      </c>
      <c r="D153" s="66" t="s">
        <v>274</v>
      </c>
      <c r="E153" s="65" t="s">
        <v>274</v>
      </c>
      <c r="F153" s="67" t="s">
        <v>75</v>
      </c>
      <c r="G153" s="88">
        <v>0</v>
      </c>
      <c r="H153" s="89">
        <v>0</v>
      </c>
      <c r="I153" s="88">
        <v>0</v>
      </c>
      <c r="J153" s="8">
        <v>0</v>
      </c>
      <c r="K153" s="128">
        <v>0</v>
      </c>
      <c r="L153" s="128">
        <v>0</v>
      </c>
      <c r="M153" s="131">
        <v>0</v>
      </c>
    </row>
    <row r="154" spans="1:40" ht="15" customHeight="1" x14ac:dyDescent="0.2">
      <c r="A154" s="99">
        <v>2002</v>
      </c>
      <c r="B154" s="72" t="s">
        <v>275</v>
      </c>
      <c r="C154" s="64" t="s">
        <v>19</v>
      </c>
      <c r="D154" s="66" t="s">
        <v>276</v>
      </c>
      <c r="E154" s="65" t="s">
        <v>277</v>
      </c>
      <c r="F154" s="67" t="s">
        <v>75</v>
      </c>
      <c r="G154" s="88">
        <v>4914.7693637813691</v>
      </c>
      <c r="H154" s="89">
        <v>4285.6059387332898</v>
      </c>
      <c r="I154" s="88">
        <v>3585.7756072486518</v>
      </c>
      <c r="J154" s="8">
        <v>385.248618960599</v>
      </c>
      <c r="K154" s="128">
        <v>173.2478996509202</v>
      </c>
      <c r="L154" s="128">
        <v>106.00035965483937</v>
      </c>
      <c r="M154" s="131">
        <v>35.333453218279779</v>
      </c>
    </row>
    <row r="155" spans="1:40" ht="15" customHeight="1" x14ac:dyDescent="0.2">
      <c r="A155" s="99"/>
      <c r="B155" s="72" t="s">
        <v>275</v>
      </c>
      <c r="C155" s="64" t="s">
        <v>24</v>
      </c>
      <c r="D155" s="66" t="s">
        <v>276</v>
      </c>
      <c r="E155" s="65" t="s">
        <v>278</v>
      </c>
      <c r="F155" s="67" t="s">
        <v>75</v>
      </c>
      <c r="G155" s="88">
        <v>2699.0199103511782</v>
      </c>
      <c r="H155" s="89">
        <v>2306.9325585096226</v>
      </c>
      <c r="I155" s="88">
        <v>2002.6089453070188</v>
      </c>
      <c r="J155" s="8">
        <v>108.27993728182516</v>
      </c>
      <c r="K155" s="128">
        <v>37.613030845265584</v>
      </c>
      <c r="L155" s="128">
        <v>141.33381287311911</v>
      </c>
      <c r="M155" s="131">
        <v>17.096832202393447</v>
      </c>
    </row>
    <row r="156" spans="1:40" ht="15" customHeight="1" x14ac:dyDescent="0.2">
      <c r="A156" s="99">
        <v>2002</v>
      </c>
      <c r="B156" s="72" t="s">
        <v>279</v>
      </c>
      <c r="C156" s="64" t="s">
        <v>19</v>
      </c>
      <c r="D156" s="66" t="s">
        <v>280</v>
      </c>
      <c r="E156" s="65" t="s">
        <v>281</v>
      </c>
      <c r="F156" s="67" t="s">
        <v>75</v>
      </c>
      <c r="G156" s="88">
        <v>6256.3007972625091</v>
      </c>
      <c r="H156" s="89">
        <v>5519.9972237460979</v>
      </c>
      <c r="I156" s="88">
        <v>3091.1072621927347</v>
      </c>
      <c r="J156" s="8">
        <v>2060.7381747951572</v>
      </c>
      <c r="K156" s="128">
        <v>168.68874439694866</v>
      </c>
      <c r="L156" s="128">
        <v>119.67782541675413</v>
      </c>
      <c r="M156" s="131">
        <v>79.78521694450275</v>
      </c>
    </row>
    <row r="157" spans="1:40" ht="15" customHeight="1" x14ac:dyDescent="0.2">
      <c r="A157" s="99">
        <v>2002</v>
      </c>
      <c r="B157" s="72" t="s">
        <v>279</v>
      </c>
      <c r="C157" s="64" t="s">
        <v>24</v>
      </c>
      <c r="D157" s="66" t="s">
        <v>280</v>
      </c>
      <c r="E157" s="65" t="s">
        <v>282</v>
      </c>
      <c r="F157" s="67" t="s">
        <v>75</v>
      </c>
      <c r="G157" s="88">
        <v>988.19690129834112</v>
      </c>
      <c r="H157" s="89">
        <v>814.94900164742091</v>
      </c>
      <c r="I157" s="88">
        <v>367.01199794471262</v>
      </c>
      <c r="J157" s="8">
        <v>361.31305387724814</v>
      </c>
      <c r="K157" s="128">
        <v>45.591552539715856</v>
      </c>
      <c r="L157" s="128">
        <v>29.634509150815305</v>
      </c>
      <c r="M157" s="131">
        <v>11.397888134928964</v>
      </c>
    </row>
    <row r="158" spans="1:40" ht="15" customHeight="1" x14ac:dyDescent="0.2">
      <c r="A158" s="99">
        <v>2002</v>
      </c>
      <c r="B158" s="72" t="s">
        <v>283</v>
      </c>
      <c r="C158" s="64" t="s">
        <v>19</v>
      </c>
      <c r="D158" s="66" t="s">
        <v>284</v>
      </c>
      <c r="E158" s="65" t="s">
        <v>284</v>
      </c>
      <c r="F158" s="67" t="s">
        <v>75</v>
      </c>
      <c r="G158" s="88">
        <v>1045.1863419729857</v>
      </c>
      <c r="H158" s="89">
        <v>767.07787148071918</v>
      </c>
      <c r="I158" s="88">
        <v>360.17326506375525</v>
      </c>
      <c r="J158" s="8">
        <v>267.85037117083061</v>
      </c>
      <c r="K158" s="128">
        <v>82.06479457148852</v>
      </c>
      <c r="L158" s="128">
        <v>47.871130166701647</v>
      </c>
      <c r="M158" s="131">
        <v>9.1183105079431677</v>
      </c>
    </row>
    <row r="159" spans="1:40" ht="15" customHeight="1" x14ac:dyDescent="0.2">
      <c r="A159" s="99">
        <v>2002</v>
      </c>
      <c r="B159" s="72" t="s">
        <v>285</v>
      </c>
      <c r="C159" s="64" t="s">
        <v>19</v>
      </c>
      <c r="D159" s="66" t="s">
        <v>17</v>
      </c>
      <c r="E159" s="65" t="s">
        <v>287</v>
      </c>
      <c r="F159" s="67" t="s">
        <v>75</v>
      </c>
      <c r="G159" s="88">
        <v>417.16270573840006</v>
      </c>
      <c r="H159" s="89">
        <v>289.5063586271956</v>
      </c>
      <c r="I159" s="88">
        <v>191.48452066680659</v>
      </c>
      <c r="J159" s="8">
        <v>34.193664404786894</v>
      </c>
      <c r="K159" s="128">
        <v>36.473242031772671</v>
      </c>
      <c r="L159" s="128">
        <v>13.677465761914759</v>
      </c>
      <c r="M159" s="131">
        <v>13.677465761914759</v>
      </c>
    </row>
    <row r="160" spans="1:40" ht="15" customHeight="1" x14ac:dyDescent="0.2">
      <c r="A160" s="99"/>
      <c r="B160" s="74" t="s">
        <v>285</v>
      </c>
      <c r="C160" s="64" t="s">
        <v>24</v>
      </c>
      <c r="D160" s="66" t="s">
        <v>17</v>
      </c>
      <c r="E160" s="65" t="s">
        <v>655</v>
      </c>
      <c r="F160" s="67" t="s">
        <v>75</v>
      </c>
      <c r="G160" s="88">
        <v>360.1732650637552</v>
      </c>
      <c r="H160" s="89">
        <v>237.07607320652241</v>
      </c>
      <c r="I160" s="88">
        <v>164.12958914297704</v>
      </c>
      <c r="J160" s="8">
        <v>11.397888134928964</v>
      </c>
      <c r="K160" s="128">
        <v>29.634509150815305</v>
      </c>
      <c r="L160" s="128">
        <v>13.677465761914759</v>
      </c>
      <c r="M160" s="131">
        <v>18.236621015886335</v>
      </c>
    </row>
    <row r="161" spans="1:40" ht="15" customHeight="1" x14ac:dyDescent="0.2">
      <c r="A161" s="99">
        <v>2002</v>
      </c>
      <c r="B161" s="72" t="s">
        <v>290</v>
      </c>
      <c r="C161" s="64" t="s">
        <v>19</v>
      </c>
      <c r="D161" s="66" t="s">
        <v>291</v>
      </c>
      <c r="E161" s="65" t="s">
        <v>292</v>
      </c>
      <c r="F161" s="67" t="s">
        <v>75</v>
      </c>
      <c r="G161" s="88">
        <v>5502.9003915437042</v>
      </c>
      <c r="H161" s="89">
        <v>4878.2961217495968</v>
      </c>
      <c r="I161" s="88">
        <v>4042.8309214593037</v>
      </c>
      <c r="J161" s="8">
        <v>523.16306539323966</v>
      </c>
      <c r="K161" s="128">
        <v>136.77465761914758</v>
      </c>
      <c r="L161" s="128">
        <v>134.49507999216178</v>
      </c>
      <c r="M161" s="131">
        <v>41.03239728574426</v>
      </c>
    </row>
    <row r="162" spans="1:40" s="4" customFormat="1" x14ac:dyDescent="0.2">
      <c r="A162" s="100">
        <v>2002</v>
      </c>
      <c r="B162" s="73" t="s">
        <v>290</v>
      </c>
      <c r="C162" s="69" t="s">
        <v>24</v>
      </c>
      <c r="D162" s="66" t="s">
        <v>291</v>
      </c>
      <c r="E162" s="66" t="s">
        <v>293</v>
      </c>
      <c r="F162" s="70" t="s">
        <v>75</v>
      </c>
      <c r="G162" s="88">
        <v>5492.6422922222673</v>
      </c>
      <c r="H162" s="89">
        <v>4950.1028169996489</v>
      </c>
      <c r="I162" s="88">
        <v>4153.390436368114</v>
      </c>
      <c r="J162" s="8">
        <v>525.4426430202252</v>
      </c>
      <c r="K162" s="128">
        <v>136.77465761914758</v>
      </c>
      <c r="L162" s="128">
        <v>95.742260333403294</v>
      </c>
      <c r="M162" s="131">
        <v>38.752819658758476</v>
      </c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</row>
    <row r="163" spans="1:40" s="10" customFormat="1" ht="15" hidden="1" customHeight="1" x14ac:dyDescent="0.2">
      <c r="A163" s="99"/>
      <c r="B163" s="72" t="s">
        <v>294</v>
      </c>
      <c r="C163" s="64" t="s">
        <v>19</v>
      </c>
      <c r="D163" s="66" t="s">
        <v>295</v>
      </c>
      <c r="E163" s="65" t="s">
        <v>296</v>
      </c>
      <c r="F163" s="67" t="s">
        <v>75</v>
      </c>
      <c r="G163" s="88">
        <v>0</v>
      </c>
      <c r="H163" s="89">
        <v>0</v>
      </c>
      <c r="I163" s="88">
        <v>0</v>
      </c>
      <c r="J163" s="8">
        <v>0</v>
      </c>
      <c r="K163" s="128">
        <v>0</v>
      </c>
      <c r="L163" s="128">
        <v>0</v>
      </c>
      <c r="M163" s="131">
        <v>0</v>
      </c>
      <c r="N163" s="149"/>
      <c r="O163" s="149"/>
      <c r="P163" s="149"/>
      <c r="Q163" s="149"/>
      <c r="R163" s="149"/>
      <c r="S163" s="149"/>
      <c r="T163" s="149"/>
      <c r="U163" s="149"/>
      <c r="V163" s="149"/>
      <c r="W163" s="149"/>
      <c r="X163" s="149"/>
      <c r="Y163" s="149"/>
      <c r="Z163" s="149"/>
      <c r="AA163" s="149"/>
      <c r="AB163" s="149"/>
      <c r="AC163" s="149"/>
      <c r="AD163" s="149"/>
      <c r="AE163" s="149"/>
      <c r="AF163" s="149"/>
      <c r="AG163" s="149"/>
      <c r="AH163" s="149"/>
      <c r="AI163" s="149"/>
      <c r="AJ163" s="149"/>
      <c r="AK163" s="149"/>
      <c r="AL163" s="149"/>
      <c r="AM163" s="149"/>
      <c r="AN163" s="149"/>
    </row>
    <row r="164" spans="1:40" ht="15" hidden="1" customHeight="1" x14ac:dyDescent="0.2">
      <c r="A164" s="99"/>
      <c r="B164" s="72" t="s">
        <v>297</v>
      </c>
      <c r="C164" s="64" t="s">
        <v>19</v>
      </c>
      <c r="D164" s="66" t="s">
        <v>298</v>
      </c>
      <c r="E164" s="65" t="s">
        <v>298</v>
      </c>
      <c r="F164" s="67" t="s">
        <v>75</v>
      </c>
      <c r="G164" s="88">
        <v>0</v>
      </c>
      <c r="H164" s="89">
        <v>0</v>
      </c>
      <c r="I164" s="88">
        <v>0</v>
      </c>
      <c r="J164" s="8">
        <v>0</v>
      </c>
      <c r="K164" s="128">
        <v>0</v>
      </c>
      <c r="L164" s="128">
        <v>0</v>
      </c>
      <c r="M164" s="131">
        <v>0</v>
      </c>
    </row>
    <row r="165" spans="1:40" ht="15" hidden="1" customHeight="1" x14ac:dyDescent="0.2">
      <c r="A165" s="99"/>
      <c r="B165" s="72" t="s">
        <v>299</v>
      </c>
      <c r="C165" s="64" t="s">
        <v>19</v>
      </c>
      <c r="D165" s="66" t="s">
        <v>300</v>
      </c>
      <c r="E165" s="65" t="s">
        <v>300</v>
      </c>
      <c r="F165" s="67" t="s">
        <v>75</v>
      </c>
      <c r="G165" s="88">
        <v>0</v>
      </c>
      <c r="H165" s="89">
        <v>0</v>
      </c>
      <c r="I165" s="88">
        <v>0</v>
      </c>
      <c r="J165" s="8">
        <v>0</v>
      </c>
      <c r="K165" s="128">
        <v>0</v>
      </c>
      <c r="L165" s="128">
        <v>0</v>
      </c>
      <c r="M165" s="131">
        <v>0</v>
      </c>
    </row>
    <row r="166" spans="1:40" ht="15" hidden="1" customHeight="1" x14ac:dyDescent="0.2">
      <c r="A166" s="99">
        <v>2002</v>
      </c>
      <c r="B166" s="72" t="s">
        <v>310</v>
      </c>
      <c r="C166" s="64" t="s">
        <v>19</v>
      </c>
      <c r="D166" s="66" t="s">
        <v>311</v>
      </c>
      <c r="E166" s="65" t="s">
        <v>311</v>
      </c>
      <c r="F166" s="67" t="s">
        <v>75</v>
      </c>
      <c r="G166" s="88">
        <v>0</v>
      </c>
      <c r="H166" s="89">
        <v>0</v>
      </c>
      <c r="I166" s="88">
        <v>0</v>
      </c>
      <c r="J166" s="8">
        <v>0</v>
      </c>
      <c r="K166" s="128">
        <v>0</v>
      </c>
      <c r="L166" s="128">
        <v>0</v>
      </c>
      <c r="M166" s="131">
        <v>0</v>
      </c>
    </row>
    <row r="167" spans="1:40" ht="15" hidden="1" customHeight="1" x14ac:dyDescent="0.2">
      <c r="A167" s="99">
        <v>2002</v>
      </c>
      <c r="B167" s="74" t="s">
        <v>301</v>
      </c>
      <c r="C167" s="64" t="s">
        <v>19</v>
      </c>
      <c r="D167" s="66" t="s">
        <v>282</v>
      </c>
      <c r="E167" s="65" t="s">
        <v>302</v>
      </c>
      <c r="F167" s="67" t="s">
        <v>75</v>
      </c>
      <c r="G167" s="88">
        <v>0</v>
      </c>
      <c r="H167" s="89">
        <v>0</v>
      </c>
      <c r="I167" s="88">
        <v>0</v>
      </c>
      <c r="J167" s="8">
        <v>0</v>
      </c>
      <c r="K167" s="128">
        <v>0</v>
      </c>
      <c r="L167" s="128">
        <v>0</v>
      </c>
      <c r="M167" s="131">
        <v>0</v>
      </c>
    </row>
    <row r="168" spans="1:40" ht="15" hidden="1" customHeight="1" x14ac:dyDescent="0.2">
      <c r="A168" s="99"/>
      <c r="B168" s="72" t="s">
        <v>301</v>
      </c>
      <c r="C168" s="64" t="s">
        <v>24</v>
      </c>
      <c r="D168" s="66" t="s">
        <v>282</v>
      </c>
      <c r="E168" s="65" t="s">
        <v>303</v>
      </c>
      <c r="F168" s="67" t="s">
        <v>75</v>
      </c>
      <c r="G168" s="88">
        <v>0</v>
      </c>
      <c r="H168" s="89">
        <v>0</v>
      </c>
      <c r="I168" s="88">
        <v>0</v>
      </c>
      <c r="J168" s="8">
        <v>0</v>
      </c>
      <c r="K168" s="128">
        <v>0</v>
      </c>
      <c r="L168" s="128">
        <v>0</v>
      </c>
      <c r="M168" s="131">
        <v>0</v>
      </c>
    </row>
    <row r="169" spans="1:40" ht="15" hidden="1" customHeight="1" x14ac:dyDescent="0.2">
      <c r="A169" s="99"/>
      <c r="B169" s="72" t="s">
        <v>304</v>
      </c>
      <c r="C169" s="64" t="s">
        <v>19</v>
      </c>
      <c r="D169" s="66" t="s">
        <v>305</v>
      </c>
      <c r="E169" s="65" t="s">
        <v>305</v>
      </c>
      <c r="F169" s="67" t="s">
        <v>75</v>
      </c>
      <c r="G169" s="88">
        <v>0</v>
      </c>
      <c r="H169" s="89">
        <v>0</v>
      </c>
      <c r="I169" s="88">
        <v>0</v>
      </c>
      <c r="J169" s="8">
        <v>0</v>
      </c>
      <c r="K169" s="128">
        <v>0</v>
      </c>
      <c r="L169" s="128">
        <v>0</v>
      </c>
      <c r="M169" s="131">
        <v>0</v>
      </c>
    </row>
    <row r="170" spans="1:40" ht="15" customHeight="1" x14ac:dyDescent="0.2">
      <c r="A170" s="99">
        <v>2002</v>
      </c>
      <c r="B170" s="72" t="s">
        <v>306</v>
      </c>
      <c r="C170" s="64" t="s">
        <v>19</v>
      </c>
      <c r="D170" s="66" t="s">
        <v>307</v>
      </c>
      <c r="E170" s="65" t="s">
        <v>683</v>
      </c>
      <c r="F170" s="67" t="s">
        <v>75</v>
      </c>
      <c r="G170" s="88">
        <v>898.15358503240213</v>
      </c>
      <c r="H170" s="89">
        <v>683.87328809573773</v>
      </c>
      <c r="I170" s="88">
        <v>325.97960065896831</v>
      </c>
      <c r="J170" s="8">
        <v>250.75353896843717</v>
      </c>
      <c r="K170" s="128">
        <v>72.946484063545341</v>
      </c>
      <c r="L170" s="128">
        <v>11.397888134928964</v>
      </c>
      <c r="M170" s="131">
        <v>22.795776269857928</v>
      </c>
    </row>
    <row r="171" spans="1:40" ht="15" customHeight="1" x14ac:dyDescent="0.2">
      <c r="A171" s="99">
        <v>2002</v>
      </c>
      <c r="B171" s="72" t="s">
        <v>306</v>
      </c>
      <c r="C171" s="64" t="s">
        <v>24</v>
      </c>
      <c r="D171" s="66" t="s">
        <v>307</v>
      </c>
      <c r="E171" s="65" t="s">
        <v>684</v>
      </c>
      <c r="F171" s="67" t="s">
        <v>75</v>
      </c>
      <c r="G171" s="88">
        <v>278.10847049226669</v>
      </c>
      <c r="H171" s="89">
        <v>191.48452066680659</v>
      </c>
      <c r="I171" s="88">
        <v>91.183105079431712</v>
      </c>
      <c r="J171" s="8">
        <v>56.989440674644825</v>
      </c>
      <c r="K171" s="128">
        <v>13.677465761914759</v>
      </c>
      <c r="L171" s="128">
        <v>9.1183105079431677</v>
      </c>
      <c r="M171" s="131">
        <v>20.51619864287213</v>
      </c>
    </row>
    <row r="172" spans="1:40" ht="15" customHeight="1" x14ac:dyDescent="0.2">
      <c r="A172" s="99">
        <v>2002</v>
      </c>
      <c r="B172" s="72" t="s">
        <v>312</v>
      </c>
      <c r="C172" s="64" t="s">
        <v>19</v>
      </c>
      <c r="D172" s="66" t="s">
        <v>313</v>
      </c>
      <c r="E172" s="65" t="s">
        <v>313</v>
      </c>
      <c r="F172" s="67" t="s">
        <v>75</v>
      </c>
      <c r="G172" s="88">
        <v>2815.2783693274541</v>
      </c>
      <c r="H172" s="89">
        <v>2325.1691795255092</v>
      </c>
      <c r="I172" s="88">
        <v>1721.0811083742738</v>
      </c>
      <c r="J172" s="8">
        <v>359.03347625026242</v>
      </c>
      <c r="K172" s="128">
        <v>176.66726609139894</v>
      </c>
      <c r="L172" s="128">
        <v>36.473242031772671</v>
      </c>
      <c r="M172" s="131">
        <v>31.914086777801092</v>
      </c>
    </row>
    <row r="173" spans="1:40" ht="15" customHeight="1" x14ac:dyDescent="0.2">
      <c r="A173" s="99">
        <v>2002</v>
      </c>
      <c r="B173" s="72" t="s">
        <v>314</v>
      </c>
      <c r="C173" s="64" t="s">
        <v>19</v>
      </c>
      <c r="D173" s="66" t="s">
        <v>125</v>
      </c>
      <c r="E173" s="65" t="s">
        <v>315</v>
      </c>
      <c r="F173" s="67" t="s">
        <v>75</v>
      </c>
      <c r="G173" s="88">
        <v>2432.3093279938412</v>
      </c>
      <c r="H173" s="89">
        <v>1773.5113937949466</v>
      </c>
      <c r="I173" s="88">
        <v>1216.1546639969204</v>
      </c>
      <c r="J173" s="8">
        <v>227.9577626985793</v>
      </c>
      <c r="K173" s="128">
        <v>164.12958914297704</v>
      </c>
      <c r="L173" s="128">
        <v>103.7207820278536</v>
      </c>
      <c r="M173" s="131">
        <v>61.548595928616415</v>
      </c>
    </row>
    <row r="174" spans="1:40" ht="15" customHeight="1" x14ac:dyDescent="0.2">
      <c r="A174" s="99">
        <v>2002</v>
      </c>
      <c r="B174" s="72" t="s">
        <v>314</v>
      </c>
      <c r="C174" s="64" t="s">
        <v>24</v>
      </c>
      <c r="D174" s="66" t="s">
        <v>125</v>
      </c>
      <c r="E174" s="65" t="s">
        <v>316</v>
      </c>
      <c r="F174" s="67" t="s">
        <v>75</v>
      </c>
      <c r="G174" s="88">
        <v>2073.2758517435786</v>
      </c>
      <c r="H174" s="89">
        <v>1505.6610226241162</v>
      </c>
      <c r="I174" s="88">
        <v>1036.0680314650426</v>
      </c>
      <c r="J174" s="8">
        <v>185.78557659934214</v>
      </c>
      <c r="K174" s="128">
        <v>136.77465761914758</v>
      </c>
      <c r="L174" s="128">
        <v>87.763738638953029</v>
      </c>
      <c r="M174" s="131">
        <v>59.269018301630609</v>
      </c>
    </row>
    <row r="175" spans="1:40" ht="15" customHeight="1" x14ac:dyDescent="0.2">
      <c r="A175" s="99">
        <v>2002</v>
      </c>
      <c r="B175" s="72" t="s">
        <v>314</v>
      </c>
      <c r="C175" s="64" t="s">
        <v>25</v>
      </c>
      <c r="D175" s="66" t="s">
        <v>125</v>
      </c>
      <c r="E175" s="65" t="s">
        <v>317</v>
      </c>
      <c r="F175" s="67" t="s">
        <v>75</v>
      </c>
      <c r="G175" s="88">
        <v>1414.4779175446843</v>
      </c>
      <c r="H175" s="89">
        <v>1093.0574721396877</v>
      </c>
      <c r="I175" s="88">
        <v>821.78773452837834</v>
      </c>
      <c r="J175" s="8">
        <v>110.55951490881094</v>
      </c>
      <c r="K175" s="128">
        <v>82.06479457148852</v>
      </c>
      <c r="L175" s="128">
        <v>21.655987456365025</v>
      </c>
      <c r="M175" s="131">
        <v>56.989440674644825</v>
      </c>
    </row>
    <row r="176" spans="1:40" ht="15" customHeight="1" x14ac:dyDescent="0.2">
      <c r="A176" s="99">
        <v>2002</v>
      </c>
      <c r="B176" s="72" t="s">
        <v>314</v>
      </c>
      <c r="C176" s="64" t="s">
        <v>27</v>
      </c>
      <c r="D176" s="66" t="s">
        <v>125</v>
      </c>
      <c r="E176" s="65" t="s">
        <v>318</v>
      </c>
      <c r="F176" s="67" t="s">
        <v>75</v>
      </c>
      <c r="G176" s="88">
        <v>1284.5419928064941</v>
      </c>
      <c r="H176" s="89">
        <v>990.47647892532689</v>
      </c>
      <c r="I176" s="88">
        <v>730.60462944894653</v>
      </c>
      <c r="J176" s="8">
        <v>112.83909253579675</v>
      </c>
      <c r="K176" s="128">
        <v>72.946484063545341</v>
      </c>
      <c r="L176" s="128">
        <v>21.655987456365025</v>
      </c>
      <c r="M176" s="131">
        <v>52.430285420673236</v>
      </c>
    </row>
    <row r="177" spans="1:40" ht="15" customHeight="1" x14ac:dyDescent="0.2">
      <c r="A177" s="99">
        <v>2002</v>
      </c>
      <c r="B177" s="72" t="s">
        <v>319</v>
      </c>
      <c r="C177" s="64" t="s">
        <v>19</v>
      </c>
      <c r="D177" s="66" t="s">
        <v>320</v>
      </c>
      <c r="E177" s="65" t="s">
        <v>321</v>
      </c>
      <c r="F177" s="67" t="s">
        <v>75</v>
      </c>
      <c r="G177" s="88">
        <v>499.22750030988863</v>
      </c>
      <c r="H177" s="89">
        <v>373.85073082566998</v>
      </c>
      <c r="I177" s="88">
        <v>158.43064507551259</v>
      </c>
      <c r="J177" s="8">
        <v>152.73170100804811</v>
      </c>
      <c r="K177" s="128">
        <v>37.613030845265584</v>
      </c>
      <c r="L177" s="128">
        <v>11.397888134928964</v>
      </c>
      <c r="M177" s="131">
        <v>13.677465761914759</v>
      </c>
    </row>
    <row r="178" spans="1:40" ht="15" customHeight="1" x14ac:dyDescent="0.2">
      <c r="A178" s="99">
        <v>2002</v>
      </c>
      <c r="B178" s="72" t="s">
        <v>319</v>
      </c>
      <c r="C178" s="64" t="s">
        <v>24</v>
      </c>
      <c r="D178" s="66" t="s">
        <v>320</v>
      </c>
      <c r="E178" s="65" t="s">
        <v>322</v>
      </c>
      <c r="F178" s="67" t="s">
        <v>75</v>
      </c>
      <c r="G178" s="88">
        <v>824.06731215536422</v>
      </c>
      <c r="H178" s="89">
        <v>657.65814538540121</v>
      </c>
      <c r="I178" s="88">
        <v>287.22678100020994</v>
      </c>
      <c r="J178" s="8">
        <v>287.22678100020994</v>
      </c>
      <c r="K178" s="128">
        <v>53.570074234166135</v>
      </c>
      <c r="L178" s="128">
        <v>15.957043388900546</v>
      </c>
      <c r="M178" s="131">
        <v>13.677465761914759</v>
      </c>
    </row>
    <row r="179" spans="1:40" ht="15" customHeight="1" x14ac:dyDescent="0.2">
      <c r="A179" s="99">
        <v>2002</v>
      </c>
      <c r="B179" s="72" t="s">
        <v>323</v>
      </c>
      <c r="C179" s="64" t="s">
        <v>19</v>
      </c>
      <c r="D179" s="66" t="s">
        <v>324</v>
      </c>
      <c r="E179" s="65" t="s">
        <v>325</v>
      </c>
      <c r="F179" s="67" t="s">
        <v>75</v>
      </c>
      <c r="G179" s="88">
        <v>1013.2722551951849</v>
      </c>
      <c r="H179" s="89">
        <v>714.64758606004614</v>
      </c>
      <c r="I179" s="88">
        <v>410.32397285744275</v>
      </c>
      <c r="J179" s="8">
        <v>155.0112786350339</v>
      </c>
      <c r="K179" s="128">
        <v>43.311974912730051</v>
      </c>
      <c r="L179" s="128">
        <v>26.215142710336618</v>
      </c>
      <c r="M179" s="131">
        <v>79.78521694450275</v>
      </c>
    </row>
    <row r="180" spans="1:40" ht="15" customHeight="1" x14ac:dyDescent="0.2">
      <c r="A180" s="99">
        <v>2002</v>
      </c>
      <c r="B180" s="72" t="s">
        <v>323</v>
      </c>
      <c r="C180" s="64" t="s">
        <v>24</v>
      </c>
      <c r="D180" s="66" t="s">
        <v>324</v>
      </c>
      <c r="E180" s="65" t="s">
        <v>326</v>
      </c>
      <c r="F180" s="67" t="s">
        <v>75</v>
      </c>
      <c r="G180" s="88">
        <v>533.42116471467534</v>
      </c>
      <c r="H180" s="89">
        <v>405.76481760347099</v>
      </c>
      <c r="I180" s="88">
        <v>196.04367592077813</v>
      </c>
      <c r="J180" s="8">
        <v>145.89296812709068</v>
      </c>
      <c r="K180" s="128">
        <v>43.311974912730051</v>
      </c>
      <c r="L180" s="128">
        <v>11.397888134928964</v>
      </c>
      <c r="M180" s="131">
        <v>9.1183105079431677</v>
      </c>
    </row>
    <row r="181" spans="1:40" ht="15" customHeight="1" x14ac:dyDescent="0.2">
      <c r="A181" s="99">
        <v>2002</v>
      </c>
      <c r="B181" s="72" t="s">
        <v>328</v>
      </c>
      <c r="C181" s="64" t="s">
        <v>19</v>
      </c>
      <c r="D181" s="66" t="s">
        <v>329</v>
      </c>
      <c r="E181" s="65" t="s">
        <v>330</v>
      </c>
      <c r="F181" s="67" t="s">
        <v>75</v>
      </c>
      <c r="G181" s="88">
        <v>1543.2740534693819</v>
      </c>
      <c r="H181" s="89">
        <v>1274.2838934850583</v>
      </c>
      <c r="I181" s="88">
        <v>401.20566234949951</v>
      </c>
      <c r="J181" s="8">
        <v>738.58315114339712</v>
      </c>
      <c r="K181" s="128">
        <v>77.505639317516952</v>
      </c>
      <c r="L181" s="128">
        <v>36.473242031772671</v>
      </c>
      <c r="M181" s="131">
        <v>20.51619864287213</v>
      </c>
    </row>
    <row r="182" spans="1:40" ht="15" customHeight="1" x14ac:dyDescent="0.2">
      <c r="A182" s="99">
        <v>2002</v>
      </c>
      <c r="B182" s="72" t="s">
        <v>328</v>
      </c>
      <c r="C182" s="64" t="s">
        <v>24</v>
      </c>
      <c r="D182" s="66" t="s">
        <v>329</v>
      </c>
      <c r="E182" s="65" t="s">
        <v>331</v>
      </c>
      <c r="F182" s="67" t="s">
        <v>75</v>
      </c>
      <c r="G182" s="88">
        <v>386.38840777409189</v>
      </c>
      <c r="H182" s="89">
        <v>315.72150133753235</v>
      </c>
      <c r="I182" s="88">
        <v>99.161626773882006</v>
      </c>
      <c r="J182" s="8">
        <v>181.22642134537051</v>
      </c>
      <c r="K182" s="128">
        <v>26.215142710336618</v>
      </c>
      <c r="L182" s="128">
        <v>4.5591552539715838</v>
      </c>
      <c r="M182" s="131">
        <v>4.5591552539715838</v>
      </c>
    </row>
    <row r="183" spans="1:40" ht="15" customHeight="1" x14ac:dyDescent="0.2">
      <c r="A183" s="99">
        <v>2002</v>
      </c>
      <c r="B183" s="72" t="s">
        <v>332</v>
      </c>
      <c r="C183" s="64" t="s">
        <v>19</v>
      </c>
      <c r="D183" s="66" t="s">
        <v>333</v>
      </c>
      <c r="E183" s="65" t="s">
        <v>333</v>
      </c>
      <c r="F183" s="67" t="s">
        <v>75</v>
      </c>
      <c r="G183" s="88">
        <v>26456.777938797113</v>
      </c>
      <c r="H183" s="89">
        <v>21662.826189245992</v>
      </c>
      <c r="I183" s="88">
        <v>16659.153298012174</v>
      </c>
      <c r="J183" s="8">
        <v>2606.6970164582544</v>
      </c>
      <c r="K183" s="128">
        <v>1497.682500929666</v>
      </c>
      <c r="L183" s="128">
        <v>760.23913859976199</v>
      </c>
      <c r="M183" s="131">
        <v>139.05423524613332</v>
      </c>
    </row>
    <row r="184" spans="1:40" ht="15" customHeight="1" x14ac:dyDescent="0.2">
      <c r="A184" s="99"/>
      <c r="B184" s="72" t="s">
        <v>334</v>
      </c>
      <c r="C184" s="64" t="s">
        <v>19</v>
      </c>
      <c r="D184" s="66" t="s">
        <v>335</v>
      </c>
      <c r="E184" s="65" t="s">
        <v>336</v>
      </c>
      <c r="F184" s="67" t="s">
        <v>75</v>
      </c>
      <c r="G184" s="88">
        <v>21247.623116645314</v>
      </c>
      <c r="H184" s="89">
        <v>13490.741946489114</v>
      </c>
      <c r="I184" s="88">
        <v>7286.3113706370286</v>
      </c>
      <c r="J184" s="8">
        <v>2325.9899907739855</v>
      </c>
      <c r="K184" s="128">
        <v>2254.0078524913724</v>
      </c>
      <c r="L184" s="128">
        <v>848.74461557110772</v>
      </c>
      <c r="M184" s="131">
        <v>775.68811701561992</v>
      </c>
    </row>
    <row r="185" spans="1:40" ht="15" customHeight="1" x14ac:dyDescent="0.2">
      <c r="A185" s="99">
        <v>2002</v>
      </c>
      <c r="B185" s="72" t="s">
        <v>334</v>
      </c>
      <c r="C185" s="64" t="s">
        <v>24</v>
      </c>
      <c r="D185" s="66" t="s">
        <v>335</v>
      </c>
      <c r="E185" s="65" t="s">
        <v>337</v>
      </c>
      <c r="F185" s="67" t="s">
        <v>75</v>
      </c>
      <c r="G185" s="88">
        <v>6291.6342504807872</v>
      </c>
      <c r="H185" s="89">
        <v>4766.5968180272921</v>
      </c>
      <c r="I185" s="88">
        <v>3545.8829987764002</v>
      </c>
      <c r="J185" s="8">
        <v>458.19510302414432</v>
      </c>
      <c r="K185" s="128">
        <v>442.23805963524376</v>
      </c>
      <c r="L185" s="128">
        <v>167.54895558345575</v>
      </c>
      <c r="M185" s="131">
        <v>152.73170100804811</v>
      </c>
    </row>
    <row r="186" spans="1:40" ht="15" customHeight="1" x14ac:dyDescent="0.2">
      <c r="A186" s="99">
        <v>2002</v>
      </c>
      <c r="B186" s="72" t="s">
        <v>334</v>
      </c>
      <c r="C186" s="64" t="s">
        <v>25</v>
      </c>
      <c r="D186" s="66" t="s">
        <v>335</v>
      </c>
      <c r="E186" s="65" t="s">
        <v>338</v>
      </c>
      <c r="F186" s="67" t="s">
        <v>75</v>
      </c>
      <c r="G186" s="88">
        <v>2554.2667310375809</v>
      </c>
      <c r="H186" s="89">
        <v>1925.1033059895017</v>
      </c>
      <c r="I186" s="88">
        <v>1427.0155944931062</v>
      </c>
      <c r="J186" s="8">
        <v>183.50599897235631</v>
      </c>
      <c r="K186" s="128">
        <v>180.08663253187763</v>
      </c>
      <c r="L186" s="128">
        <v>68.387328809573788</v>
      </c>
      <c r="M186" s="131">
        <v>66.107751182587975</v>
      </c>
    </row>
    <row r="187" spans="1:40" ht="15" customHeight="1" x14ac:dyDescent="0.2">
      <c r="A187" s="99">
        <v>2002</v>
      </c>
      <c r="B187" s="72" t="s">
        <v>334</v>
      </c>
      <c r="C187" s="64" t="s">
        <v>27</v>
      </c>
      <c r="D187" s="66" t="s">
        <v>335</v>
      </c>
      <c r="E187" s="65" t="s">
        <v>339</v>
      </c>
      <c r="F187" s="67" t="s">
        <v>75</v>
      </c>
      <c r="G187" s="88">
        <v>1995.7702124260618</v>
      </c>
      <c r="H187" s="89">
        <v>1507.9406002511021</v>
      </c>
      <c r="I187" s="88">
        <v>1120.4124036635174</v>
      </c>
      <c r="J187" s="8">
        <v>143.61339050010497</v>
      </c>
      <c r="K187" s="128">
        <v>141.33381287311911</v>
      </c>
      <c r="L187" s="128">
        <v>53.570074234166135</v>
      </c>
      <c r="M187" s="131">
        <v>49.010918980194532</v>
      </c>
    </row>
    <row r="188" spans="1:40" ht="15" customHeight="1" x14ac:dyDescent="0.2">
      <c r="A188" s="99">
        <v>2002</v>
      </c>
      <c r="B188" s="72" t="s">
        <v>343</v>
      </c>
      <c r="C188" s="64" t="s">
        <v>19</v>
      </c>
      <c r="D188" s="66" t="s">
        <v>344</v>
      </c>
      <c r="E188" s="65" t="s">
        <v>345</v>
      </c>
      <c r="F188" s="67" t="s">
        <v>75</v>
      </c>
      <c r="G188" s="88">
        <v>20960.716280134366</v>
      </c>
      <c r="H188" s="89">
        <v>16720.70189394079</v>
      </c>
      <c r="I188" s="88">
        <v>12072.64311251676</v>
      </c>
      <c r="J188" s="8">
        <v>2528.0515883272437</v>
      </c>
      <c r="K188" s="128">
        <v>845.72329961172909</v>
      </c>
      <c r="L188" s="128">
        <v>1061.1433853618869</v>
      </c>
      <c r="M188" s="131">
        <v>213.14050812317168</v>
      </c>
    </row>
    <row r="189" spans="1:40" ht="15" customHeight="1" x14ac:dyDescent="0.2">
      <c r="A189" s="99">
        <v>2002</v>
      </c>
      <c r="B189" s="72" t="s">
        <v>343</v>
      </c>
      <c r="C189" s="64" t="s">
        <v>24</v>
      </c>
      <c r="D189" s="66" t="s">
        <v>344</v>
      </c>
      <c r="E189" s="65" t="s">
        <v>346</v>
      </c>
      <c r="F189" s="67" t="s">
        <v>75</v>
      </c>
      <c r="G189" s="88">
        <v>19254.452426335502</v>
      </c>
      <c r="H189" s="89">
        <v>15531.9021614677</v>
      </c>
      <c r="I189" s="88">
        <v>11301.00608578207</v>
      </c>
      <c r="J189" s="8">
        <v>2369.6209432517317</v>
      </c>
      <c r="K189" s="128">
        <v>695.27117623066692</v>
      </c>
      <c r="L189" s="128">
        <v>883.33633045699469</v>
      </c>
      <c r="M189" s="131">
        <v>282.66762574623823</v>
      </c>
    </row>
    <row r="190" spans="1:40" ht="15" customHeight="1" x14ac:dyDescent="0.2">
      <c r="A190" s="99">
        <v>2002</v>
      </c>
      <c r="B190" s="72" t="s">
        <v>343</v>
      </c>
      <c r="C190" s="64" t="s">
        <v>25</v>
      </c>
      <c r="D190" s="66" t="s">
        <v>344</v>
      </c>
      <c r="E190" s="65" t="s">
        <v>347</v>
      </c>
      <c r="F190" s="67" t="s">
        <v>75</v>
      </c>
      <c r="G190" s="88">
        <v>8729.6425225420935</v>
      </c>
      <c r="H190" s="89">
        <v>7047.314233826577</v>
      </c>
      <c r="I190" s="88">
        <v>5130.1894495315255</v>
      </c>
      <c r="J190" s="8">
        <v>1075.9606399372942</v>
      </c>
      <c r="K190" s="128">
        <v>314.58171252403952</v>
      </c>
      <c r="L190" s="128">
        <v>396.64650709552802</v>
      </c>
      <c r="M190" s="131">
        <v>129.93592473819018</v>
      </c>
    </row>
    <row r="191" spans="1:40" ht="15" customHeight="1" x14ac:dyDescent="0.2">
      <c r="A191" s="99">
        <v>2002</v>
      </c>
      <c r="B191" s="72" t="s">
        <v>343</v>
      </c>
      <c r="C191" s="64" t="s">
        <v>27</v>
      </c>
      <c r="D191" s="66" t="s">
        <v>344</v>
      </c>
      <c r="E191" s="65" t="s">
        <v>348</v>
      </c>
      <c r="F191" s="67" t="s">
        <v>75</v>
      </c>
      <c r="G191" s="88">
        <v>5897.2673210122457</v>
      </c>
      <c r="H191" s="89">
        <v>4686.8116010827898</v>
      </c>
      <c r="I191" s="88">
        <v>3072.8706411768485</v>
      </c>
      <c r="J191" s="8">
        <v>1008.7130999412134</v>
      </c>
      <c r="K191" s="128">
        <v>176.66726609139894</v>
      </c>
      <c r="L191" s="128">
        <v>330.53875591293991</v>
      </c>
      <c r="M191" s="131">
        <v>98.021837960389064</v>
      </c>
    </row>
    <row r="192" spans="1:40" s="10" customFormat="1" ht="15" customHeight="1" x14ac:dyDescent="0.2">
      <c r="A192" s="99">
        <v>2002</v>
      </c>
      <c r="B192" s="72" t="s">
        <v>343</v>
      </c>
      <c r="C192" s="64" t="s">
        <v>29</v>
      </c>
      <c r="D192" s="66" t="s">
        <v>344</v>
      </c>
      <c r="E192" s="76" t="s">
        <v>349</v>
      </c>
      <c r="F192" s="67" t="s">
        <v>75</v>
      </c>
      <c r="G192" s="88">
        <v>1328.9937565327173</v>
      </c>
      <c r="H192" s="89">
        <v>1046.3261307864791</v>
      </c>
      <c r="I192" s="88">
        <v>680.45392165525914</v>
      </c>
      <c r="J192" s="8">
        <v>224.53839625810062</v>
      </c>
      <c r="K192" s="128">
        <v>43.311974912730051</v>
      </c>
      <c r="L192" s="128">
        <v>75.226061690531168</v>
      </c>
      <c r="M192" s="131">
        <v>22.795776269857928</v>
      </c>
      <c r="N192" s="149"/>
      <c r="O192" s="149"/>
      <c r="P192" s="149"/>
      <c r="Q192" s="149"/>
      <c r="R192" s="149"/>
      <c r="S192" s="149"/>
      <c r="T192" s="149"/>
      <c r="U192" s="149"/>
      <c r="V192" s="149"/>
      <c r="W192" s="149"/>
      <c r="X192" s="149"/>
      <c r="Y192" s="149"/>
      <c r="Z192" s="149"/>
      <c r="AA192" s="149"/>
      <c r="AB192" s="149"/>
      <c r="AC192" s="149"/>
      <c r="AD192" s="149"/>
      <c r="AE192" s="149"/>
      <c r="AF192" s="149"/>
      <c r="AG192" s="149"/>
      <c r="AH192" s="149"/>
      <c r="AI192" s="149"/>
      <c r="AJ192" s="149"/>
      <c r="AK192" s="149"/>
      <c r="AL192" s="149"/>
      <c r="AM192" s="149"/>
      <c r="AN192" s="149"/>
    </row>
    <row r="193" spans="1:40" ht="15" customHeight="1" x14ac:dyDescent="0.2">
      <c r="A193" s="99">
        <v>2002</v>
      </c>
      <c r="B193" s="72" t="s">
        <v>350</v>
      </c>
      <c r="C193" s="64" t="s">
        <v>19</v>
      </c>
      <c r="D193" s="66" t="s">
        <v>351</v>
      </c>
      <c r="E193" s="65" t="s">
        <v>352</v>
      </c>
      <c r="F193" s="67" t="s">
        <v>75</v>
      </c>
      <c r="G193" s="88">
        <v>9758.8718211261803</v>
      </c>
      <c r="H193" s="89">
        <v>7609.2301188785777</v>
      </c>
      <c r="I193" s="88">
        <v>5562.1694098453354</v>
      </c>
      <c r="J193" s="8">
        <v>972.23985790944073</v>
      </c>
      <c r="K193" s="128">
        <v>591.55039420281344</v>
      </c>
      <c r="L193" s="128">
        <v>369.29157557169856</v>
      </c>
      <c r="M193" s="131">
        <v>113.97888134928965</v>
      </c>
    </row>
    <row r="194" spans="1:40" ht="15" customHeight="1" x14ac:dyDescent="0.2">
      <c r="A194" s="99">
        <v>2002</v>
      </c>
      <c r="B194" s="72" t="s">
        <v>350</v>
      </c>
      <c r="C194" s="64" t="s">
        <v>24</v>
      </c>
      <c r="D194" s="66" t="s">
        <v>351</v>
      </c>
      <c r="E194" s="65" t="s">
        <v>353</v>
      </c>
      <c r="F194" s="67" t="s">
        <v>75</v>
      </c>
      <c r="G194" s="88">
        <v>4359.6922116103287</v>
      </c>
      <c r="H194" s="89">
        <v>3402.2696082762955</v>
      </c>
      <c r="I194" s="88">
        <v>2491.578346295471</v>
      </c>
      <c r="J194" s="8">
        <v>431.97996031380774</v>
      </c>
      <c r="K194" s="128">
        <v>263.29121591685907</v>
      </c>
      <c r="L194" s="128">
        <v>164.12958914297704</v>
      </c>
      <c r="M194" s="131">
        <v>51.290496607180344</v>
      </c>
    </row>
    <row r="195" spans="1:40" ht="15" customHeight="1" x14ac:dyDescent="0.2">
      <c r="A195" s="99">
        <v>2002</v>
      </c>
      <c r="B195" s="72" t="s">
        <v>350</v>
      </c>
      <c r="C195" s="64" t="s">
        <v>25</v>
      </c>
      <c r="D195" s="66" t="s">
        <v>351</v>
      </c>
      <c r="E195" s="65" t="s">
        <v>354</v>
      </c>
      <c r="F195" s="67" t="s">
        <v>75</v>
      </c>
      <c r="G195" s="88">
        <v>3973.3038038362361</v>
      </c>
      <c r="H195" s="89">
        <v>1743.8768846441312</v>
      </c>
      <c r="I195" s="88">
        <v>361.31305387724814</v>
      </c>
      <c r="J195" s="8">
        <v>267.85037117083061</v>
      </c>
      <c r="K195" s="128">
        <v>451.35637014318701</v>
      </c>
      <c r="L195" s="128">
        <v>647.40004606396496</v>
      </c>
      <c r="M195" s="131">
        <v>15.957043388900546</v>
      </c>
    </row>
    <row r="196" spans="1:40" ht="15" customHeight="1" x14ac:dyDescent="0.2">
      <c r="A196" s="99">
        <v>2002</v>
      </c>
      <c r="B196" s="72" t="s">
        <v>355</v>
      </c>
      <c r="C196" s="64" t="s">
        <v>19</v>
      </c>
      <c r="D196" s="66" t="s">
        <v>356</v>
      </c>
      <c r="E196" s="65" t="s">
        <v>347</v>
      </c>
      <c r="F196" s="67" t="s">
        <v>75</v>
      </c>
      <c r="G196" s="88">
        <v>5009.3718353012791</v>
      </c>
      <c r="H196" s="89">
        <v>2722.9554754345295</v>
      </c>
      <c r="I196" s="88">
        <v>1265.1655829771148</v>
      </c>
      <c r="J196" s="8">
        <v>314.58171252403952</v>
      </c>
      <c r="K196" s="128">
        <v>345.35601048834769</v>
      </c>
      <c r="L196" s="128">
        <v>753.40040571880434</v>
      </c>
      <c r="M196" s="131">
        <v>44.451763726222971</v>
      </c>
    </row>
    <row r="197" spans="1:40" ht="15" customHeight="1" x14ac:dyDescent="0.2">
      <c r="A197" s="99">
        <v>2002</v>
      </c>
      <c r="B197" s="72" t="s">
        <v>355</v>
      </c>
      <c r="C197" s="64" t="s">
        <v>24</v>
      </c>
      <c r="D197" s="66" t="s">
        <v>356</v>
      </c>
      <c r="E197" s="65" t="s">
        <v>357</v>
      </c>
      <c r="F197" s="67" t="s">
        <v>75</v>
      </c>
      <c r="G197" s="88">
        <v>1649.2744131242212</v>
      </c>
      <c r="H197" s="89">
        <v>1389.4025636478411</v>
      </c>
      <c r="I197" s="88">
        <v>980.21837960389109</v>
      </c>
      <c r="J197" s="8">
        <v>279.24825930575969</v>
      </c>
      <c r="K197" s="128">
        <v>59.269018301630609</v>
      </c>
      <c r="L197" s="128">
        <v>63.828173555602184</v>
      </c>
      <c r="M197" s="131">
        <v>6.8387328809573793</v>
      </c>
    </row>
    <row r="198" spans="1:40" ht="15" customHeight="1" x14ac:dyDescent="0.2">
      <c r="A198" s="99">
        <v>2002</v>
      </c>
      <c r="B198" s="72" t="s">
        <v>358</v>
      </c>
      <c r="C198" s="64" t="s">
        <v>19</v>
      </c>
      <c r="D198" s="66" t="s">
        <v>359</v>
      </c>
      <c r="E198" s="65" t="s">
        <v>360</v>
      </c>
      <c r="F198" s="67" t="s">
        <v>75</v>
      </c>
      <c r="G198" s="88">
        <v>3130.9998706649867</v>
      </c>
      <c r="H198" s="89">
        <v>2273.8786829183286</v>
      </c>
      <c r="I198" s="88">
        <v>737.44336232990395</v>
      </c>
      <c r="J198" s="8">
        <v>1107.8747267150957</v>
      </c>
      <c r="K198" s="128">
        <v>159.5704338890055</v>
      </c>
      <c r="L198" s="128">
        <v>222.25881863111476</v>
      </c>
      <c r="M198" s="131">
        <v>46.731341353208755</v>
      </c>
    </row>
    <row r="199" spans="1:40" ht="15" customHeight="1" x14ac:dyDescent="0.2">
      <c r="A199" s="99">
        <v>2002</v>
      </c>
      <c r="B199" s="72" t="s">
        <v>358</v>
      </c>
      <c r="C199" s="64" t="s">
        <v>24</v>
      </c>
      <c r="D199" s="66" t="s">
        <v>359</v>
      </c>
      <c r="E199" s="65" t="s">
        <v>361</v>
      </c>
      <c r="F199" s="67" t="s">
        <v>75</v>
      </c>
      <c r="G199" s="88">
        <v>2683.0628669622779</v>
      </c>
      <c r="H199" s="89">
        <v>1543.2740534693817</v>
      </c>
      <c r="I199" s="88">
        <v>324.83981184547554</v>
      </c>
      <c r="J199" s="8">
        <v>648.53983487745791</v>
      </c>
      <c r="K199" s="128">
        <v>131.07571355168309</v>
      </c>
      <c r="L199" s="128">
        <v>392.08735184155626</v>
      </c>
      <c r="M199" s="131">
        <v>46.731341353208755</v>
      </c>
    </row>
    <row r="200" spans="1:40" ht="15" customHeight="1" x14ac:dyDescent="0.2">
      <c r="A200" s="99">
        <v>2002</v>
      </c>
      <c r="B200" s="72" t="s">
        <v>358</v>
      </c>
      <c r="C200" s="64" t="s">
        <v>25</v>
      </c>
      <c r="D200" s="66" t="s">
        <v>359</v>
      </c>
      <c r="E200" s="65" t="s">
        <v>362</v>
      </c>
      <c r="F200" s="67" t="s">
        <v>75</v>
      </c>
      <c r="G200" s="88">
        <v>1411.0585511042061</v>
      </c>
      <c r="H200" s="89">
        <v>1037.207820278536</v>
      </c>
      <c r="I200" s="88">
        <v>261.01163828987336</v>
      </c>
      <c r="J200" s="8">
        <v>589.27081657582744</v>
      </c>
      <c r="K200" s="128">
        <v>143.61339050010497</v>
      </c>
      <c r="L200" s="128">
        <v>29.634509150815305</v>
      </c>
      <c r="M200" s="131">
        <v>13.677465761914759</v>
      </c>
    </row>
    <row r="201" spans="1:40" ht="15" customHeight="1" x14ac:dyDescent="0.2">
      <c r="A201" s="99">
        <v>2002</v>
      </c>
      <c r="B201" s="72" t="s">
        <v>358</v>
      </c>
      <c r="C201" s="64" t="s">
        <v>27</v>
      </c>
      <c r="D201" s="66" t="s">
        <v>359</v>
      </c>
      <c r="E201" s="65" t="s">
        <v>667</v>
      </c>
      <c r="F201" s="67" t="s">
        <v>75</v>
      </c>
      <c r="G201" s="88">
        <v>1072.5412734968156</v>
      </c>
      <c r="H201" s="89">
        <v>787.59407012359145</v>
      </c>
      <c r="I201" s="88">
        <v>199.46304236125684</v>
      </c>
      <c r="J201" s="8">
        <v>445.65742607572258</v>
      </c>
      <c r="K201" s="128">
        <v>106.00035965483937</v>
      </c>
      <c r="L201" s="128">
        <v>25.075353896843719</v>
      </c>
      <c r="M201" s="131">
        <v>11.397888134928964</v>
      </c>
    </row>
    <row r="202" spans="1:40" ht="15" customHeight="1" x14ac:dyDescent="0.2">
      <c r="A202" s="99">
        <v>2002</v>
      </c>
      <c r="B202" s="74" t="s">
        <v>358</v>
      </c>
      <c r="C202" s="64" t="s">
        <v>29</v>
      </c>
      <c r="D202" s="66" t="s">
        <v>359</v>
      </c>
      <c r="E202" s="65" t="s">
        <v>798</v>
      </c>
      <c r="F202" s="67" t="s">
        <v>75</v>
      </c>
      <c r="G202" s="88">
        <v>287.22678100020988</v>
      </c>
      <c r="H202" s="89">
        <v>191.48452066680662</v>
      </c>
      <c r="I202" s="88">
        <v>91.183105079431712</v>
      </c>
      <c r="J202" s="8">
        <v>52.430285420673236</v>
      </c>
      <c r="K202" s="128">
        <v>38.752819658758476</v>
      </c>
      <c r="L202" s="128">
        <v>4.5591552539715838</v>
      </c>
      <c r="M202" s="131">
        <v>4.5591552539715838</v>
      </c>
    </row>
    <row r="203" spans="1:40" ht="15" customHeight="1" x14ac:dyDescent="0.2">
      <c r="A203" s="99">
        <v>2002</v>
      </c>
      <c r="B203" s="72" t="s">
        <v>363</v>
      </c>
      <c r="C203" s="64" t="s">
        <v>19</v>
      </c>
      <c r="D203" s="66" t="s">
        <v>364</v>
      </c>
      <c r="E203" s="65" t="s">
        <v>365</v>
      </c>
      <c r="F203" s="67" t="s">
        <v>75</v>
      </c>
      <c r="G203" s="88">
        <v>2004.8885229340049</v>
      </c>
      <c r="H203" s="89">
        <v>1448.6715819494714</v>
      </c>
      <c r="I203" s="88">
        <v>297.48488032164596</v>
      </c>
      <c r="J203" s="8">
        <v>873.07823113555855</v>
      </c>
      <c r="K203" s="128">
        <v>150.45212338106234</v>
      </c>
      <c r="L203" s="128">
        <v>96.882049146896179</v>
      </c>
      <c r="M203" s="131">
        <v>30.774297964308207</v>
      </c>
    </row>
    <row r="204" spans="1:40" ht="15" customHeight="1" x14ac:dyDescent="0.2">
      <c r="A204" s="99">
        <v>2002</v>
      </c>
      <c r="B204" s="72" t="s">
        <v>363</v>
      </c>
      <c r="C204" s="64" t="s">
        <v>24</v>
      </c>
      <c r="D204" s="66" t="s">
        <v>364</v>
      </c>
      <c r="E204" s="65" t="s">
        <v>366</v>
      </c>
      <c r="F204" s="67" t="s">
        <v>75</v>
      </c>
      <c r="G204" s="88">
        <v>442.23805963524387</v>
      </c>
      <c r="H204" s="89">
        <v>346.49579930184052</v>
      </c>
      <c r="I204" s="88">
        <v>256.45248303590176</v>
      </c>
      <c r="J204" s="8">
        <v>42.172186099237166</v>
      </c>
      <c r="K204" s="128">
        <v>25.075353896843719</v>
      </c>
      <c r="L204" s="128">
        <v>11.397888134928964</v>
      </c>
      <c r="M204" s="131">
        <v>11.397888134928964</v>
      </c>
    </row>
    <row r="205" spans="1:40" ht="15" customHeight="1" x14ac:dyDescent="0.2">
      <c r="A205" s="99">
        <v>2002</v>
      </c>
      <c r="B205" s="72" t="s">
        <v>367</v>
      </c>
      <c r="C205" s="64" t="s">
        <v>19</v>
      </c>
      <c r="D205" s="66" t="s">
        <v>368</v>
      </c>
      <c r="E205" s="65" t="s">
        <v>369</v>
      </c>
      <c r="F205" s="67" t="s">
        <v>75</v>
      </c>
      <c r="G205" s="88">
        <v>4532.9401112612495</v>
      </c>
      <c r="H205" s="89">
        <v>3504.8506014906561</v>
      </c>
      <c r="I205" s="88">
        <v>2523.4924330732729</v>
      </c>
      <c r="J205" s="8">
        <v>467.31341353208762</v>
      </c>
      <c r="K205" s="128">
        <v>328.25917828595408</v>
      </c>
      <c r="L205" s="128">
        <v>87.763738638953029</v>
      </c>
      <c r="M205" s="131">
        <v>98.021837960389064</v>
      </c>
    </row>
    <row r="206" spans="1:40" s="4" customFormat="1" x14ac:dyDescent="0.2">
      <c r="A206" s="100">
        <v>2002</v>
      </c>
      <c r="B206" s="73" t="s">
        <v>367</v>
      </c>
      <c r="C206" s="69" t="s">
        <v>24</v>
      </c>
      <c r="D206" s="66" t="s">
        <v>368</v>
      </c>
      <c r="E206" s="66" t="s">
        <v>370</v>
      </c>
      <c r="F206" s="70" t="s">
        <v>75</v>
      </c>
      <c r="G206" s="88">
        <v>3202.8065659150393</v>
      </c>
      <c r="H206" s="89">
        <v>2569.0839856129887</v>
      </c>
      <c r="I206" s="88">
        <v>1933.0818276839527</v>
      </c>
      <c r="J206" s="8">
        <v>319.140867778011</v>
      </c>
      <c r="K206" s="128">
        <v>161.85001151599124</v>
      </c>
      <c r="L206" s="128">
        <v>77.505639317516952</v>
      </c>
      <c r="M206" s="131">
        <v>77.505639317516952</v>
      </c>
      <c r="N206" s="140"/>
      <c r="O206" s="140"/>
      <c r="P206" s="140"/>
      <c r="Q206" s="140"/>
      <c r="R206" s="140"/>
      <c r="S206" s="140"/>
      <c r="T206" s="140"/>
      <c r="U206" s="140"/>
      <c r="V206" s="140"/>
      <c r="W206" s="140"/>
      <c r="X206" s="140"/>
      <c r="Y206" s="140"/>
      <c r="Z206" s="140"/>
      <c r="AA206" s="140"/>
      <c r="AB206" s="140"/>
      <c r="AC206" s="140"/>
      <c r="AD206" s="140"/>
      <c r="AE206" s="140"/>
      <c r="AF206" s="140"/>
      <c r="AG206" s="140"/>
      <c r="AH206" s="140"/>
      <c r="AI206" s="140"/>
      <c r="AJ206" s="140"/>
      <c r="AK206" s="140"/>
      <c r="AL206" s="140"/>
      <c r="AM206" s="140"/>
      <c r="AN206" s="140"/>
    </row>
    <row r="207" spans="1:40" s="4" customFormat="1" x14ac:dyDescent="0.2">
      <c r="A207" s="100">
        <v>2002</v>
      </c>
      <c r="B207" s="73" t="s">
        <v>367</v>
      </c>
      <c r="C207" s="69" t="s">
        <v>25</v>
      </c>
      <c r="D207" s="66" t="s">
        <v>368</v>
      </c>
      <c r="E207" s="66" t="s">
        <v>371</v>
      </c>
      <c r="F207" s="70" t="s">
        <v>75</v>
      </c>
      <c r="G207" s="88">
        <v>2164.4589568230103</v>
      </c>
      <c r="H207" s="89">
        <v>1535.2955317749318</v>
      </c>
      <c r="I207" s="88">
        <v>1030.3690873975786</v>
      </c>
      <c r="J207" s="8">
        <v>190.34473185331368</v>
      </c>
      <c r="K207" s="128">
        <v>164.12958914297704</v>
      </c>
      <c r="L207" s="128">
        <v>70.666906436559557</v>
      </c>
      <c r="M207" s="131">
        <v>79.78521694450275</v>
      </c>
      <c r="N207" s="140"/>
      <c r="O207" s="140"/>
      <c r="P207" s="140"/>
      <c r="Q207" s="140"/>
      <c r="R207" s="140"/>
      <c r="S207" s="140"/>
      <c r="T207" s="140"/>
      <c r="U207" s="140"/>
      <c r="V207" s="140"/>
      <c r="W207" s="140"/>
      <c r="X207" s="140"/>
      <c r="Y207" s="140"/>
      <c r="Z207" s="140"/>
      <c r="AA207" s="140"/>
      <c r="AB207" s="140"/>
      <c r="AC207" s="140"/>
      <c r="AD207" s="140"/>
      <c r="AE207" s="140"/>
      <c r="AF207" s="140"/>
      <c r="AG207" s="140"/>
      <c r="AH207" s="140"/>
      <c r="AI207" s="140"/>
      <c r="AJ207" s="140"/>
      <c r="AK207" s="140"/>
      <c r="AL207" s="140"/>
      <c r="AM207" s="140"/>
      <c r="AN207" s="140"/>
    </row>
    <row r="208" spans="1:40" ht="15" customHeight="1" x14ac:dyDescent="0.2">
      <c r="A208" s="99">
        <v>2002</v>
      </c>
      <c r="B208" s="72" t="s">
        <v>372</v>
      </c>
      <c r="C208" s="64" t="s">
        <v>19</v>
      </c>
      <c r="D208" s="66" t="s">
        <v>829</v>
      </c>
      <c r="E208" s="65" t="s">
        <v>373</v>
      </c>
      <c r="F208" s="67" t="s">
        <v>75</v>
      </c>
      <c r="G208" s="88">
        <v>2023.125143949891</v>
      </c>
      <c r="H208" s="89">
        <v>1708.5434314258516</v>
      </c>
      <c r="I208" s="88">
        <v>826.34688978234988</v>
      </c>
      <c r="J208" s="8">
        <v>724.90568538148204</v>
      </c>
      <c r="K208" s="128">
        <v>59.269018301630609</v>
      </c>
      <c r="L208" s="128">
        <v>36.473242031772671</v>
      </c>
      <c r="M208" s="131">
        <v>61.548595928616415</v>
      </c>
    </row>
    <row r="209" spans="1:40" ht="15" customHeight="1" x14ac:dyDescent="0.2">
      <c r="A209" s="99">
        <v>2002</v>
      </c>
      <c r="B209" s="72" t="s">
        <v>372</v>
      </c>
      <c r="C209" s="64" t="s">
        <v>24</v>
      </c>
      <c r="D209" s="66" t="s">
        <v>829</v>
      </c>
      <c r="E209" s="65" t="s">
        <v>668</v>
      </c>
      <c r="F209" s="67" t="s">
        <v>75</v>
      </c>
      <c r="G209" s="88">
        <v>1109.0145155285882</v>
      </c>
      <c r="H209" s="89">
        <v>924.368727742739</v>
      </c>
      <c r="I209" s="88">
        <v>461.61446946462303</v>
      </c>
      <c r="J209" s="8">
        <v>370.43136438519139</v>
      </c>
      <c r="K209" s="128">
        <v>51.290496607180344</v>
      </c>
      <c r="L209" s="128">
        <v>15.957043388900546</v>
      </c>
      <c r="M209" s="131">
        <v>25.075353896843719</v>
      </c>
    </row>
    <row r="210" spans="1:40" ht="15" customHeight="1" x14ac:dyDescent="0.2">
      <c r="A210" s="99">
        <v>2002</v>
      </c>
      <c r="B210" s="72" t="s">
        <v>372</v>
      </c>
      <c r="C210" s="64" t="s">
        <v>25</v>
      </c>
      <c r="D210" s="66" t="s">
        <v>829</v>
      </c>
      <c r="E210" s="65" t="s">
        <v>830</v>
      </c>
      <c r="F210" s="67" t="s">
        <v>75</v>
      </c>
      <c r="G210" s="88">
        <v>838.88456673077189</v>
      </c>
      <c r="H210" s="89">
        <v>663.35708945286581</v>
      </c>
      <c r="I210" s="88">
        <v>430.84017150031491</v>
      </c>
      <c r="J210" s="8">
        <v>144.75317931359785</v>
      </c>
      <c r="K210" s="128">
        <v>49.010918980194532</v>
      </c>
      <c r="L210" s="128">
        <v>13.677465761914759</v>
      </c>
      <c r="M210" s="131">
        <v>25.075353896843719</v>
      </c>
    </row>
    <row r="211" spans="1:40" ht="15" customHeight="1" x14ac:dyDescent="0.2">
      <c r="A211" s="99">
        <v>2002</v>
      </c>
      <c r="B211" s="72" t="s">
        <v>374</v>
      </c>
      <c r="C211" s="64" t="s">
        <v>19</v>
      </c>
      <c r="D211" s="66" t="s">
        <v>375</v>
      </c>
      <c r="E211" s="65" t="s">
        <v>375</v>
      </c>
      <c r="F211" s="67" t="s">
        <v>75</v>
      </c>
      <c r="G211" s="88">
        <v>2031.1036656443416</v>
      </c>
      <c r="H211" s="89">
        <v>1721.081108374274</v>
      </c>
      <c r="I211" s="88">
        <v>1258.3268500961581</v>
      </c>
      <c r="J211" s="8">
        <v>307.74297964308204</v>
      </c>
      <c r="K211" s="128">
        <v>63.828173555602184</v>
      </c>
      <c r="L211" s="128">
        <v>18.236621015886335</v>
      </c>
      <c r="M211" s="131">
        <v>72.946484063545341</v>
      </c>
    </row>
    <row r="212" spans="1:40" ht="15" customHeight="1" x14ac:dyDescent="0.2">
      <c r="A212" s="99">
        <v>2002</v>
      </c>
      <c r="B212" s="72" t="s">
        <v>376</v>
      </c>
      <c r="C212" s="64" t="s">
        <v>19</v>
      </c>
      <c r="D212" s="66" t="s">
        <v>377</v>
      </c>
      <c r="E212" s="65" t="s">
        <v>377</v>
      </c>
      <c r="F212" s="67" t="s">
        <v>75</v>
      </c>
      <c r="G212" s="88">
        <v>561.91588505199786</v>
      </c>
      <c r="H212" s="89">
        <v>365.87220913121968</v>
      </c>
      <c r="I212" s="88">
        <v>86.623949825460102</v>
      </c>
      <c r="J212" s="8">
        <v>181.22642134537051</v>
      </c>
      <c r="K212" s="128">
        <v>68.387328809573788</v>
      </c>
      <c r="L212" s="128">
        <v>15.957043388900546</v>
      </c>
      <c r="M212" s="131">
        <v>13.677465761914759</v>
      </c>
    </row>
    <row r="213" spans="1:40" ht="15" customHeight="1" x14ac:dyDescent="0.2">
      <c r="A213" s="99">
        <v>2002</v>
      </c>
      <c r="B213" s="72" t="s">
        <v>378</v>
      </c>
      <c r="C213" s="64" t="s">
        <v>19</v>
      </c>
      <c r="D213" s="66" t="s">
        <v>379</v>
      </c>
      <c r="E213" s="65" t="s">
        <v>380</v>
      </c>
      <c r="F213" s="67" t="s">
        <v>75</v>
      </c>
      <c r="G213" s="88">
        <v>1047.4659195999718</v>
      </c>
      <c r="H213" s="89">
        <v>787.59407012359156</v>
      </c>
      <c r="I213" s="88">
        <v>586.99123894884178</v>
      </c>
      <c r="J213" s="8">
        <v>70.666906436559557</v>
      </c>
      <c r="K213" s="128">
        <v>34.193664404786894</v>
      </c>
      <c r="L213" s="128">
        <v>41.03239728574426</v>
      </c>
      <c r="M213" s="131">
        <v>54.709863047659034</v>
      </c>
    </row>
    <row r="214" spans="1:40" ht="15" customHeight="1" x14ac:dyDescent="0.2">
      <c r="A214" s="99">
        <v>2002</v>
      </c>
      <c r="B214" s="72" t="s">
        <v>378</v>
      </c>
      <c r="C214" s="64" t="s">
        <v>24</v>
      </c>
      <c r="D214" s="66" t="s">
        <v>379</v>
      </c>
      <c r="E214" s="65" t="s">
        <v>381</v>
      </c>
      <c r="F214" s="67" t="s">
        <v>75</v>
      </c>
      <c r="G214" s="88">
        <v>860.54055418713676</v>
      </c>
      <c r="H214" s="89">
        <v>564.19546267898363</v>
      </c>
      <c r="I214" s="88">
        <v>272.40952642480227</v>
      </c>
      <c r="J214" s="8">
        <v>143.61339050010497</v>
      </c>
      <c r="K214" s="128">
        <v>98.021837960389064</v>
      </c>
      <c r="L214" s="128">
        <v>4.5591552539715838</v>
      </c>
      <c r="M214" s="131">
        <v>45.591552539715856</v>
      </c>
    </row>
    <row r="215" spans="1:40" ht="15" customHeight="1" x14ac:dyDescent="0.2">
      <c r="A215" s="99"/>
      <c r="B215" s="74" t="s">
        <v>535</v>
      </c>
      <c r="C215" s="64" t="s">
        <v>19</v>
      </c>
      <c r="D215" s="66" t="s">
        <v>536</v>
      </c>
      <c r="E215" s="65" t="s">
        <v>536</v>
      </c>
      <c r="F215" s="67" t="s">
        <v>75</v>
      </c>
      <c r="G215" s="88">
        <v>158.43064507551264</v>
      </c>
      <c r="H215" s="89">
        <v>126.51655829771153</v>
      </c>
      <c r="I215" s="88">
        <v>103.7207820278536</v>
      </c>
      <c r="J215" s="8">
        <v>6.8387328809573793</v>
      </c>
      <c r="K215" s="128">
        <v>6.8387328809573793</v>
      </c>
      <c r="L215" s="128">
        <v>4.5591552539715838</v>
      </c>
      <c r="M215" s="131">
        <v>4.5591552539715838</v>
      </c>
    </row>
    <row r="216" spans="1:40" ht="15" customHeight="1" x14ac:dyDescent="0.2">
      <c r="A216" s="99">
        <v>2002</v>
      </c>
      <c r="B216" s="72" t="s">
        <v>858</v>
      </c>
      <c r="C216" s="64" t="s">
        <v>19</v>
      </c>
      <c r="D216" s="66" t="s">
        <v>859</v>
      </c>
      <c r="E216" s="65" t="s">
        <v>859</v>
      </c>
      <c r="F216" s="67" t="s">
        <v>75</v>
      </c>
      <c r="G216" s="88">
        <v>86.623949825460102</v>
      </c>
      <c r="H216" s="89">
        <v>72.94648406354537</v>
      </c>
      <c r="I216" s="88">
        <v>47.871130166701647</v>
      </c>
      <c r="J216" s="8">
        <v>18.236621015886335</v>
      </c>
      <c r="K216" s="128">
        <v>2.2795776269857919</v>
      </c>
      <c r="L216" s="128">
        <v>2.2795776269857919</v>
      </c>
      <c r="M216" s="131">
        <v>2.2795776269857919</v>
      </c>
    </row>
    <row r="217" spans="1:40" ht="15" customHeight="1" x14ac:dyDescent="0.2">
      <c r="A217" s="99">
        <v>2002</v>
      </c>
      <c r="B217" s="72" t="s">
        <v>537</v>
      </c>
      <c r="C217" s="64" t="s">
        <v>19</v>
      </c>
      <c r="D217" s="66" t="s">
        <v>860</v>
      </c>
      <c r="E217" s="65" t="s">
        <v>860</v>
      </c>
      <c r="F217" s="67" t="s">
        <v>75</v>
      </c>
      <c r="G217" s="88">
        <v>300.90424676212456</v>
      </c>
      <c r="H217" s="89">
        <v>232.51691795255084</v>
      </c>
      <c r="I217" s="88">
        <v>145.89296812709068</v>
      </c>
      <c r="J217" s="8">
        <v>52.430285420673236</v>
      </c>
      <c r="K217" s="128">
        <v>25.075353896843719</v>
      </c>
      <c r="L217" s="128">
        <v>4.5591552539715838</v>
      </c>
      <c r="M217" s="131">
        <v>4.5591552539715838</v>
      </c>
    </row>
    <row r="218" spans="1:40" ht="15" customHeight="1" x14ac:dyDescent="0.2">
      <c r="A218" s="99"/>
      <c r="B218" s="74" t="s">
        <v>6</v>
      </c>
      <c r="C218" s="64" t="s">
        <v>19</v>
      </c>
      <c r="D218" s="66" t="s">
        <v>7</v>
      </c>
      <c r="E218" s="65" t="s">
        <v>7</v>
      </c>
      <c r="F218" s="67" t="s">
        <v>75</v>
      </c>
      <c r="G218" s="88">
        <v>4660.5964583724526</v>
      </c>
      <c r="H218" s="89">
        <v>3700.8942774114344</v>
      </c>
      <c r="I218" s="88">
        <v>2416.35228460494</v>
      </c>
      <c r="J218" s="8">
        <v>804.69090232598489</v>
      </c>
      <c r="K218" s="128">
        <v>347.63558811533346</v>
      </c>
      <c r="L218" s="128">
        <v>98.021837960389064</v>
      </c>
      <c r="M218" s="131">
        <v>34.193664404786894</v>
      </c>
    </row>
    <row r="219" spans="1:40" ht="15" customHeight="1" x14ac:dyDescent="0.2">
      <c r="A219" s="99">
        <v>2002</v>
      </c>
      <c r="B219" s="74" t="s">
        <v>755</v>
      </c>
      <c r="C219" s="64" t="s">
        <v>19</v>
      </c>
      <c r="D219" s="66" t="s">
        <v>757</v>
      </c>
      <c r="E219" s="65" t="s">
        <v>757</v>
      </c>
      <c r="F219" s="67" t="s">
        <v>75</v>
      </c>
      <c r="G219" s="88">
        <v>408.04439523045687</v>
      </c>
      <c r="H219" s="89">
        <v>335.09791116691144</v>
      </c>
      <c r="I219" s="88">
        <v>250.75353896843717</v>
      </c>
      <c r="J219" s="8">
        <v>47.871130166701647</v>
      </c>
      <c r="K219" s="128">
        <v>18.236621015886335</v>
      </c>
      <c r="L219" s="128">
        <v>13.677465761914759</v>
      </c>
      <c r="M219" s="131">
        <v>4.5591552539715838</v>
      </c>
    </row>
    <row r="220" spans="1:40" ht="15" customHeight="1" x14ac:dyDescent="0.2">
      <c r="A220" s="99">
        <v>2002</v>
      </c>
      <c r="B220" s="72" t="s">
        <v>796</v>
      </c>
      <c r="C220" s="64" t="s">
        <v>19</v>
      </c>
      <c r="D220" s="66" t="s">
        <v>797</v>
      </c>
      <c r="E220" s="65" t="s">
        <v>797</v>
      </c>
      <c r="F220" s="67" t="s">
        <v>75</v>
      </c>
      <c r="G220" s="88">
        <v>785.31449249660568</v>
      </c>
      <c r="H220" s="89">
        <v>596.10954945678498</v>
      </c>
      <c r="I220" s="88">
        <v>108.27993728182516</v>
      </c>
      <c r="J220" s="8">
        <v>393.22714065504931</v>
      </c>
      <c r="K220" s="128">
        <v>67.247539996080889</v>
      </c>
      <c r="L220" s="128">
        <v>20.51619864287213</v>
      </c>
      <c r="M220" s="131">
        <v>6.8387328809573793</v>
      </c>
    </row>
    <row r="221" spans="1:40" ht="15" customHeight="1" x14ac:dyDescent="0.2">
      <c r="A221" s="99">
        <v>2002</v>
      </c>
      <c r="B221" s="72" t="s">
        <v>538</v>
      </c>
      <c r="C221" s="64" t="s">
        <v>19</v>
      </c>
      <c r="D221" s="66" t="s">
        <v>539</v>
      </c>
      <c r="E221" s="65" t="s">
        <v>768</v>
      </c>
      <c r="F221" s="67" t="s">
        <v>75</v>
      </c>
      <c r="G221" s="88">
        <v>648.53983487745813</v>
      </c>
      <c r="H221" s="89">
        <v>484.41024573448101</v>
      </c>
      <c r="I221" s="88">
        <v>261.01163828987336</v>
      </c>
      <c r="J221" s="8">
        <v>141.33381287311911</v>
      </c>
      <c r="K221" s="128">
        <v>70.666906436559557</v>
      </c>
      <c r="L221" s="128">
        <v>6.8387328809573793</v>
      </c>
      <c r="M221" s="131">
        <v>4.5591552539715838</v>
      </c>
    </row>
    <row r="222" spans="1:40" ht="15" customHeight="1" x14ac:dyDescent="0.2">
      <c r="A222" s="99">
        <v>2002</v>
      </c>
      <c r="B222" s="72" t="s">
        <v>538</v>
      </c>
      <c r="C222" s="64" t="s">
        <v>24</v>
      </c>
      <c r="D222" s="66" t="s">
        <v>539</v>
      </c>
      <c r="E222" s="65" t="s">
        <v>769</v>
      </c>
      <c r="F222" s="67" t="s">
        <v>75</v>
      </c>
      <c r="G222" s="88">
        <v>487.82961217495961</v>
      </c>
      <c r="H222" s="89">
        <v>332.81833353992579</v>
      </c>
      <c r="I222" s="88">
        <v>166.40916676996287</v>
      </c>
      <c r="J222" s="8">
        <v>88.903527452445942</v>
      </c>
      <c r="K222" s="128">
        <v>66.107751182587975</v>
      </c>
      <c r="L222" s="128">
        <v>6.8387328809573793</v>
      </c>
      <c r="M222" s="131">
        <v>4.5591552539715838</v>
      </c>
    </row>
    <row r="223" spans="1:40" ht="15" customHeight="1" x14ac:dyDescent="0.2">
      <c r="A223" s="99">
        <v>2002</v>
      </c>
      <c r="B223" s="72" t="s">
        <v>538</v>
      </c>
      <c r="C223" s="64" t="s">
        <v>25</v>
      </c>
      <c r="D223" s="66" t="s">
        <v>539</v>
      </c>
      <c r="E223" s="65" t="s">
        <v>770</v>
      </c>
      <c r="F223" s="67" t="s">
        <v>75</v>
      </c>
      <c r="G223" s="88">
        <v>339.6570664208831</v>
      </c>
      <c r="H223" s="89">
        <v>232.51691795255084</v>
      </c>
      <c r="I223" s="88">
        <v>115.11867016278254</v>
      </c>
      <c r="J223" s="8">
        <v>63.828173555602184</v>
      </c>
      <c r="K223" s="128">
        <v>42.172186099237166</v>
      </c>
      <c r="L223" s="128">
        <v>4.5591552539715838</v>
      </c>
      <c r="M223" s="131">
        <v>6.8387328809573793</v>
      </c>
    </row>
    <row r="224" spans="1:40" s="10" customFormat="1" ht="15" customHeight="1" x14ac:dyDescent="0.2">
      <c r="A224" s="99">
        <v>2002</v>
      </c>
      <c r="B224" s="72" t="s">
        <v>538</v>
      </c>
      <c r="C224" s="64" t="s">
        <v>27</v>
      </c>
      <c r="D224" s="66" t="s">
        <v>539</v>
      </c>
      <c r="E224" s="65" t="s">
        <v>771</v>
      </c>
      <c r="F224" s="67" t="s">
        <v>75</v>
      </c>
      <c r="G224" s="88">
        <v>713.5077972465532</v>
      </c>
      <c r="H224" s="89">
        <v>469.59299115907334</v>
      </c>
      <c r="I224" s="88">
        <v>225.6781850715935</v>
      </c>
      <c r="J224" s="8">
        <v>121.95740304373993</v>
      </c>
      <c r="K224" s="128">
        <v>70.666906436559557</v>
      </c>
      <c r="L224" s="128">
        <v>4.5591552539715838</v>
      </c>
      <c r="M224" s="131">
        <v>46.731341353208755</v>
      </c>
      <c r="N224" s="149"/>
      <c r="O224" s="149"/>
      <c r="P224" s="149"/>
      <c r="Q224" s="149"/>
      <c r="R224" s="149"/>
      <c r="S224" s="149"/>
      <c r="T224" s="149"/>
      <c r="U224" s="149"/>
      <c r="V224" s="149"/>
      <c r="W224" s="149"/>
      <c r="X224" s="149"/>
      <c r="Y224" s="149"/>
      <c r="Z224" s="149"/>
      <c r="AA224" s="149"/>
      <c r="AB224" s="149"/>
      <c r="AC224" s="149"/>
      <c r="AD224" s="149"/>
      <c r="AE224" s="149"/>
      <c r="AF224" s="149"/>
      <c r="AG224" s="149"/>
      <c r="AH224" s="149"/>
      <c r="AI224" s="149"/>
      <c r="AJ224" s="149"/>
      <c r="AK224" s="149"/>
      <c r="AL224" s="149"/>
      <c r="AM224" s="149"/>
      <c r="AN224" s="149"/>
    </row>
    <row r="225" spans="1:40" ht="15" customHeight="1" x14ac:dyDescent="0.2">
      <c r="A225" s="99">
        <v>2002</v>
      </c>
      <c r="B225" s="74" t="s">
        <v>799</v>
      </c>
      <c r="C225" s="64" t="s">
        <v>19</v>
      </c>
      <c r="D225" s="66" t="s">
        <v>800</v>
      </c>
      <c r="E225" s="65" t="s">
        <v>800</v>
      </c>
      <c r="F225" s="67" t="s">
        <v>75</v>
      </c>
      <c r="G225" s="88">
        <v>4268.509106530897</v>
      </c>
      <c r="H225" s="89">
        <v>3956.2069716338438</v>
      </c>
      <c r="I225" s="88">
        <v>2399.2554524025472</v>
      </c>
      <c r="J225" s="8">
        <v>1400.8004517827699</v>
      </c>
      <c r="K225" s="128">
        <v>110.55951490881094</v>
      </c>
      <c r="L225" s="128">
        <v>22.795776269857928</v>
      </c>
      <c r="M225" s="131">
        <v>22.795776269857928</v>
      </c>
    </row>
    <row r="226" spans="1:40" ht="15" customHeight="1" x14ac:dyDescent="0.2">
      <c r="A226" s="99">
        <v>2002</v>
      </c>
      <c r="B226" s="72" t="s">
        <v>801</v>
      </c>
      <c r="C226" s="64" t="s">
        <v>19</v>
      </c>
      <c r="D226" s="66" t="s">
        <v>802</v>
      </c>
      <c r="E226" s="65" t="s">
        <v>803</v>
      </c>
      <c r="F226" s="67" t="s">
        <v>75</v>
      </c>
      <c r="G226" s="88">
        <v>2262.4807947833997</v>
      </c>
      <c r="H226" s="89">
        <v>1628.7582144813491</v>
      </c>
      <c r="I226" s="88">
        <v>1164.8641673897403</v>
      </c>
      <c r="J226" s="8">
        <v>147.03275694058362</v>
      </c>
      <c r="K226" s="128">
        <v>226.81797388508642</v>
      </c>
      <c r="L226" s="128">
        <v>26.215142710336618</v>
      </c>
      <c r="M226" s="131">
        <v>63.828173555602184</v>
      </c>
    </row>
    <row r="227" spans="1:40" ht="15" customHeight="1" x14ac:dyDescent="0.2">
      <c r="A227" s="99">
        <v>2002</v>
      </c>
      <c r="B227" s="72" t="s">
        <v>801</v>
      </c>
      <c r="C227" s="64" t="s">
        <v>24</v>
      </c>
      <c r="D227" s="66" t="s">
        <v>802</v>
      </c>
      <c r="E227" s="65" t="s">
        <v>804</v>
      </c>
      <c r="F227" s="67" t="s">
        <v>75</v>
      </c>
      <c r="G227" s="88">
        <v>493.52855624242414</v>
      </c>
      <c r="H227" s="89">
        <v>320.28065659150394</v>
      </c>
      <c r="I227" s="88">
        <v>150.45212338106234</v>
      </c>
      <c r="J227" s="8">
        <v>83.204583384981433</v>
      </c>
      <c r="K227" s="128">
        <v>59.269018301630609</v>
      </c>
      <c r="L227" s="128">
        <v>20.51619864287213</v>
      </c>
      <c r="M227" s="131">
        <v>6.8387328809573793</v>
      </c>
    </row>
    <row r="228" spans="1:40" ht="15" customHeight="1" x14ac:dyDescent="0.2">
      <c r="A228" s="99">
        <v>2002</v>
      </c>
      <c r="B228" s="72" t="s">
        <v>801</v>
      </c>
      <c r="C228" s="64" t="s">
        <v>25</v>
      </c>
      <c r="D228" s="66" t="s">
        <v>802</v>
      </c>
      <c r="E228" s="65" t="s">
        <v>805</v>
      </c>
      <c r="F228" s="67" t="s">
        <v>75</v>
      </c>
      <c r="G228" s="88">
        <v>401.20566234949945</v>
      </c>
      <c r="H228" s="89">
        <v>257.59227184939459</v>
      </c>
      <c r="I228" s="88">
        <v>119.67782541675413</v>
      </c>
      <c r="J228" s="8">
        <v>66.107751182587975</v>
      </c>
      <c r="K228" s="128">
        <v>47.871130166701647</v>
      </c>
      <c r="L228" s="128">
        <v>17.096832202393447</v>
      </c>
      <c r="M228" s="131">
        <v>6.8387328809573793</v>
      </c>
    </row>
    <row r="229" spans="1:40" ht="15" customHeight="1" x14ac:dyDescent="0.2">
      <c r="A229" s="99">
        <v>2002</v>
      </c>
      <c r="B229" s="72" t="s">
        <v>810</v>
      </c>
      <c r="C229" s="64" t="s">
        <v>19</v>
      </c>
      <c r="D229" s="66" t="s">
        <v>811</v>
      </c>
      <c r="E229" s="65" t="s">
        <v>807</v>
      </c>
      <c r="F229" s="67" t="s">
        <v>75</v>
      </c>
      <c r="G229" s="88">
        <v>1392.8219300883193</v>
      </c>
      <c r="H229" s="89">
        <v>998.45500061977725</v>
      </c>
      <c r="I229" s="88">
        <v>712.36800843306025</v>
      </c>
      <c r="J229" s="8">
        <v>88.903527452445942</v>
      </c>
      <c r="K229" s="128">
        <v>139.05423524613332</v>
      </c>
      <c r="L229" s="128">
        <v>17.096832202393447</v>
      </c>
      <c r="M229" s="131">
        <v>41.03239728574426</v>
      </c>
    </row>
    <row r="230" spans="1:40" ht="15" customHeight="1" x14ac:dyDescent="0.2">
      <c r="A230" s="99">
        <v>2002</v>
      </c>
      <c r="B230" s="72" t="s">
        <v>810</v>
      </c>
      <c r="C230" s="64" t="s">
        <v>24</v>
      </c>
      <c r="D230" s="66" t="s">
        <v>811</v>
      </c>
      <c r="E230" s="65" t="s">
        <v>812</v>
      </c>
      <c r="F230" s="67" t="s">
        <v>75</v>
      </c>
      <c r="G230" s="88">
        <v>1274.2838934850579</v>
      </c>
      <c r="H230" s="89">
        <v>891.31485215144494</v>
      </c>
      <c r="I230" s="88">
        <v>646.26025725047225</v>
      </c>
      <c r="J230" s="8">
        <v>53.570074234166135</v>
      </c>
      <c r="K230" s="128">
        <v>147.03275694058362</v>
      </c>
      <c r="L230" s="128">
        <v>7.978521694450273</v>
      </c>
      <c r="M230" s="131">
        <v>36.473242031772671</v>
      </c>
    </row>
    <row r="231" spans="1:40" ht="15" customHeight="1" x14ac:dyDescent="0.2">
      <c r="A231" s="99">
        <v>2002</v>
      </c>
      <c r="B231" s="74" t="s">
        <v>819</v>
      </c>
      <c r="C231" s="64" t="s">
        <v>19</v>
      </c>
      <c r="D231" s="66" t="s">
        <v>820</v>
      </c>
      <c r="E231" s="65" t="s">
        <v>820</v>
      </c>
      <c r="F231" s="67" t="s">
        <v>75</v>
      </c>
      <c r="G231" s="88">
        <v>1077.1004287507872</v>
      </c>
      <c r="H231" s="89">
        <v>908.4116843538385</v>
      </c>
      <c r="I231" s="88">
        <v>643.98067962348648</v>
      </c>
      <c r="J231" s="8">
        <v>180.08663253187763</v>
      </c>
      <c r="K231" s="128">
        <v>61.548595928616415</v>
      </c>
      <c r="L231" s="128">
        <v>18.236621015886335</v>
      </c>
      <c r="M231" s="131">
        <v>4.5591552539715838</v>
      </c>
    </row>
    <row r="232" spans="1:40" ht="15" customHeight="1" x14ac:dyDescent="0.2">
      <c r="A232" s="99">
        <v>2002</v>
      </c>
      <c r="B232" s="74" t="s">
        <v>827</v>
      </c>
      <c r="C232" s="64" t="s">
        <v>19</v>
      </c>
      <c r="D232" s="66" t="s">
        <v>828</v>
      </c>
      <c r="E232" s="65" t="s">
        <v>828</v>
      </c>
      <c r="F232" s="67" t="s">
        <v>75</v>
      </c>
      <c r="G232" s="88">
        <v>308.88276845657492</v>
      </c>
      <c r="H232" s="89">
        <v>231.37712913905796</v>
      </c>
      <c r="I232" s="88">
        <v>119.67782541675413</v>
      </c>
      <c r="J232" s="8">
        <v>72.946484063545341</v>
      </c>
      <c r="K232" s="128">
        <v>31.914086777801092</v>
      </c>
      <c r="L232" s="128">
        <v>2.2795776269857919</v>
      </c>
      <c r="M232" s="131">
        <v>4.5591552539715838</v>
      </c>
    </row>
    <row r="233" spans="1:40" s="4" customFormat="1" hidden="1" x14ac:dyDescent="0.2">
      <c r="A233" s="100"/>
      <c r="B233" s="75" t="s">
        <v>503</v>
      </c>
      <c r="C233" s="69" t="s">
        <v>19</v>
      </c>
      <c r="D233" s="66" t="s">
        <v>504</v>
      </c>
      <c r="E233" s="66" t="s">
        <v>504</v>
      </c>
      <c r="F233" s="70" t="s">
        <v>75</v>
      </c>
      <c r="G233" s="88">
        <v>0</v>
      </c>
      <c r="H233" s="89">
        <v>0</v>
      </c>
      <c r="I233" s="88">
        <v>0</v>
      </c>
      <c r="J233" s="8">
        <v>0</v>
      </c>
      <c r="K233" s="128">
        <v>0</v>
      </c>
      <c r="L233" s="128">
        <v>0</v>
      </c>
      <c r="M233" s="131">
        <v>0</v>
      </c>
      <c r="N233" s="140"/>
      <c r="O233" s="140"/>
      <c r="P233" s="140"/>
      <c r="Q233" s="140"/>
      <c r="R233" s="140"/>
      <c r="S233" s="140"/>
      <c r="T233" s="140"/>
      <c r="U233" s="140"/>
      <c r="V233" s="140"/>
      <c r="W233" s="140"/>
      <c r="X233" s="140"/>
      <c r="Y233" s="140"/>
      <c r="Z233" s="140"/>
      <c r="AA233" s="140"/>
      <c r="AB233" s="140"/>
      <c r="AC233" s="140"/>
      <c r="AD233" s="140"/>
      <c r="AE233" s="140"/>
      <c r="AF233" s="140"/>
      <c r="AG233" s="140"/>
      <c r="AH233" s="140"/>
      <c r="AI233" s="140"/>
      <c r="AJ233" s="140"/>
      <c r="AK233" s="140"/>
      <c r="AL233" s="140"/>
      <c r="AM233" s="140"/>
      <c r="AN233" s="140"/>
    </row>
    <row r="234" spans="1:40" ht="15" customHeight="1" x14ac:dyDescent="0.2">
      <c r="A234" s="99">
        <v>2002</v>
      </c>
      <c r="B234" s="72" t="s">
        <v>382</v>
      </c>
      <c r="C234" s="64" t="s">
        <v>19</v>
      </c>
      <c r="D234" s="66" t="s">
        <v>383</v>
      </c>
      <c r="E234" s="65" t="s">
        <v>384</v>
      </c>
      <c r="F234" s="67" t="s">
        <v>75</v>
      </c>
      <c r="G234" s="88">
        <v>13643.272097509973</v>
      </c>
      <c r="H234" s="89">
        <v>11915.352256254739</v>
      </c>
      <c r="I234" s="88">
        <v>9529.7742696141086</v>
      </c>
      <c r="J234" s="8">
        <v>1521.6180660130165</v>
      </c>
      <c r="K234" s="128">
        <v>591.55039420281344</v>
      </c>
      <c r="L234" s="128">
        <v>143.61339050010497</v>
      </c>
      <c r="M234" s="131">
        <v>128.79613592469732</v>
      </c>
    </row>
    <row r="235" spans="1:40" ht="15" customHeight="1" x14ac:dyDescent="0.2">
      <c r="A235" s="99">
        <v>2002</v>
      </c>
      <c r="B235" s="72" t="s">
        <v>382</v>
      </c>
      <c r="C235" s="64" t="s">
        <v>24</v>
      </c>
      <c r="D235" s="66" t="s">
        <v>383</v>
      </c>
      <c r="E235" s="65" t="s">
        <v>385</v>
      </c>
      <c r="F235" s="67" t="s">
        <v>75</v>
      </c>
      <c r="G235" s="88">
        <v>9667.6887160467486</v>
      </c>
      <c r="H235" s="89">
        <v>8525.6203249268656</v>
      </c>
      <c r="I235" s="88">
        <v>6636.9902609691353</v>
      </c>
      <c r="J235" s="8">
        <v>1317.5958683977883</v>
      </c>
      <c r="K235" s="128">
        <v>465.03383590510185</v>
      </c>
      <c r="L235" s="128">
        <v>46.731341353208755</v>
      </c>
      <c r="M235" s="131">
        <v>59.269018301630609</v>
      </c>
    </row>
    <row r="236" spans="1:40" s="4" customFormat="1" x14ac:dyDescent="0.2">
      <c r="A236" s="100">
        <v>2002</v>
      </c>
      <c r="B236" s="73" t="s">
        <v>386</v>
      </c>
      <c r="C236" s="69" t="s">
        <v>19</v>
      </c>
      <c r="D236" s="66" t="s">
        <v>387</v>
      </c>
      <c r="E236" s="66" t="s">
        <v>388</v>
      </c>
      <c r="F236" s="70" t="s">
        <v>75</v>
      </c>
      <c r="G236" s="88">
        <v>6143.4617047267111</v>
      </c>
      <c r="H236" s="89">
        <v>4189.8636783998882</v>
      </c>
      <c r="I236" s="88">
        <v>2598.7184947638043</v>
      </c>
      <c r="J236" s="8">
        <v>614.34617047267113</v>
      </c>
      <c r="K236" s="128">
        <v>503.78665556386022</v>
      </c>
      <c r="L236" s="128">
        <v>438.8186931947651</v>
      </c>
      <c r="M236" s="131">
        <v>34.193664404786894</v>
      </c>
      <c r="N236" s="140"/>
      <c r="O236" s="140"/>
      <c r="P236" s="140"/>
      <c r="Q236" s="140"/>
      <c r="R236" s="140"/>
      <c r="S236" s="140"/>
      <c r="T236" s="140"/>
      <c r="U236" s="140"/>
      <c r="V236" s="140"/>
      <c r="W236" s="140"/>
      <c r="X236" s="140"/>
      <c r="Y236" s="140"/>
      <c r="Z236" s="140"/>
      <c r="AA236" s="140"/>
      <c r="AB236" s="140"/>
      <c r="AC236" s="140"/>
      <c r="AD236" s="140"/>
      <c r="AE236" s="140"/>
      <c r="AF236" s="140"/>
      <c r="AG236" s="140"/>
      <c r="AH236" s="140"/>
      <c r="AI236" s="140"/>
      <c r="AJ236" s="140"/>
      <c r="AK236" s="140"/>
      <c r="AL236" s="140"/>
      <c r="AM236" s="140"/>
      <c r="AN236" s="140"/>
    </row>
    <row r="237" spans="1:40" ht="15" customHeight="1" x14ac:dyDescent="0.2">
      <c r="A237" s="99">
        <v>2002</v>
      </c>
      <c r="B237" s="72" t="s">
        <v>386</v>
      </c>
      <c r="C237" s="64" t="s">
        <v>24</v>
      </c>
      <c r="D237" s="66" t="s">
        <v>387</v>
      </c>
      <c r="E237" s="65" t="s">
        <v>389</v>
      </c>
      <c r="F237" s="67" t="s">
        <v>75</v>
      </c>
      <c r="G237" s="88">
        <v>8070.8445883431987</v>
      </c>
      <c r="H237" s="89">
        <v>5859.65429016698</v>
      </c>
      <c r="I237" s="88">
        <v>3659.8618801256898</v>
      </c>
      <c r="J237" s="8">
        <v>1094.1972609531806</v>
      </c>
      <c r="K237" s="128">
        <v>543.67926403611148</v>
      </c>
      <c r="L237" s="128">
        <v>514.04475488529636</v>
      </c>
      <c r="M237" s="131">
        <v>47.871130166701647</v>
      </c>
    </row>
    <row r="238" spans="1:40" ht="15" customHeight="1" x14ac:dyDescent="0.2">
      <c r="A238" s="99">
        <v>2002</v>
      </c>
      <c r="B238" s="72" t="s">
        <v>390</v>
      </c>
      <c r="C238" s="64" t="s">
        <v>19</v>
      </c>
      <c r="D238" s="66" t="s">
        <v>391</v>
      </c>
      <c r="E238" s="65" t="s">
        <v>392</v>
      </c>
      <c r="F238" s="67" t="s">
        <v>75</v>
      </c>
      <c r="G238" s="88">
        <v>3087.6878957522567</v>
      </c>
      <c r="H238" s="89">
        <v>2308.0723473231151</v>
      </c>
      <c r="I238" s="88">
        <v>1577.4677178741686</v>
      </c>
      <c r="J238" s="8">
        <v>340.7968552343761</v>
      </c>
      <c r="K238" s="128">
        <v>176.66726609139894</v>
      </c>
      <c r="L238" s="128">
        <v>166.40916676996287</v>
      </c>
      <c r="M238" s="131">
        <v>46.731341353208755</v>
      </c>
    </row>
    <row r="239" spans="1:40" s="10" customFormat="1" ht="15" customHeight="1" x14ac:dyDescent="0.2">
      <c r="A239" s="99">
        <v>2002</v>
      </c>
      <c r="B239" s="72" t="s">
        <v>390</v>
      </c>
      <c r="C239" s="64" t="s">
        <v>24</v>
      </c>
      <c r="D239" s="66" t="s">
        <v>391</v>
      </c>
      <c r="E239" s="65" t="s">
        <v>393</v>
      </c>
      <c r="F239" s="67" t="s">
        <v>75</v>
      </c>
      <c r="G239" s="88">
        <v>1238.9504402667783</v>
      </c>
      <c r="H239" s="89">
        <v>915.25041723479569</v>
      </c>
      <c r="I239" s="88">
        <v>620.04511454013561</v>
      </c>
      <c r="J239" s="8">
        <v>133.35529117866886</v>
      </c>
      <c r="K239" s="128">
        <v>70.666906436559557</v>
      </c>
      <c r="L239" s="128">
        <v>68.387328809573788</v>
      </c>
      <c r="M239" s="131">
        <v>22.795776269857928</v>
      </c>
      <c r="N239" s="149"/>
      <c r="O239" s="149"/>
      <c r="P239" s="149"/>
      <c r="Q239" s="149"/>
      <c r="R239" s="149"/>
      <c r="S239" s="149"/>
      <c r="T239" s="149"/>
      <c r="U239" s="149"/>
      <c r="V239" s="149"/>
      <c r="W239" s="149"/>
      <c r="X239" s="149"/>
      <c r="Y239" s="149"/>
      <c r="Z239" s="149"/>
      <c r="AA239" s="149"/>
      <c r="AB239" s="149"/>
      <c r="AC239" s="149"/>
      <c r="AD239" s="149"/>
      <c r="AE239" s="149"/>
      <c r="AF239" s="149"/>
      <c r="AG239" s="149"/>
      <c r="AH239" s="149"/>
      <c r="AI239" s="149"/>
      <c r="AJ239" s="149"/>
      <c r="AK239" s="149"/>
      <c r="AL239" s="149"/>
      <c r="AM239" s="149"/>
      <c r="AN239" s="149"/>
    </row>
    <row r="240" spans="1:40" ht="15" customHeight="1" x14ac:dyDescent="0.2">
      <c r="A240" s="99">
        <v>2002</v>
      </c>
      <c r="B240" s="72" t="s">
        <v>394</v>
      </c>
      <c r="C240" s="64" t="s">
        <v>19</v>
      </c>
      <c r="D240" s="66" t="s">
        <v>395</v>
      </c>
      <c r="E240" s="65" t="s">
        <v>396</v>
      </c>
      <c r="F240" s="67" t="s">
        <v>75</v>
      </c>
      <c r="G240" s="88">
        <v>2369.6209432517317</v>
      </c>
      <c r="H240" s="89">
        <v>1849.8772442989712</v>
      </c>
      <c r="I240" s="88">
        <v>1381.4240419533908</v>
      </c>
      <c r="J240" s="8">
        <v>208.58135286920003</v>
      </c>
      <c r="K240" s="128">
        <v>100.30141558737488</v>
      </c>
      <c r="L240" s="128">
        <v>141.33381287311911</v>
      </c>
      <c r="M240" s="131">
        <v>18.236621015886335</v>
      </c>
    </row>
    <row r="241" spans="1:40" ht="15" customHeight="1" x14ac:dyDescent="0.2">
      <c r="A241" s="99">
        <v>2002</v>
      </c>
      <c r="B241" s="72" t="s">
        <v>394</v>
      </c>
      <c r="C241" s="64" t="s">
        <v>24</v>
      </c>
      <c r="D241" s="66" t="s">
        <v>395</v>
      </c>
      <c r="E241" s="65" t="s">
        <v>397</v>
      </c>
      <c r="F241" s="67" t="s">
        <v>75</v>
      </c>
      <c r="G241" s="88">
        <v>1635.5969473623063</v>
      </c>
      <c r="H241" s="89">
        <v>1268.5849494175939</v>
      </c>
      <c r="I241" s="88">
        <v>941.46555994513233</v>
      </c>
      <c r="J241" s="8">
        <v>143.61339050010497</v>
      </c>
      <c r="K241" s="128">
        <v>71.806695250052485</v>
      </c>
      <c r="L241" s="128">
        <v>98.021837960389064</v>
      </c>
      <c r="M241" s="131">
        <v>13.677465761914759</v>
      </c>
    </row>
    <row r="242" spans="1:40" ht="15" customHeight="1" x14ac:dyDescent="0.2">
      <c r="A242" s="99">
        <v>2002</v>
      </c>
      <c r="B242" s="72" t="s">
        <v>398</v>
      </c>
      <c r="C242" s="64" t="s">
        <v>19</v>
      </c>
      <c r="D242" s="66" t="s">
        <v>399</v>
      </c>
      <c r="E242" s="65" t="s">
        <v>399</v>
      </c>
      <c r="F242" s="67" t="s">
        <v>75</v>
      </c>
      <c r="G242" s="88">
        <v>2233.9860744460771</v>
      </c>
      <c r="H242" s="89">
        <v>1192.2190989135697</v>
      </c>
      <c r="I242" s="88">
        <v>547.0986304765903</v>
      </c>
      <c r="J242" s="8">
        <v>124.2369806707257</v>
      </c>
      <c r="K242" s="128">
        <v>63.828173555602184</v>
      </c>
      <c r="L242" s="128">
        <v>441.09827082175093</v>
      </c>
      <c r="M242" s="131">
        <v>15.957043388900546</v>
      </c>
    </row>
    <row r="243" spans="1:40" ht="15" customHeight="1" x14ac:dyDescent="0.2">
      <c r="A243" s="99">
        <v>2002</v>
      </c>
      <c r="B243" s="72" t="s">
        <v>400</v>
      </c>
      <c r="C243" s="64" t="s">
        <v>19</v>
      </c>
      <c r="D243" s="66" t="s">
        <v>401</v>
      </c>
      <c r="E243" s="65" t="s">
        <v>401</v>
      </c>
      <c r="F243" s="67" t="s">
        <v>75</v>
      </c>
      <c r="G243" s="88">
        <v>1341.5314334811387</v>
      </c>
      <c r="H243" s="89">
        <v>1024.6701433301137</v>
      </c>
      <c r="I243" s="88">
        <v>692.99159860368081</v>
      </c>
      <c r="J243" s="8">
        <v>173.2478996509202</v>
      </c>
      <c r="K243" s="128">
        <v>93.46268270641751</v>
      </c>
      <c r="L243" s="128">
        <v>18.236621015886335</v>
      </c>
      <c r="M243" s="131">
        <v>46.731341353208755</v>
      </c>
    </row>
    <row r="244" spans="1:40" ht="15" customHeight="1" x14ac:dyDescent="0.2">
      <c r="A244" s="99">
        <v>2002</v>
      </c>
      <c r="B244" s="72" t="s">
        <v>402</v>
      </c>
      <c r="C244" s="64" t="s">
        <v>19</v>
      </c>
      <c r="D244" s="66" t="s">
        <v>403</v>
      </c>
      <c r="E244" s="65" t="s">
        <v>404</v>
      </c>
      <c r="F244" s="67" t="s">
        <v>75</v>
      </c>
      <c r="G244" s="88">
        <v>1357.4884768700399</v>
      </c>
      <c r="H244" s="89">
        <v>1038.3476090920287</v>
      </c>
      <c r="I244" s="88">
        <v>476.43172404003076</v>
      </c>
      <c r="J244" s="8">
        <v>402.34545116299245</v>
      </c>
      <c r="K244" s="128">
        <v>88.903527452445942</v>
      </c>
      <c r="L244" s="128">
        <v>52.430285420673236</v>
      </c>
      <c r="M244" s="131">
        <v>18.236621015886335</v>
      </c>
    </row>
    <row r="245" spans="1:40" ht="15" customHeight="1" x14ac:dyDescent="0.2">
      <c r="A245" s="99">
        <v>2002</v>
      </c>
      <c r="B245" s="72" t="s">
        <v>402</v>
      </c>
      <c r="C245" s="64" t="s">
        <v>24</v>
      </c>
      <c r="D245" s="66" t="s">
        <v>403</v>
      </c>
      <c r="E245" s="65" t="s">
        <v>405</v>
      </c>
      <c r="F245" s="67" t="s">
        <v>75</v>
      </c>
      <c r="G245" s="88">
        <v>843.44372198474332</v>
      </c>
      <c r="H245" s="89">
        <v>645.12046843697942</v>
      </c>
      <c r="I245" s="88">
        <v>496.9479226829028</v>
      </c>
      <c r="J245" s="8">
        <v>49.010918980194532</v>
      </c>
      <c r="K245" s="128">
        <v>52.430285420673236</v>
      </c>
      <c r="L245" s="128">
        <v>35.333453218279779</v>
      </c>
      <c r="M245" s="131">
        <v>11.397888134928964</v>
      </c>
    </row>
    <row r="246" spans="1:40" ht="15" customHeight="1" x14ac:dyDescent="0.2">
      <c r="A246" s="99">
        <v>2002</v>
      </c>
      <c r="B246" s="72" t="s">
        <v>406</v>
      </c>
      <c r="C246" s="64" t="s">
        <v>19</v>
      </c>
      <c r="D246" s="66" t="s">
        <v>407</v>
      </c>
      <c r="E246" s="65" t="s">
        <v>407</v>
      </c>
      <c r="F246" s="67" t="s">
        <v>75</v>
      </c>
      <c r="G246" s="88">
        <v>811.5296352069422</v>
      </c>
      <c r="H246" s="89">
        <v>640.56131318300777</v>
      </c>
      <c r="I246" s="88">
        <v>506.06623319084605</v>
      </c>
      <c r="J246" s="8">
        <v>49.010918980194532</v>
      </c>
      <c r="K246" s="128">
        <v>36.473242031772671</v>
      </c>
      <c r="L246" s="128">
        <v>26.215142710336618</v>
      </c>
      <c r="M246" s="131">
        <v>22.795776269857928</v>
      </c>
    </row>
    <row r="247" spans="1:40" ht="15" customHeight="1" x14ac:dyDescent="0.2">
      <c r="A247" s="99">
        <v>2002</v>
      </c>
      <c r="B247" s="72" t="s">
        <v>408</v>
      </c>
      <c r="C247" s="64" t="s">
        <v>19</v>
      </c>
      <c r="D247" s="66" t="s">
        <v>437</v>
      </c>
      <c r="E247" s="65" t="s">
        <v>438</v>
      </c>
      <c r="F247" s="67" t="s">
        <v>75</v>
      </c>
      <c r="G247" s="88">
        <v>604.08807115123523</v>
      </c>
      <c r="H247" s="89">
        <v>524.30285420673249</v>
      </c>
      <c r="I247" s="88">
        <v>430.84017150031491</v>
      </c>
      <c r="J247" s="8">
        <v>53.570074234166135</v>
      </c>
      <c r="K247" s="128">
        <v>26.215142710336618</v>
      </c>
      <c r="L247" s="128">
        <v>6.8387328809573793</v>
      </c>
      <c r="M247" s="131">
        <v>6.8387328809573793</v>
      </c>
    </row>
    <row r="248" spans="1:40" ht="15" customHeight="1" x14ac:dyDescent="0.2">
      <c r="A248" s="99">
        <v>2002</v>
      </c>
      <c r="B248" s="74" t="s">
        <v>408</v>
      </c>
      <c r="C248" s="64" t="s">
        <v>24</v>
      </c>
      <c r="D248" s="66" t="s">
        <v>437</v>
      </c>
      <c r="E248" s="65" t="s">
        <v>1</v>
      </c>
      <c r="F248" s="67" t="s">
        <v>75</v>
      </c>
      <c r="G248" s="88">
        <v>59.269018301630602</v>
      </c>
      <c r="H248" s="89">
        <v>41.03239728574426</v>
      </c>
      <c r="I248" s="88">
        <v>15.957043388900546</v>
      </c>
      <c r="J248" s="8">
        <v>15.957043388900546</v>
      </c>
      <c r="K248" s="128">
        <v>6.8387328809573793</v>
      </c>
      <c r="L248" s="128">
        <v>2.2795776269857919</v>
      </c>
      <c r="M248" s="131">
        <v>0</v>
      </c>
    </row>
    <row r="249" spans="1:40" ht="15" customHeight="1" x14ac:dyDescent="0.2">
      <c r="A249" s="99">
        <v>2002</v>
      </c>
      <c r="B249" s="74" t="s">
        <v>413</v>
      </c>
      <c r="C249" s="64" t="s">
        <v>19</v>
      </c>
      <c r="D249" s="66" t="s">
        <v>414</v>
      </c>
      <c r="E249" s="65" t="s">
        <v>414</v>
      </c>
      <c r="F249" s="67" t="s">
        <v>75</v>
      </c>
      <c r="G249" s="88">
        <v>150.45212338106234</v>
      </c>
      <c r="H249" s="89">
        <v>123.09719185723283</v>
      </c>
      <c r="I249" s="88">
        <v>103.7207820278536</v>
      </c>
      <c r="J249" s="8">
        <v>5.698944067464482</v>
      </c>
      <c r="K249" s="128">
        <v>5.698944067464482</v>
      </c>
      <c r="L249" s="128">
        <v>3.4193664404786897</v>
      </c>
      <c r="M249" s="131">
        <v>4.5591552539715838</v>
      </c>
    </row>
    <row r="250" spans="1:40" ht="15" customHeight="1" x14ac:dyDescent="0.2">
      <c r="A250" s="99">
        <v>2002</v>
      </c>
      <c r="B250" s="72" t="s">
        <v>415</v>
      </c>
      <c r="C250" s="64" t="s">
        <v>19</v>
      </c>
      <c r="D250" s="66" t="s">
        <v>416</v>
      </c>
      <c r="E250" s="65" t="s">
        <v>416</v>
      </c>
      <c r="F250" s="67" t="s">
        <v>75</v>
      </c>
      <c r="G250" s="88">
        <v>308.88276845657487</v>
      </c>
      <c r="H250" s="89">
        <v>249.61375015494428</v>
      </c>
      <c r="I250" s="88">
        <v>188.06515422632788</v>
      </c>
      <c r="J250" s="8">
        <v>31.914086777801092</v>
      </c>
      <c r="K250" s="128">
        <v>15.957043388900546</v>
      </c>
      <c r="L250" s="128">
        <v>4.5591552539715838</v>
      </c>
      <c r="M250" s="131">
        <v>9.1183105079431677</v>
      </c>
    </row>
    <row r="251" spans="1:40" ht="15" customHeight="1" x14ac:dyDescent="0.2">
      <c r="A251" s="99">
        <v>2002</v>
      </c>
      <c r="B251" s="72" t="s">
        <v>417</v>
      </c>
      <c r="C251" s="64" t="s">
        <v>19</v>
      </c>
      <c r="D251" s="66" t="s">
        <v>418</v>
      </c>
      <c r="E251" s="65" t="s">
        <v>418</v>
      </c>
      <c r="F251" s="67" t="s">
        <v>75</v>
      </c>
      <c r="G251" s="88">
        <v>205.16198642872132</v>
      </c>
      <c r="H251" s="89">
        <v>177.80705490489183</v>
      </c>
      <c r="I251" s="88">
        <v>77.505639317516952</v>
      </c>
      <c r="J251" s="8">
        <v>86.623949825460102</v>
      </c>
      <c r="K251" s="128">
        <v>5.698944067464482</v>
      </c>
      <c r="L251" s="128">
        <v>5.698944067464482</v>
      </c>
      <c r="M251" s="131">
        <v>2.2795776269857919</v>
      </c>
    </row>
    <row r="252" spans="1:40" s="10" customFormat="1" ht="15" customHeight="1" x14ac:dyDescent="0.2">
      <c r="A252" s="99">
        <v>2002</v>
      </c>
      <c r="B252" s="72" t="s">
        <v>419</v>
      </c>
      <c r="C252" s="64" t="s">
        <v>19</v>
      </c>
      <c r="D252" s="66" t="s">
        <v>420</v>
      </c>
      <c r="E252" s="65" t="s">
        <v>420</v>
      </c>
      <c r="F252" s="67" t="s">
        <v>75</v>
      </c>
      <c r="G252" s="88">
        <v>1358.6282656835328</v>
      </c>
      <c r="H252" s="89">
        <v>975.65922434991955</v>
      </c>
      <c r="I252" s="88">
        <v>314.58171252403952</v>
      </c>
      <c r="J252" s="8">
        <v>469.59299115907339</v>
      </c>
      <c r="K252" s="128">
        <v>123.09719185723283</v>
      </c>
      <c r="L252" s="128">
        <v>56.989440674644825</v>
      </c>
      <c r="M252" s="131">
        <v>11.397888134928964</v>
      </c>
      <c r="N252" s="149"/>
      <c r="O252" s="149"/>
      <c r="P252" s="149"/>
      <c r="Q252" s="149"/>
      <c r="R252" s="149"/>
      <c r="S252" s="149"/>
      <c r="T252" s="149"/>
      <c r="U252" s="149"/>
      <c r="V252" s="149"/>
      <c r="W252" s="149"/>
      <c r="X252" s="149"/>
      <c r="Y252" s="149"/>
      <c r="Z252" s="149"/>
      <c r="AA252" s="149"/>
      <c r="AB252" s="149"/>
      <c r="AC252" s="149"/>
      <c r="AD252" s="149"/>
      <c r="AE252" s="149"/>
      <c r="AF252" s="149"/>
      <c r="AG252" s="149"/>
      <c r="AH252" s="149"/>
      <c r="AI252" s="149"/>
      <c r="AJ252" s="149"/>
      <c r="AK252" s="149"/>
      <c r="AL252" s="149"/>
      <c r="AM252" s="149"/>
      <c r="AN252" s="149"/>
    </row>
    <row r="253" spans="1:40" ht="15" hidden="1" customHeight="1" x14ac:dyDescent="0.2">
      <c r="A253" s="99">
        <v>2002</v>
      </c>
      <c r="B253" s="72" t="s">
        <v>421</v>
      </c>
      <c r="C253" s="64" t="s">
        <v>19</v>
      </c>
      <c r="D253" s="66" t="s">
        <v>422</v>
      </c>
      <c r="E253" s="65" t="s">
        <v>422</v>
      </c>
      <c r="F253" s="67" t="s">
        <v>75</v>
      </c>
      <c r="G253" s="88">
        <v>0</v>
      </c>
      <c r="H253" s="89">
        <v>0</v>
      </c>
      <c r="I253" s="88">
        <v>0</v>
      </c>
      <c r="J253" s="8">
        <v>0</v>
      </c>
      <c r="K253" s="128">
        <v>0</v>
      </c>
      <c r="L253" s="128">
        <v>0</v>
      </c>
      <c r="M253" s="131">
        <v>0</v>
      </c>
    </row>
    <row r="254" spans="1:40" ht="15" customHeight="1" x14ac:dyDescent="0.2">
      <c r="A254" s="99">
        <v>2002</v>
      </c>
      <c r="B254" s="72" t="s">
        <v>423</v>
      </c>
      <c r="C254" s="64" t="s">
        <v>19</v>
      </c>
      <c r="D254" s="66" t="s">
        <v>424</v>
      </c>
      <c r="E254" s="65" t="s">
        <v>450</v>
      </c>
      <c r="F254" s="67" t="s">
        <v>75</v>
      </c>
      <c r="G254" s="88">
        <v>941.46555994513255</v>
      </c>
      <c r="H254" s="89">
        <v>765.93808266722647</v>
      </c>
      <c r="I254" s="88">
        <v>549.37820810357618</v>
      </c>
      <c r="J254" s="8">
        <v>128.79613592469732</v>
      </c>
      <c r="K254" s="128">
        <v>47.871130166701647</v>
      </c>
      <c r="L254" s="128">
        <v>21.655987456365025</v>
      </c>
      <c r="M254" s="131">
        <v>18.236621015886335</v>
      </c>
    </row>
    <row r="255" spans="1:40" s="10" customFormat="1" ht="15" customHeight="1" x14ac:dyDescent="0.2">
      <c r="A255" s="99">
        <v>2002</v>
      </c>
      <c r="B255" s="72" t="s">
        <v>423</v>
      </c>
      <c r="C255" s="64" t="s">
        <v>24</v>
      </c>
      <c r="D255" s="66" t="s">
        <v>424</v>
      </c>
      <c r="E255" s="65" t="s">
        <v>451</v>
      </c>
      <c r="F255" s="67" t="s">
        <v>75</v>
      </c>
      <c r="G255" s="88">
        <v>238.21586202001529</v>
      </c>
      <c r="H255" s="89">
        <v>197.18346473427104</v>
      </c>
      <c r="I255" s="88">
        <v>141.33381287311911</v>
      </c>
      <c r="J255" s="8">
        <v>35.333453218279779</v>
      </c>
      <c r="K255" s="128">
        <v>11.397888134928964</v>
      </c>
      <c r="L255" s="128">
        <v>4.5591552539715838</v>
      </c>
      <c r="M255" s="131">
        <v>4.5591552539715838</v>
      </c>
      <c r="N255" s="149"/>
      <c r="O255" s="149"/>
      <c r="P255" s="149"/>
      <c r="Q255" s="149"/>
      <c r="R255" s="149"/>
      <c r="S255" s="149"/>
      <c r="T255" s="149"/>
      <c r="U255" s="149"/>
      <c r="V255" s="149"/>
      <c r="W255" s="149"/>
      <c r="X255" s="149"/>
      <c r="Y255" s="149"/>
      <c r="Z255" s="149"/>
      <c r="AA255" s="149"/>
      <c r="AB255" s="149"/>
      <c r="AC255" s="149"/>
      <c r="AD255" s="149"/>
      <c r="AE255" s="149"/>
      <c r="AF255" s="149"/>
      <c r="AG255" s="149"/>
      <c r="AH255" s="149"/>
      <c r="AI255" s="149"/>
      <c r="AJ255" s="149"/>
      <c r="AK255" s="149"/>
      <c r="AL255" s="149"/>
      <c r="AM255" s="149"/>
      <c r="AN255" s="149"/>
    </row>
    <row r="256" spans="1:40" ht="15" customHeight="1" x14ac:dyDescent="0.2">
      <c r="A256" s="99">
        <v>2002</v>
      </c>
      <c r="B256" s="72" t="s">
        <v>452</v>
      </c>
      <c r="C256" s="64" t="s">
        <v>19</v>
      </c>
      <c r="D256" s="66" t="s">
        <v>453</v>
      </c>
      <c r="E256" s="65" t="s">
        <v>453</v>
      </c>
      <c r="F256" s="67" t="s">
        <v>75</v>
      </c>
      <c r="G256" s="88">
        <v>1358.6282656835324</v>
      </c>
      <c r="H256" s="89">
        <v>1158.0254345087828</v>
      </c>
      <c r="I256" s="88">
        <v>615.48595928616407</v>
      </c>
      <c r="J256" s="8">
        <v>442.23805963524376</v>
      </c>
      <c r="K256" s="128">
        <v>51.290496607180344</v>
      </c>
      <c r="L256" s="128">
        <v>35.333453218279779</v>
      </c>
      <c r="M256" s="131">
        <v>13.677465761914759</v>
      </c>
    </row>
    <row r="257" spans="1:13" ht="15" hidden="1" customHeight="1" x14ac:dyDescent="0.2">
      <c r="A257" s="99"/>
      <c r="B257" s="74" t="s">
        <v>509</v>
      </c>
      <c r="C257" s="64" t="s">
        <v>19</v>
      </c>
      <c r="D257" s="66" t="s">
        <v>510</v>
      </c>
      <c r="E257" s="65" t="s">
        <v>510</v>
      </c>
      <c r="F257" s="67" t="s">
        <v>75</v>
      </c>
      <c r="G257" s="88">
        <v>0</v>
      </c>
      <c r="H257" s="89">
        <v>0</v>
      </c>
      <c r="I257" s="88">
        <v>0</v>
      </c>
      <c r="J257" s="8">
        <v>0</v>
      </c>
      <c r="K257" s="128">
        <v>0</v>
      </c>
      <c r="L257" s="128">
        <v>0</v>
      </c>
      <c r="M257" s="131">
        <v>0</v>
      </c>
    </row>
    <row r="258" spans="1:13" ht="15" hidden="1" customHeight="1" x14ac:dyDescent="0.2">
      <c r="A258" s="99"/>
      <c r="B258" s="74" t="s">
        <v>505</v>
      </c>
      <c r="C258" s="64" t="s">
        <v>19</v>
      </c>
      <c r="D258" s="66" t="s">
        <v>506</v>
      </c>
      <c r="E258" s="65" t="s">
        <v>506</v>
      </c>
      <c r="F258" s="67" t="s">
        <v>75</v>
      </c>
      <c r="G258" s="88">
        <v>0</v>
      </c>
      <c r="H258" s="89">
        <v>0</v>
      </c>
      <c r="I258" s="88">
        <v>0</v>
      </c>
      <c r="J258" s="8">
        <v>0</v>
      </c>
      <c r="K258" s="128">
        <v>0</v>
      </c>
      <c r="L258" s="128">
        <v>0</v>
      </c>
      <c r="M258" s="131">
        <v>0</v>
      </c>
    </row>
    <row r="259" spans="1:13" ht="15" customHeight="1" x14ac:dyDescent="0.2">
      <c r="A259" s="99">
        <v>2002</v>
      </c>
      <c r="B259" s="72" t="s">
        <v>454</v>
      </c>
      <c r="C259" s="64" t="s">
        <v>19</v>
      </c>
      <c r="D259" s="66" t="s">
        <v>455</v>
      </c>
      <c r="E259" s="65" t="s">
        <v>455</v>
      </c>
      <c r="F259" s="67" t="s">
        <v>75</v>
      </c>
      <c r="G259" s="88">
        <v>455.9155253971586</v>
      </c>
      <c r="H259" s="89">
        <v>319.14086777801106</v>
      </c>
      <c r="I259" s="88">
        <v>157.29085626201976</v>
      </c>
      <c r="J259" s="8">
        <v>93.46268270641751</v>
      </c>
      <c r="K259" s="128">
        <v>50.150707793687438</v>
      </c>
      <c r="L259" s="128">
        <v>13.677465761914759</v>
      </c>
      <c r="M259" s="131">
        <v>4.5591552539715838</v>
      </c>
    </row>
    <row r="260" spans="1:13" ht="15" hidden="1" customHeight="1" x14ac:dyDescent="0.2">
      <c r="A260" s="99"/>
      <c r="B260" s="74" t="s">
        <v>507</v>
      </c>
      <c r="C260" s="64" t="s">
        <v>19</v>
      </c>
      <c r="D260" s="66" t="s">
        <v>508</v>
      </c>
      <c r="E260" s="65" t="s">
        <v>508</v>
      </c>
      <c r="F260" s="67" t="s">
        <v>75</v>
      </c>
      <c r="G260" s="88">
        <v>0</v>
      </c>
      <c r="H260" s="89">
        <v>0</v>
      </c>
      <c r="I260" s="88">
        <v>0</v>
      </c>
      <c r="J260" s="8">
        <v>0</v>
      </c>
      <c r="K260" s="128">
        <v>0</v>
      </c>
      <c r="L260" s="128">
        <v>0</v>
      </c>
      <c r="M260" s="131">
        <v>0</v>
      </c>
    </row>
    <row r="261" spans="1:13" ht="15" customHeight="1" x14ac:dyDescent="0.2">
      <c r="A261" s="99">
        <v>2002</v>
      </c>
      <c r="B261" s="72" t="s">
        <v>459</v>
      </c>
      <c r="C261" s="64" t="s">
        <v>19</v>
      </c>
      <c r="D261" s="66" t="s">
        <v>669</v>
      </c>
      <c r="E261" s="65" t="s">
        <v>460</v>
      </c>
      <c r="F261" s="67" t="s">
        <v>75</v>
      </c>
      <c r="G261" s="88">
        <v>1506.8008114376089</v>
      </c>
      <c r="H261" s="89">
        <v>1379.1444643264044</v>
      </c>
      <c r="I261" s="88">
        <v>1171.7029002706972</v>
      </c>
      <c r="J261" s="8">
        <v>143.61339050010497</v>
      </c>
      <c r="K261" s="128">
        <v>29.634509150815305</v>
      </c>
      <c r="L261" s="128">
        <v>11.397888134928964</v>
      </c>
      <c r="M261" s="131">
        <v>22.795776269857928</v>
      </c>
    </row>
    <row r="262" spans="1:13" ht="15" customHeight="1" x14ac:dyDescent="0.2">
      <c r="A262" s="99">
        <v>2002</v>
      </c>
      <c r="B262" s="72" t="s">
        <v>459</v>
      </c>
      <c r="C262" s="64" t="s">
        <v>24</v>
      </c>
      <c r="D262" s="66" t="s">
        <v>669</v>
      </c>
      <c r="E262" s="65" t="s">
        <v>461</v>
      </c>
      <c r="F262" s="67" t="s">
        <v>75</v>
      </c>
      <c r="G262" s="88">
        <v>1070.2616958698297</v>
      </c>
      <c r="H262" s="89">
        <v>969.96028028245485</v>
      </c>
      <c r="I262" s="88">
        <v>826.34688978234988</v>
      </c>
      <c r="J262" s="8">
        <v>93.46268270641751</v>
      </c>
      <c r="K262" s="128">
        <v>29.634509150815305</v>
      </c>
      <c r="L262" s="128">
        <v>9.1183105079431677</v>
      </c>
      <c r="M262" s="131">
        <v>11.397888134928964</v>
      </c>
    </row>
    <row r="263" spans="1:13" ht="15" customHeight="1" x14ac:dyDescent="0.2">
      <c r="A263" s="99">
        <v>2002</v>
      </c>
      <c r="B263" s="72" t="s">
        <v>459</v>
      </c>
      <c r="C263" s="64" t="s">
        <v>25</v>
      </c>
      <c r="D263" s="66" t="s">
        <v>669</v>
      </c>
      <c r="E263" s="65" t="s">
        <v>462</v>
      </c>
      <c r="F263" s="67" t="s">
        <v>75</v>
      </c>
      <c r="G263" s="88">
        <v>657.65814538540121</v>
      </c>
      <c r="H263" s="89">
        <v>561.91588505199798</v>
      </c>
      <c r="I263" s="88">
        <v>438.8186931947651</v>
      </c>
      <c r="J263" s="8">
        <v>75.226061690531168</v>
      </c>
      <c r="K263" s="128">
        <v>29.634509150815305</v>
      </c>
      <c r="L263" s="128">
        <v>6.8387328809573793</v>
      </c>
      <c r="M263" s="131">
        <v>11.397888134928964</v>
      </c>
    </row>
    <row r="264" spans="1:13" ht="15" customHeight="1" x14ac:dyDescent="0.2">
      <c r="A264" s="99">
        <v>2002</v>
      </c>
      <c r="B264" s="72" t="s">
        <v>463</v>
      </c>
      <c r="C264" s="64" t="s">
        <v>19</v>
      </c>
      <c r="D264" s="66" t="s">
        <v>464</v>
      </c>
      <c r="E264" s="65" t="s">
        <v>465</v>
      </c>
      <c r="F264" s="67" t="s">
        <v>75</v>
      </c>
      <c r="G264" s="88">
        <v>1124.9715589174889</v>
      </c>
      <c r="H264" s="89">
        <v>897.01379621890965</v>
      </c>
      <c r="I264" s="88">
        <v>634.86236911554352</v>
      </c>
      <c r="J264" s="8">
        <v>148.17254575407651</v>
      </c>
      <c r="K264" s="128">
        <v>77.505639317516952</v>
      </c>
      <c r="L264" s="128">
        <v>20.51619864287213</v>
      </c>
      <c r="M264" s="131">
        <v>15.957043388900546</v>
      </c>
    </row>
    <row r="265" spans="1:13" ht="15" customHeight="1" x14ac:dyDescent="0.2">
      <c r="A265" s="99">
        <v>2002</v>
      </c>
      <c r="B265" s="72" t="s">
        <v>463</v>
      </c>
      <c r="C265" s="64" t="s">
        <v>24</v>
      </c>
      <c r="D265" s="66" t="s">
        <v>464</v>
      </c>
      <c r="E265" s="65" t="s">
        <v>466</v>
      </c>
      <c r="F265" s="67" t="s">
        <v>75</v>
      </c>
      <c r="G265" s="88">
        <v>302.0440355756175</v>
      </c>
      <c r="H265" s="89">
        <v>256.45248303590165</v>
      </c>
      <c r="I265" s="88">
        <v>108.27993728182516</v>
      </c>
      <c r="J265" s="8">
        <v>125.37676948421858</v>
      </c>
      <c r="K265" s="128">
        <v>11.397888134928964</v>
      </c>
      <c r="L265" s="128">
        <v>9.1183105079431677</v>
      </c>
      <c r="M265" s="131">
        <v>2.2795776269857919</v>
      </c>
    </row>
    <row r="266" spans="1:13" ht="15" customHeight="1" x14ac:dyDescent="0.2">
      <c r="A266" s="99">
        <v>2002</v>
      </c>
      <c r="B266" s="72" t="s">
        <v>469</v>
      </c>
      <c r="C266" s="64" t="s">
        <v>19</v>
      </c>
      <c r="D266" s="66" t="s">
        <v>470</v>
      </c>
      <c r="E266" s="65" t="s">
        <v>470</v>
      </c>
      <c r="F266" s="67" t="s">
        <v>75</v>
      </c>
      <c r="G266" s="88">
        <v>1115.8532484095456</v>
      </c>
      <c r="H266" s="89">
        <v>924.36872774273888</v>
      </c>
      <c r="I266" s="88">
        <v>443.37784844873664</v>
      </c>
      <c r="J266" s="8">
        <v>385.248618960599</v>
      </c>
      <c r="K266" s="128">
        <v>77.505639317516952</v>
      </c>
      <c r="L266" s="128">
        <v>10.258099321436065</v>
      </c>
      <c r="M266" s="131">
        <v>7.978521694450273</v>
      </c>
    </row>
    <row r="267" spans="1:13" ht="15" hidden="1" customHeight="1" x14ac:dyDescent="0.2">
      <c r="A267" s="99">
        <v>2002</v>
      </c>
      <c r="B267" s="72" t="s">
        <v>471</v>
      </c>
      <c r="C267" s="64" t="s">
        <v>19</v>
      </c>
      <c r="D267" s="66" t="s">
        <v>472</v>
      </c>
      <c r="E267" s="65" t="s">
        <v>472</v>
      </c>
      <c r="F267" s="67" t="s">
        <v>75</v>
      </c>
      <c r="G267" s="88">
        <v>0</v>
      </c>
      <c r="H267" s="89">
        <v>0</v>
      </c>
      <c r="I267" s="88">
        <v>0</v>
      </c>
      <c r="J267" s="8">
        <v>0</v>
      </c>
      <c r="K267" s="128">
        <v>0</v>
      </c>
      <c r="L267" s="128">
        <v>0</v>
      </c>
      <c r="M267" s="131">
        <v>0</v>
      </c>
    </row>
    <row r="268" spans="1:13" ht="15" hidden="1" customHeight="1" x14ac:dyDescent="0.2">
      <c r="A268" s="99">
        <v>2002</v>
      </c>
      <c r="B268" s="72" t="s">
        <v>473</v>
      </c>
      <c r="C268" s="64" t="s">
        <v>19</v>
      </c>
      <c r="D268" s="66" t="s">
        <v>474</v>
      </c>
      <c r="E268" s="65" t="s">
        <v>474</v>
      </c>
      <c r="F268" s="67" t="s">
        <v>75</v>
      </c>
      <c r="G268" s="88">
        <v>0</v>
      </c>
      <c r="H268" s="89">
        <v>0</v>
      </c>
      <c r="I268" s="88">
        <v>0</v>
      </c>
      <c r="J268" s="8">
        <v>0</v>
      </c>
      <c r="K268" s="128">
        <v>0</v>
      </c>
      <c r="L268" s="128">
        <v>0</v>
      </c>
      <c r="M268" s="131">
        <v>0</v>
      </c>
    </row>
    <row r="269" spans="1:13" ht="15" customHeight="1" x14ac:dyDescent="0.2">
      <c r="A269" s="99">
        <v>2002</v>
      </c>
      <c r="B269" s="72" t="s">
        <v>475</v>
      </c>
      <c r="C269" s="64" t="s">
        <v>19</v>
      </c>
      <c r="D269" s="66" t="s">
        <v>439</v>
      </c>
      <c r="E269" s="65" t="s">
        <v>476</v>
      </c>
      <c r="F269" s="67" t="s">
        <v>75</v>
      </c>
      <c r="G269" s="88">
        <v>1164.86416738974</v>
      </c>
      <c r="H269" s="89">
        <v>1073.6810623103083</v>
      </c>
      <c r="I269" s="88">
        <v>859.40076537364394</v>
      </c>
      <c r="J269" s="8">
        <v>168.68874439694866</v>
      </c>
      <c r="K269" s="128">
        <v>36.473242031772671</v>
      </c>
      <c r="L269" s="128">
        <v>4.5591552539715838</v>
      </c>
      <c r="M269" s="131">
        <v>4.5591552539715838</v>
      </c>
    </row>
    <row r="270" spans="1:13" ht="15" hidden="1" customHeight="1" x14ac:dyDescent="0.2">
      <c r="A270" s="99">
        <v>2002</v>
      </c>
      <c r="B270" s="74" t="s">
        <v>475</v>
      </c>
      <c r="C270" s="64" t="s">
        <v>24</v>
      </c>
      <c r="D270" s="66" t="s">
        <v>439</v>
      </c>
      <c r="E270" s="65" t="s">
        <v>12</v>
      </c>
      <c r="F270" s="67" t="s">
        <v>75</v>
      </c>
      <c r="G270" s="88">
        <v>0</v>
      </c>
      <c r="H270" s="89">
        <v>0</v>
      </c>
      <c r="I270" s="88">
        <v>0</v>
      </c>
      <c r="J270" s="8">
        <v>0</v>
      </c>
      <c r="K270" s="128">
        <v>0</v>
      </c>
      <c r="L270" s="128">
        <v>0</v>
      </c>
      <c r="M270" s="131">
        <v>0</v>
      </c>
    </row>
    <row r="271" spans="1:13" ht="15" customHeight="1" x14ac:dyDescent="0.2">
      <c r="A271" s="99">
        <v>2002</v>
      </c>
      <c r="B271" s="72" t="s">
        <v>477</v>
      </c>
      <c r="C271" s="64" t="s">
        <v>19</v>
      </c>
      <c r="D271" s="66" t="s">
        <v>478</v>
      </c>
      <c r="E271" s="65" t="s">
        <v>478</v>
      </c>
      <c r="F271" s="67" t="s">
        <v>75</v>
      </c>
      <c r="G271" s="88">
        <v>1096.4768385801663</v>
      </c>
      <c r="H271" s="89">
        <v>886.7556968974734</v>
      </c>
      <c r="I271" s="88">
        <v>593.82997182979898</v>
      </c>
      <c r="J271" s="8">
        <v>188.06515422632788</v>
      </c>
      <c r="K271" s="128">
        <v>61.548595928616415</v>
      </c>
      <c r="L271" s="128">
        <v>11.397888134928964</v>
      </c>
      <c r="M271" s="131">
        <v>31.914086777801092</v>
      </c>
    </row>
    <row r="272" spans="1:13" ht="15" customHeight="1" x14ac:dyDescent="0.2">
      <c r="A272" s="99">
        <v>2002</v>
      </c>
      <c r="B272" s="72" t="s">
        <v>479</v>
      </c>
      <c r="C272" s="64" t="s">
        <v>19</v>
      </c>
      <c r="D272" s="66" t="s">
        <v>480</v>
      </c>
      <c r="E272" s="65" t="s">
        <v>481</v>
      </c>
      <c r="F272" s="67" t="s">
        <v>75</v>
      </c>
      <c r="G272" s="88">
        <v>1352.9293216160681</v>
      </c>
      <c r="H272" s="89">
        <v>1136.3694470524176</v>
      </c>
      <c r="I272" s="88">
        <v>859.40076537364394</v>
      </c>
      <c r="J272" s="8">
        <v>168.68874439694866</v>
      </c>
      <c r="K272" s="128">
        <v>62.688384742109292</v>
      </c>
      <c r="L272" s="128">
        <v>25.075353896843719</v>
      </c>
      <c r="M272" s="131">
        <v>20.51619864287213</v>
      </c>
    </row>
    <row r="273" spans="1:40" ht="15" customHeight="1" x14ac:dyDescent="0.2">
      <c r="A273" s="99">
        <v>2002</v>
      </c>
      <c r="B273" s="72" t="s">
        <v>479</v>
      </c>
      <c r="C273" s="64" t="s">
        <v>24</v>
      </c>
      <c r="D273" s="66" t="s">
        <v>480</v>
      </c>
      <c r="E273" s="65" t="s">
        <v>482</v>
      </c>
      <c r="F273" s="67" t="s">
        <v>75</v>
      </c>
      <c r="G273" s="88">
        <v>354.47432099629077</v>
      </c>
      <c r="H273" s="89">
        <v>302.0440355756175</v>
      </c>
      <c r="I273" s="88">
        <v>125.37676948421858</v>
      </c>
      <c r="J273" s="8">
        <v>150.45212338106234</v>
      </c>
      <c r="K273" s="128">
        <v>17.096832202393447</v>
      </c>
      <c r="L273" s="128">
        <v>6.8387328809573793</v>
      </c>
      <c r="M273" s="131">
        <v>2.2795776269857919</v>
      </c>
    </row>
    <row r="274" spans="1:40" s="10" customFormat="1" ht="15" customHeight="1" x14ac:dyDescent="0.2">
      <c r="A274" s="99">
        <v>2002</v>
      </c>
      <c r="B274" s="72" t="s">
        <v>483</v>
      </c>
      <c r="C274" s="64" t="s">
        <v>19</v>
      </c>
      <c r="D274" s="66" t="s">
        <v>486</v>
      </c>
      <c r="E274" s="65" t="s">
        <v>486</v>
      </c>
      <c r="F274" s="67" t="s">
        <v>75</v>
      </c>
      <c r="G274" s="88">
        <v>264.43100473035196</v>
      </c>
      <c r="H274" s="89">
        <v>223.39860744460773</v>
      </c>
      <c r="I274" s="88">
        <v>93.46268270641751</v>
      </c>
      <c r="J274" s="8">
        <v>109.41972609531807</v>
      </c>
      <c r="K274" s="128">
        <v>15.957043388900546</v>
      </c>
      <c r="L274" s="128">
        <v>2.2795776269857919</v>
      </c>
      <c r="M274" s="131">
        <v>2.2795776269857919</v>
      </c>
      <c r="N274" s="149"/>
      <c r="O274" s="149"/>
      <c r="P274" s="149"/>
      <c r="Q274" s="149"/>
      <c r="R274" s="149"/>
      <c r="S274" s="149"/>
      <c r="T274" s="149"/>
      <c r="U274" s="149"/>
      <c r="V274" s="149"/>
      <c r="W274" s="149"/>
      <c r="X274" s="149"/>
      <c r="Y274" s="149"/>
      <c r="Z274" s="149"/>
      <c r="AA274" s="149"/>
      <c r="AB274" s="149"/>
      <c r="AC274" s="149"/>
      <c r="AD274" s="149"/>
      <c r="AE274" s="149"/>
      <c r="AF274" s="149"/>
      <c r="AG274" s="149"/>
      <c r="AH274" s="149"/>
      <c r="AI274" s="149"/>
      <c r="AJ274" s="149"/>
      <c r="AK274" s="149"/>
      <c r="AL274" s="149"/>
      <c r="AM274" s="149"/>
      <c r="AN274" s="149"/>
    </row>
    <row r="275" spans="1:40" s="4" customFormat="1" x14ac:dyDescent="0.2">
      <c r="A275" s="100">
        <v>2002</v>
      </c>
      <c r="B275" s="73" t="s">
        <v>487</v>
      </c>
      <c r="C275" s="69" t="s">
        <v>19</v>
      </c>
      <c r="D275" s="66" t="s">
        <v>488</v>
      </c>
      <c r="E275" s="66" t="s">
        <v>488</v>
      </c>
      <c r="F275" s="70" t="s">
        <v>75</v>
      </c>
      <c r="G275" s="88">
        <v>262.15142710336619</v>
      </c>
      <c r="H275" s="89">
        <v>221.11902981762194</v>
      </c>
      <c r="I275" s="88">
        <v>93.46268270641751</v>
      </c>
      <c r="J275" s="8">
        <v>107.14014846833227</v>
      </c>
      <c r="K275" s="128">
        <v>15.957043388900546</v>
      </c>
      <c r="L275" s="128">
        <v>2.2795776269857919</v>
      </c>
      <c r="M275" s="131">
        <v>2.2795776269857919</v>
      </c>
      <c r="N275" s="140"/>
      <c r="O275" s="140"/>
      <c r="P275" s="140"/>
      <c r="Q275" s="140"/>
      <c r="R275" s="140"/>
      <c r="S275" s="140"/>
      <c r="T275" s="140"/>
      <c r="U275" s="140"/>
      <c r="V275" s="140"/>
      <c r="W275" s="140"/>
      <c r="X275" s="140"/>
      <c r="Y275" s="140"/>
      <c r="Z275" s="140"/>
      <c r="AA275" s="140"/>
      <c r="AB275" s="140"/>
      <c r="AC275" s="140"/>
      <c r="AD275" s="140"/>
      <c r="AE275" s="140"/>
      <c r="AF275" s="140"/>
      <c r="AG275" s="140"/>
      <c r="AH275" s="140"/>
      <c r="AI275" s="140"/>
      <c r="AJ275" s="140"/>
      <c r="AK275" s="140"/>
      <c r="AL275" s="140"/>
      <c r="AM275" s="140"/>
      <c r="AN275" s="140"/>
    </row>
    <row r="276" spans="1:40" ht="15" customHeight="1" x14ac:dyDescent="0.2">
      <c r="A276" s="99">
        <v>2002</v>
      </c>
      <c r="B276" s="72" t="s">
        <v>489</v>
      </c>
      <c r="C276" s="64" t="s">
        <v>19</v>
      </c>
      <c r="D276" s="66" t="s">
        <v>490</v>
      </c>
      <c r="E276" s="65" t="s">
        <v>490</v>
      </c>
      <c r="F276" s="67" t="s">
        <v>75</v>
      </c>
      <c r="G276" s="88">
        <v>428.56059387332903</v>
      </c>
      <c r="H276" s="89">
        <v>305.46340201609621</v>
      </c>
      <c r="I276" s="88">
        <v>113.97888134928965</v>
      </c>
      <c r="J276" s="8">
        <v>129.93592473819018</v>
      </c>
      <c r="K276" s="128">
        <v>38.752819658758476</v>
      </c>
      <c r="L276" s="128">
        <v>11.397888134928964</v>
      </c>
      <c r="M276" s="131">
        <v>11.397888134928964</v>
      </c>
    </row>
    <row r="277" spans="1:40" ht="15" customHeight="1" x14ac:dyDescent="0.2">
      <c r="A277" s="99">
        <v>2002</v>
      </c>
      <c r="B277" s="72" t="s">
        <v>491</v>
      </c>
      <c r="C277" s="64" t="s">
        <v>19</v>
      </c>
      <c r="D277" s="66" t="s">
        <v>492</v>
      </c>
      <c r="E277" s="65" t="s">
        <v>492</v>
      </c>
      <c r="F277" s="67" t="s">
        <v>75</v>
      </c>
      <c r="G277" s="88">
        <v>268.99015998432344</v>
      </c>
      <c r="H277" s="89">
        <v>182.36621015886337</v>
      </c>
      <c r="I277" s="88">
        <v>66.107751182587975</v>
      </c>
      <c r="J277" s="8">
        <v>72.946484063545341</v>
      </c>
      <c r="K277" s="128">
        <v>36.473242031772671</v>
      </c>
      <c r="L277" s="128">
        <v>4.5591552539715838</v>
      </c>
      <c r="M277" s="131">
        <v>2.2795776269857919</v>
      </c>
    </row>
    <row r="278" spans="1:40" s="4" customFormat="1" x14ac:dyDescent="0.2">
      <c r="A278" s="100">
        <v>2002</v>
      </c>
      <c r="B278" s="73" t="s">
        <v>493</v>
      </c>
      <c r="C278" s="69" t="s">
        <v>19</v>
      </c>
      <c r="D278" s="66" t="s">
        <v>494</v>
      </c>
      <c r="E278" s="66" t="s">
        <v>494</v>
      </c>
      <c r="F278" s="70" t="s">
        <v>75</v>
      </c>
      <c r="G278" s="88">
        <v>230.23734032556504</v>
      </c>
      <c r="H278" s="89">
        <v>175.52747727790603</v>
      </c>
      <c r="I278" s="88">
        <v>72.946484063545341</v>
      </c>
      <c r="J278" s="8">
        <v>75.226061690531168</v>
      </c>
      <c r="K278" s="128">
        <v>20.51619864287213</v>
      </c>
      <c r="L278" s="128">
        <v>4.5591552539715838</v>
      </c>
      <c r="M278" s="131">
        <v>2.2795776269857919</v>
      </c>
      <c r="N278" s="140"/>
      <c r="O278" s="140"/>
      <c r="P278" s="140"/>
      <c r="Q278" s="140"/>
      <c r="R278" s="140"/>
      <c r="S278" s="140"/>
      <c r="T278" s="140"/>
      <c r="U278" s="140"/>
      <c r="V278" s="140"/>
      <c r="W278" s="140"/>
      <c r="X278" s="140"/>
      <c r="Y278" s="140"/>
      <c r="Z278" s="140"/>
      <c r="AA278" s="140"/>
      <c r="AB278" s="140"/>
      <c r="AC278" s="140"/>
      <c r="AD278" s="140"/>
      <c r="AE278" s="140"/>
      <c r="AF278" s="140"/>
      <c r="AG278" s="140"/>
      <c r="AH278" s="140"/>
      <c r="AI278" s="140"/>
      <c r="AJ278" s="140"/>
      <c r="AK278" s="140"/>
      <c r="AL278" s="140"/>
      <c r="AM278" s="140"/>
      <c r="AN278" s="140"/>
    </row>
    <row r="279" spans="1:40" ht="15" customHeight="1" x14ac:dyDescent="0.2">
      <c r="A279" s="99">
        <v>2002</v>
      </c>
      <c r="B279" s="72" t="s">
        <v>495</v>
      </c>
      <c r="C279" s="64" t="s">
        <v>19</v>
      </c>
      <c r="D279" s="66" t="s">
        <v>496</v>
      </c>
      <c r="E279" s="65" t="s">
        <v>496</v>
      </c>
      <c r="F279" s="67" t="s">
        <v>75</v>
      </c>
      <c r="G279" s="88">
        <v>403.48523997648533</v>
      </c>
      <c r="H279" s="89">
        <v>335.09791116691156</v>
      </c>
      <c r="I279" s="88">
        <v>239.35565083350826</v>
      </c>
      <c r="J279" s="8">
        <v>61.548595928616415</v>
      </c>
      <c r="K279" s="128">
        <v>25.075353896843719</v>
      </c>
      <c r="L279" s="128">
        <v>4.5591552539715838</v>
      </c>
      <c r="M279" s="131">
        <v>4.5591552539715838</v>
      </c>
    </row>
    <row r="280" spans="1:40" ht="15" customHeight="1" x14ac:dyDescent="0.2">
      <c r="A280" s="99">
        <v>2002</v>
      </c>
      <c r="B280" s="72" t="s">
        <v>497</v>
      </c>
      <c r="C280" s="64" t="s">
        <v>19</v>
      </c>
      <c r="D280" s="66" t="s">
        <v>498</v>
      </c>
      <c r="E280" s="65" t="s">
        <v>498</v>
      </c>
      <c r="F280" s="67" t="s">
        <v>75</v>
      </c>
      <c r="G280" s="88">
        <v>259.87184947638036</v>
      </c>
      <c r="H280" s="89">
        <v>196.04367592077816</v>
      </c>
      <c r="I280" s="88">
        <v>34.193664404786894</v>
      </c>
      <c r="J280" s="8">
        <v>129.93592473819018</v>
      </c>
      <c r="K280" s="128">
        <v>29.634509150815305</v>
      </c>
      <c r="L280" s="128">
        <v>2.2795776269857919</v>
      </c>
      <c r="M280" s="131">
        <v>0</v>
      </c>
    </row>
    <row r="281" spans="1:40" ht="15" hidden="1" customHeight="1" x14ac:dyDescent="0.2">
      <c r="A281" s="99">
        <v>2002</v>
      </c>
      <c r="B281" s="72" t="s">
        <v>499</v>
      </c>
      <c r="C281" s="64" t="s">
        <v>19</v>
      </c>
      <c r="D281" s="66" t="s">
        <v>500</v>
      </c>
      <c r="E281" s="65" t="s">
        <v>500</v>
      </c>
      <c r="F281" s="67" t="s">
        <v>75</v>
      </c>
      <c r="G281" s="88">
        <v>0</v>
      </c>
      <c r="H281" s="89">
        <v>0</v>
      </c>
      <c r="I281" s="88">
        <v>0</v>
      </c>
      <c r="J281" s="8">
        <v>0</v>
      </c>
      <c r="K281" s="128">
        <v>0</v>
      </c>
      <c r="L281" s="128">
        <v>0</v>
      </c>
      <c r="M281" s="131">
        <v>0</v>
      </c>
    </row>
    <row r="282" spans="1:40" ht="15" hidden="1" customHeight="1" x14ac:dyDescent="0.2">
      <c r="A282" s="99">
        <v>2002</v>
      </c>
      <c r="B282" s="72" t="s">
        <v>501</v>
      </c>
      <c r="C282" s="64" t="s">
        <v>19</v>
      </c>
      <c r="D282" s="66" t="s">
        <v>502</v>
      </c>
      <c r="E282" s="65" t="s">
        <v>502</v>
      </c>
      <c r="F282" s="67" t="s">
        <v>75</v>
      </c>
      <c r="G282" s="88">
        <v>0</v>
      </c>
      <c r="H282" s="89">
        <v>0</v>
      </c>
      <c r="I282" s="88">
        <v>0</v>
      </c>
      <c r="J282" s="8">
        <v>0</v>
      </c>
      <c r="K282" s="128">
        <v>0</v>
      </c>
      <c r="L282" s="128">
        <v>0</v>
      </c>
      <c r="M282" s="131">
        <v>0</v>
      </c>
    </row>
    <row r="283" spans="1:40" ht="15" customHeight="1" x14ac:dyDescent="0.2">
      <c r="A283" s="99">
        <v>2002</v>
      </c>
      <c r="B283" s="72" t="s">
        <v>511</v>
      </c>
      <c r="C283" s="64" t="s">
        <v>19</v>
      </c>
      <c r="D283" s="66" t="s">
        <v>512</v>
      </c>
      <c r="E283" s="65" t="s">
        <v>512</v>
      </c>
      <c r="F283" s="67" t="s">
        <v>75</v>
      </c>
      <c r="G283" s="88">
        <v>3569.8185638597515</v>
      </c>
      <c r="H283" s="89">
        <v>2906.4614744068854</v>
      </c>
      <c r="I283" s="88">
        <v>1929.6624612434734</v>
      </c>
      <c r="J283" s="8">
        <v>645.12046843697942</v>
      </c>
      <c r="K283" s="128">
        <v>190.34473185331368</v>
      </c>
      <c r="L283" s="128">
        <v>111.69930372230384</v>
      </c>
      <c r="M283" s="131">
        <v>29.634509150815305</v>
      </c>
    </row>
    <row r="284" spans="1:40" ht="15" customHeight="1" x14ac:dyDescent="0.2">
      <c r="A284" s="99">
        <v>2002</v>
      </c>
      <c r="B284" s="72" t="s">
        <v>157</v>
      </c>
      <c r="C284" s="64" t="s">
        <v>19</v>
      </c>
      <c r="D284" s="66" t="s">
        <v>158</v>
      </c>
      <c r="E284" s="65" t="s">
        <v>158</v>
      </c>
      <c r="F284" s="67" t="s">
        <v>75</v>
      </c>
      <c r="G284" s="88">
        <v>1180.8212107786408</v>
      </c>
      <c r="H284" s="89">
        <v>875.35780876254444</v>
      </c>
      <c r="I284" s="88">
        <v>581.29229488137719</v>
      </c>
      <c r="J284" s="8">
        <v>141.33381287311911</v>
      </c>
      <c r="K284" s="128">
        <v>111.69930372230384</v>
      </c>
      <c r="L284" s="128">
        <v>29.634509150815305</v>
      </c>
      <c r="M284" s="131">
        <v>11.397888134928964</v>
      </c>
    </row>
    <row r="285" spans="1:40" ht="15" customHeight="1" x14ac:dyDescent="0.2">
      <c r="A285" s="99">
        <v>2002</v>
      </c>
      <c r="B285" s="72" t="s">
        <v>513</v>
      </c>
      <c r="C285" s="64" t="s">
        <v>19</v>
      </c>
      <c r="D285" s="66" t="s">
        <v>514</v>
      </c>
      <c r="E285" s="65" t="s">
        <v>514</v>
      </c>
      <c r="F285" s="67" t="s">
        <v>75</v>
      </c>
      <c r="G285" s="88">
        <v>1085.0789504452375</v>
      </c>
      <c r="H285" s="89">
        <v>736.30357351641112</v>
      </c>
      <c r="I285" s="88">
        <v>287.22678100020994</v>
      </c>
      <c r="J285" s="8">
        <v>274.68910405178809</v>
      </c>
      <c r="K285" s="128">
        <v>119.67782541675413</v>
      </c>
      <c r="L285" s="128">
        <v>29.634509150815305</v>
      </c>
      <c r="M285" s="131">
        <v>25.075353896843719</v>
      </c>
    </row>
    <row r="286" spans="1:40" ht="15" customHeight="1" x14ac:dyDescent="0.2">
      <c r="A286" s="99">
        <v>2002</v>
      </c>
      <c r="B286" s="72" t="s">
        <v>515</v>
      </c>
      <c r="C286" s="64" t="s">
        <v>19</v>
      </c>
      <c r="D286" s="66" t="s">
        <v>516</v>
      </c>
      <c r="E286" s="65" t="s">
        <v>516</v>
      </c>
      <c r="F286" s="67" t="s">
        <v>75</v>
      </c>
      <c r="G286" s="88">
        <v>2039.0821873387913</v>
      </c>
      <c r="H286" s="89">
        <v>1685.7476551559937</v>
      </c>
      <c r="I286" s="88">
        <v>833.1856226633073</v>
      </c>
      <c r="J286" s="8">
        <v>675.89476640128737</v>
      </c>
      <c r="K286" s="128">
        <v>94.602471519910395</v>
      </c>
      <c r="L286" s="128">
        <v>70.666906436559557</v>
      </c>
      <c r="M286" s="131">
        <v>11.397888134928964</v>
      </c>
    </row>
    <row r="287" spans="1:40" s="4" customFormat="1" ht="24" x14ac:dyDescent="0.2">
      <c r="A287" s="100">
        <v>2002</v>
      </c>
      <c r="B287" s="73" t="s">
        <v>517</v>
      </c>
      <c r="C287" s="69" t="s">
        <v>19</v>
      </c>
      <c r="D287" s="66" t="s">
        <v>518</v>
      </c>
      <c r="E287" s="66" t="s">
        <v>518</v>
      </c>
      <c r="F287" s="70" t="s">
        <v>75</v>
      </c>
      <c r="G287" s="88">
        <v>14475.317931359787</v>
      </c>
      <c r="H287" s="89">
        <v>12079.481845397719</v>
      </c>
      <c r="I287" s="88">
        <v>8456.0932073038002</v>
      </c>
      <c r="J287" s="8">
        <v>2425.4705951128835</v>
      </c>
      <c r="K287" s="128">
        <v>783.0349148696198</v>
      </c>
      <c r="L287" s="128">
        <v>323.70002303198248</v>
      </c>
      <c r="M287" s="131">
        <v>91.183105079431712</v>
      </c>
      <c r="N287" s="140"/>
      <c r="O287" s="140"/>
      <c r="P287" s="140"/>
      <c r="Q287" s="140"/>
      <c r="R287" s="140"/>
      <c r="S287" s="140"/>
      <c r="T287" s="140"/>
      <c r="U287" s="140"/>
      <c r="V287" s="140"/>
      <c r="W287" s="140"/>
      <c r="X287" s="140"/>
      <c r="Y287" s="140"/>
      <c r="Z287" s="140"/>
      <c r="AA287" s="140"/>
      <c r="AB287" s="140"/>
      <c r="AC287" s="140"/>
      <c r="AD287" s="140"/>
      <c r="AE287" s="140"/>
      <c r="AF287" s="140"/>
      <c r="AG287" s="140"/>
      <c r="AH287" s="140"/>
      <c r="AI287" s="140"/>
      <c r="AJ287" s="140"/>
      <c r="AK287" s="140"/>
      <c r="AL287" s="140"/>
      <c r="AM287" s="140"/>
      <c r="AN287" s="140"/>
    </row>
    <row r="288" spans="1:40" ht="15" customHeight="1" x14ac:dyDescent="0.2">
      <c r="A288" s="102">
        <v>2002</v>
      </c>
      <c r="B288" s="72" t="s">
        <v>519</v>
      </c>
      <c r="C288" s="64" t="s">
        <v>19</v>
      </c>
      <c r="D288" s="66" t="s">
        <v>520</v>
      </c>
      <c r="E288" s="65" t="s">
        <v>520</v>
      </c>
      <c r="F288" s="67" t="s">
        <v>75</v>
      </c>
      <c r="G288" s="88">
        <v>1179.6814219651478</v>
      </c>
      <c r="H288" s="89">
        <v>751.12082809181879</v>
      </c>
      <c r="I288" s="88">
        <v>429.70038268682197</v>
      </c>
      <c r="J288" s="8">
        <v>107.14014846833227</v>
      </c>
      <c r="K288" s="128">
        <v>152.73170100804811</v>
      </c>
      <c r="L288" s="128">
        <v>50.150707793687438</v>
      </c>
      <c r="M288" s="131">
        <v>11.397888134928964</v>
      </c>
    </row>
    <row r="289" spans="1:13" ht="15" customHeight="1" x14ac:dyDescent="0.2">
      <c r="A289" s="99">
        <v>2002</v>
      </c>
      <c r="B289" s="72" t="s">
        <v>521</v>
      </c>
      <c r="C289" s="64" t="s">
        <v>19</v>
      </c>
      <c r="D289" s="66" t="s">
        <v>522</v>
      </c>
      <c r="E289" s="65" t="s">
        <v>522</v>
      </c>
      <c r="F289" s="67" t="s">
        <v>75</v>
      </c>
      <c r="G289" s="88">
        <v>2418.6318622319259</v>
      </c>
      <c r="H289" s="89">
        <v>2040.2219761522847</v>
      </c>
      <c r="I289" s="88">
        <v>1383.7036195803762</v>
      </c>
      <c r="J289" s="8">
        <v>467.31341353208762</v>
      </c>
      <c r="K289" s="128">
        <v>155.0112786350339</v>
      </c>
      <c r="L289" s="128">
        <v>18.236621015886335</v>
      </c>
      <c r="M289" s="131">
        <v>15.957043388900546</v>
      </c>
    </row>
    <row r="290" spans="1:13" ht="15" customHeight="1" x14ac:dyDescent="0.2">
      <c r="A290" s="99">
        <v>2002</v>
      </c>
      <c r="B290" s="72" t="s">
        <v>523</v>
      </c>
      <c r="C290" s="64" t="s">
        <v>19</v>
      </c>
      <c r="D290" s="66" t="s">
        <v>524</v>
      </c>
      <c r="E290" s="65" t="s">
        <v>524</v>
      </c>
      <c r="F290" s="67" t="s">
        <v>75</v>
      </c>
      <c r="G290" s="88">
        <v>1547.8332087233532</v>
      </c>
      <c r="H290" s="89">
        <v>1203.6169870484987</v>
      </c>
      <c r="I290" s="88">
        <v>302.0440355756175</v>
      </c>
      <c r="J290" s="8">
        <v>729.4648406354537</v>
      </c>
      <c r="K290" s="128">
        <v>119.67782541675413</v>
      </c>
      <c r="L290" s="128">
        <v>47.871130166701647</v>
      </c>
      <c r="M290" s="131">
        <v>4.5591552539715838</v>
      </c>
    </row>
    <row r="291" spans="1:13" ht="15" customHeight="1" x14ac:dyDescent="0.2">
      <c r="A291" s="99">
        <v>2002</v>
      </c>
      <c r="B291" s="72" t="s">
        <v>525</v>
      </c>
      <c r="C291" s="64" t="s">
        <v>19</v>
      </c>
      <c r="D291" s="66" t="s">
        <v>526</v>
      </c>
      <c r="E291" s="65" t="s">
        <v>526</v>
      </c>
      <c r="F291" s="67" t="s">
        <v>75</v>
      </c>
      <c r="G291" s="88">
        <v>1146.6275463738539</v>
      </c>
      <c r="H291" s="89">
        <v>918.66978367527452</v>
      </c>
      <c r="I291" s="88">
        <v>471.87256878605916</v>
      </c>
      <c r="J291" s="8">
        <v>332.81833353992573</v>
      </c>
      <c r="K291" s="128">
        <v>43.311974912730051</v>
      </c>
      <c r="L291" s="128">
        <v>54.709863047659034</v>
      </c>
      <c r="M291" s="131">
        <v>15.957043388900546</v>
      </c>
    </row>
    <row r="292" spans="1:13" ht="15" customHeight="1" x14ac:dyDescent="0.2">
      <c r="A292" s="99"/>
      <c r="B292" s="74" t="s">
        <v>630</v>
      </c>
      <c r="C292" s="64" t="s">
        <v>19</v>
      </c>
      <c r="D292" s="66" t="s">
        <v>631</v>
      </c>
      <c r="E292" s="65" t="s">
        <v>631</v>
      </c>
      <c r="F292" s="67" t="s">
        <v>75</v>
      </c>
      <c r="G292" s="88">
        <v>4102.0999397609339</v>
      </c>
      <c r="H292" s="89">
        <v>3199.38719947456</v>
      </c>
      <c r="I292" s="88">
        <v>1284.5419928064944</v>
      </c>
      <c r="J292" s="8">
        <v>1463.4888365248789</v>
      </c>
      <c r="K292" s="128">
        <v>250.75353896843717</v>
      </c>
      <c r="L292" s="128">
        <v>98.021837960389064</v>
      </c>
      <c r="M292" s="131">
        <v>102.58099321436069</v>
      </c>
    </row>
    <row r="293" spans="1:13" ht="15" customHeight="1" x14ac:dyDescent="0.2">
      <c r="A293" s="99">
        <v>2002</v>
      </c>
      <c r="B293" s="72" t="s">
        <v>529</v>
      </c>
      <c r="C293" s="64" t="s">
        <v>19</v>
      </c>
      <c r="D293" s="66" t="s">
        <v>532</v>
      </c>
      <c r="E293" s="65" t="s">
        <v>532</v>
      </c>
      <c r="F293" s="67" t="s">
        <v>75</v>
      </c>
      <c r="G293" s="88">
        <v>646.26025725047236</v>
      </c>
      <c r="H293" s="89">
        <v>609.78701521869959</v>
      </c>
      <c r="I293" s="88">
        <v>502.64686675036739</v>
      </c>
      <c r="J293" s="8">
        <v>88.903527452445942</v>
      </c>
      <c r="K293" s="128">
        <v>13.677465761914759</v>
      </c>
      <c r="L293" s="128">
        <v>2.2795776269857919</v>
      </c>
      <c r="M293" s="131">
        <v>2.2795776269857919</v>
      </c>
    </row>
    <row r="294" spans="1:13" ht="15" customHeight="1" x14ac:dyDescent="0.2">
      <c r="A294" s="99">
        <v>2002</v>
      </c>
      <c r="B294" s="72" t="s">
        <v>533</v>
      </c>
      <c r="C294" s="64" t="s">
        <v>19</v>
      </c>
      <c r="D294" s="66" t="s">
        <v>534</v>
      </c>
      <c r="E294" s="65" t="s">
        <v>534</v>
      </c>
      <c r="F294" s="67" t="s">
        <v>75</v>
      </c>
      <c r="G294" s="88">
        <v>8127.8340290178458</v>
      </c>
      <c r="H294" s="89">
        <v>7184.0888914457282</v>
      </c>
      <c r="I294" s="88">
        <v>5050.404232587025</v>
      </c>
      <c r="J294" s="8">
        <v>1661.8120900726433</v>
      </c>
      <c r="K294" s="128">
        <v>296.34509150815302</v>
      </c>
      <c r="L294" s="128">
        <v>27.354931523829517</v>
      </c>
      <c r="M294" s="131">
        <v>148.17254575407651</v>
      </c>
    </row>
    <row r="295" spans="1:13" ht="15" customHeight="1" x14ac:dyDescent="0.2">
      <c r="A295" s="99">
        <v>2002</v>
      </c>
      <c r="B295" s="72" t="s">
        <v>544</v>
      </c>
      <c r="C295" s="64" t="s">
        <v>19</v>
      </c>
      <c r="D295" s="66" t="s">
        <v>545</v>
      </c>
      <c r="E295" s="65" t="s">
        <v>545</v>
      </c>
      <c r="F295" s="67" t="s">
        <v>75</v>
      </c>
      <c r="G295" s="88">
        <v>3520.8076448795573</v>
      </c>
      <c r="H295" s="89">
        <v>2868.8484435616206</v>
      </c>
      <c r="I295" s="88">
        <v>1680.0487110885294</v>
      </c>
      <c r="J295" s="8">
        <v>862.82013181412265</v>
      </c>
      <c r="K295" s="128">
        <v>84.344372198474332</v>
      </c>
      <c r="L295" s="128">
        <v>36.473242031772671</v>
      </c>
      <c r="M295" s="131">
        <v>205.16198642872138</v>
      </c>
    </row>
    <row r="296" spans="1:13" ht="15" customHeight="1" x14ac:dyDescent="0.2">
      <c r="A296" s="99">
        <v>2002</v>
      </c>
      <c r="B296" s="72" t="s">
        <v>546</v>
      </c>
      <c r="C296" s="64" t="s">
        <v>19</v>
      </c>
      <c r="D296" s="66" t="s">
        <v>547</v>
      </c>
      <c r="E296" s="65" t="s">
        <v>547</v>
      </c>
      <c r="F296" s="67" t="s">
        <v>75</v>
      </c>
      <c r="G296" s="88">
        <v>7013.1205694217915</v>
      </c>
      <c r="H296" s="89">
        <v>5773.030340341521</v>
      </c>
      <c r="I296" s="88">
        <v>3937.9703506179576</v>
      </c>
      <c r="J296" s="8">
        <v>1215.0148751834279</v>
      </c>
      <c r="K296" s="128">
        <v>323.70002303198248</v>
      </c>
      <c r="L296" s="128">
        <v>166.40916676996287</v>
      </c>
      <c r="M296" s="131">
        <v>129.93592473819018</v>
      </c>
    </row>
    <row r="297" spans="1:13" ht="15" customHeight="1" x14ac:dyDescent="0.2">
      <c r="A297" s="99">
        <v>2002</v>
      </c>
      <c r="B297" s="72" t="s">
        <v>548</v>
      </c>
      <c r="C297" s="64" t="s">
        <v>19</v>
      </c>
      <c r="D297" s="66" t="s">
        <v>549</v>
      </c>
      <c r="E297" s="65" t="s">
        <v>549</v>
      </c>
      <c r="F297" s="67" t="s">
        <v>75</v>
      </c>
      <c r="G297" s="88">
        <v>4936.4253512377345</v>
      </c>
      <c r="H297" s="89">
        <v>3974.4435926497304</v>
      </c>
      <c r="I297" s="88">
        <v>2972.5692255894742</v>
      </c>
      <c r="J297" s="8">
        <v>520.88348776625378</v>
      </c>
      <c r="K297" s="128">
        <v>182.36621015886342</v>
      </c>
      <c r="L297" s="128">
        <v>196.04367592077813</v>
      </c>
      <c r="M297" s="131">
        <v>102.58099321436069</v>
      </c>
    </row>
    <row r="298" spans="1:13" ht="15" customHeight="1" x14ac:dyDescent="0.2">
      <c r="A298" s="99">
        <v>2002</v>
      </c>
      <c r="B298" s="72" t="s">
        <v>551</v>
      </c>
      <c r="C298" s="64" t="s">
        <v>19</v>
      </c>
      <c r="D298" s="66" t="s">
        <v>636</v>
      </c>
      <c r="E298" s="65" t="s">
        <v>636</v>
      </c>
      <c r="F298" s="67" t="s">
        <v>75</v>
      </c>
      <c r="G298" s="88">
        <v>1967.2754920887396</v>
      </c>
      <c r="H298" s="89">
        <v>1392.8219300883197</v>
      </c>
      <c r="I298" s="88">
        <v>971.1000690959479</v>
      </c>
      <c r="J298" s="8">
        <v>134.49507999216178</v>
      </c>
      <c r="K298" s="128">
        <v>177.80705490489188</v>
      </c>
      <c r="L298" s="128">
        <v>34.193664404786894</v>
      </c>
      <c r="M298" s="131">
        <v>75.226061690531168</v>
      </c>
    </row>
    <row r="299" spans="1:13" ht="15" customHeight="1" x14ac:dyDescent="0.2">
      <c r="A299" s="99">
        <v>2002</v>
      </c>
      <c r="B299" s="72" t="s">
        <v>554</v>
      </c>
      <c r="C299" s="64" t="s">
        <v>19</v>
      </c>
      <c r="D299" s="66" t="s">
        <v>555</v>
      </c>
      <c r="E299" s="65" t="s">
        <v>555</v>
      </c>
      <c r="F299" s="67" t="s">
        <v>75</v>
      </c>
      <c r="G299" s="88">
        <v>1994.6304236125684</v>
      </c>
      <c r="H299" s="89">
        <v>1265.1655829771148</v>
      </c>
      <c r="I299" s="88">
        <v>708.94864199258154</v>
      </c>
      <c r="J299" s="8">
        <v>191.48452066680659</v>
      </c>
      <c r="K299" s="128">
        <v>173.2478996509202</v>
      </c>
      <c r="L299" s="128">
        <v>182.36621015886342</v>
      </c>
      <c r="M299" s="131">
        <v>9.1183105079431677</v>
      </c>
    </row>
    <row r="300" spans="1:13" ht="15" customHeight="1" x14ac:dyDescent="0.2">
      <c r="A300" s="99">
        <v>2002</v>
      </c>
      <c r="B300" s="72" t="s">
        <v>556</v>
      </c>
      <c r="C300" s="64" t="s">
        <v>19</v>
      </c>
      <c r="D300" s="66" t="s">
        <v>557</v>
      </c>
      <c r="E300" s="65" t="s">
        <v>557</v>
      </c>
      <c r="F300" s="67" t="s">
        <v>75</v>
      </c>
      <c r="G300" s="88">
        <v>1960.436759207782</v>
      </c>
      <c r="H300" s="89">
        <v>1390.5423524613338</v>
      </c>
      <c r="I300" s="88">
        <v>971.1000690959479</v>
      </c>
      <c r="J300" s="8">
        <v>134.49507999216178</v>
      </c>
      <c r="K300" s="128">
        <v>182.36621015886342</v>
      </c>
      <c r="L300" s="128">
        <v>34.193664404786894</v>
      </c>
      <c r="M300" s="131">
        <v>68.387328809573788</v>
      </c>
    </row>
    <row r="301" spans="1:13" ht="15" customHeight="1" x14ac:dyDescent="0.2">
      <c r="A301" s="99">
        <v>2002</v>
      </c>
      <c r="B301" s="72" t="s">
        <v>558</v>
      </c>
      <c r="C301" s="64" t="s">
        <v>19</v>
      </c>
      <c r="D301" s="66" t="s">
        <v>637</v>
      </c>
      <c r="E301" s="65" t="s">
        <v>637</v>
      </c>
      <c r="F301" s="67" t="s">
        <v>75</v>
      </c>
      <c r="G301" s="88">
        <v>2034.52303208482</v>
      </c>
      <c r="H301" s="89">
        <v>1715.382164306809</v>
      </c>
      <c r="I301" s="88">
        <v>1347.2303775486037</v>
      </c>
      <c r="J301" s="8">
        <v>208.58135286920003</v>
      </c>
      <c r="K301" s="128">
        <v>91.183105079431712</v>
      </c>
      <c r="L301" s="128">
        <v>25.075353896843719</v>
      </c>
      <c r="M301" s="131">
        <v>43.311974912730051</v>
      </c>
    </row>
    <row r="302" spans="1:13" ht="15" customHeight="1" x14ac:dyDescent="0.2">
      <c r="A302" s="99">
        <v>2002</v>
      </c>
      <c r="B302" s="72" t="s">
        <v>559</v>
      </c>
      <c r="C302" s="64" t="s">
        <v>19</v>
      </c>
      <c r="D302" s="66" t="s">
        <v>560</v>
      </c>
      <c r="E302" s="65" t="s">
        <v>560</v>
      </c>
      <c r="F302" s="67" t="s">
        <v>75</v>
      </c>
      <c r="G302" s="88">
        <v>984.77753485786263</v>
      </c>
      <c r="H302" s="89">
        <v>692.99159860368115</v>
      </c>
      <c r="I302" s="88">
        <v>272.40952642480227</v>
      </c>
      <c r="J302" s="8">
        <v>274.68910405178809</v>
      </c>
      <c r="K302" s="128">
        <v>113.97888134928965</v>
      </c>
      <c r="L302" s="128">
        <v>25.075353896843719</v>
      </c>
      <c r="M302" s="131">
        <v>6.8387328809573793</v>
      </c>
    </row>
    <row r="303" spans="1:13" ht="15" hidden="1" customHeight="1" x14ac:dyDescent="0.2">
      <c r="A303" s="99"/>
      <c r="B303" s="74" t="s">
        <v>634</v>
      </c>
      <c r="C303" s="64" t="s">
        <v>19</v>
      </c>
      <c r="D303" s="66" t="s">
        <v>635</v>
      </c>
      <c r="E303" s="65" t="s">
        <v>635</v>
      </c>
      <c r="F303" s="67" t="s">
        <v>75</v>
      </c>
      <c r="G303" s="88">
        <v>0</v>
      </c>
      <c r="H303" s="89">
        <v>0</v>
      </c>
      <c r="I303" s="88">
        <v>0</v>
      </c>
      <c r="J303" s="8">
        <v>0</v>
      </c>
      <c r="K303" s="128">
        <v>0</v>
      </c>
      <c r="L303" s="128">
        <v>0</v>
      </c>
      <c r="M303" s="131">
        <v>0</v>
      </c>
    </row>
    <row r="304" spans="1:13" ht="15" customHeight="1" x14ac:dyDescent="0.2">
      <c r="A304" s="99">
        <v>2002</v>
      </c>
      <c r="B304" s="72" t="s">
        <v>562</v>
      </c>
      <c r="C304" s="64" t="s">
        <v>19</v>
      </c>
      <c r="D304" s="66" t="s">
        <v>563</v>
      </c>
      <c r="E304" s="65" t="s">
        <v>563</v>
      </c>
      <c r="F304" s="67" t="s">
        <v>75</v>
      </c>
      <c r="G304" s="88">
        <v>376.13030845265587</v>
      </c>
      <c r="H304" s="89">
        <v>325.97960065896842</v>
      </c>
      <c r="I304" s="88">
        <v>246.19438371446566</v>
      </c>
      <c r="J304" s="8">
        <v>54.709863047659034</v>
      </c>
      <c r="K304" s="128">
        <v>15.957043388900546</v>
      </c>
      <c r="L304" s="128">
        <v>4.5591552539715838</v>
      </c>
      <c r="M304" s="131">
        <v>4.5591552539715838</v>
      </c>
    </row>
    <row r="305" spans="1:40" s="4" customFormat="1" x14ac:dyDescent="0.2">
      <c r="A305" s="100">
        <v>2002</v>
      </c>
      <c r="B305" s="73" t="s">
        <v>564</v>
      </c>
      <c r="C305" s="69" t="s">
        <v>19</v>
      </c>
      <c r="D305" s="66" t="s">
        <v>565</v>
      </c>
      <c r="E305" s="66" t="s">
        <v>565</v>
      </c>
      <c r="F305" s="70" t="s">
        <v>75</v>
      </c>
      <c r="G305" s="88">
        <v>516.32433251228213</v>
      </c>
      <c r="H305" s="89">
        <v>411.46376167093564</v>
      </c>
      <c r="I305" s="88">
        <v>155.0112786350339</v>
      </c>
      <c r="J305" s="8">
        <v>204.02219761522852</v>
      </c>
      <c r="K305" s="128">
        <v>29.634509150815305</v>
      </c>
      <c r="L305" s="128">
        <v>11.397888134928964</v>
      </c>
      <c r="M305" s="131">
        <v>11.397888134928964</v>
      </c>
      <c r="N305" s="140"/>
      <c r="O305" s="140"/>
      <c r="P305" s="140"/>
      <c r="Q305" s="140"/>
      <c r="R305" s="140"/>
      <c r="S305" s="140"/>
      <c r="T305" s="140"/>
      <c r="U305" s="140"/>
      <c r="V305" s="140"/>
      <c r="W305" s="140"/>
      <c r="X305" s="140"/>
      <c r="Y305" s="140"/>
      <c r="Z305" s="140"/>
      <c r="AA305" s="140"/>
      <c r="AB305" s="140"/>
      <c r="AC305" s="140"/>
      <c r="AD305" s="140"/>
      <c r="AE305" s="140"/>
      <c r="AF305" s="140"/>
      <c r="AG305" s="140"/>
      <c r="AH305" s="140"/>
      <c r="AI305" s="140"/>
      <c r="AJ305" s="140"/>
      <c r="AK305" s="140"/>
      <c r="AL305" s="140"/>
      <c r="AM305" s="140"/>
      <c r="AN305" s="140"/>
    </row>
    <row r="306" spans="1:40" ht="15" customHeight="1" x14ac:dyDescent="0.2">
      <c r="A306" s="99">
        <v>2002</v>
      </c>
      <c r="B306" s="72" t="s">
        <v>566</v>
      </c>
      <c r="C306" s="64" t="s">
        <v>19</v>
      </c>
      <c r="D306" s="66" t="s">
        <v>567</v>
      </c>
      <c r="E306" s="65" t="s">
        <v>567</v>
      </c>
      <c r="F306" s="67" t="s">
        <v>75</v>
      </c>
      <c r="G306" s="88">
        <v>944.88492638561115</v>
      </c>
      <c r="H306" s="89">
        <v>689.57223216320244</v>
      </c>
      <c r="I306" s="88">
        <v>495.80813386940997</v>
      </c>
      <c r="J306" s="8">
        <v>66.107751182587975</v>
      </c>
      <c r="K306" s="128">
        <v>61.548595928616415</v>
      </c>
      <c r="L306" s="128">
        <v>31.914086777801092</v>
      </c>
      <c r="M306" s="131">
        <v>34.193664404786894</v>
      </c>
    </row>
    <row r="307" spans="1:40" ht="15" customHeight="1" x14ac:dyDescent="0.2">
      <c r="A307" s="99">
        <v>2002</v>
      </c>
      <c r="B307" s="72" t="s">
        <v>568</v>
      </c>
      <c r="C307" s="64" t="s">
        <v>19</v>
      </c>
      <c r="D307" s="66" t="s">
        <v>569</v>
      </c>
      <c r="E307" s="65" t="s">
        <v>569</v>
      </c>
      <c r="F307" s="67" t="s">
        <v>75</v>
      </c>
      <c r="G307" s="88">
        <v>177.80705490489183</v>
      </c>
      <c r="H307" s="89">
        <v>141.33381287311917</v>
      </c>
      <c r="I307" s="88">
        <v>45.591552539715856</v>
      </c>
      <c r="J307" s="8">
        <v>77.505639317516952</v>
      </c>
      <c r="K307" s="128">
        <v>13.677465761914759</v>
      </c>
      <c r="L307" s="128">
        <v>2.2795776269857919</v>
      </c>
      <c r="M307" s="131">
        <v>2.2795776269857919</v>
      </c>
    </row>
    <row r="308" spans="1:40" ht="15" customHeight="1" x14ac:dyDescent="0.2">
      <c r="A308" s="99">
        <v>2002</v>
      </c>
      <c r="B308" s="72" t="s">
        <v>570</v>
      </c>
      <c r="C308" s="64" t="s">
        <v>19</v>
      </c>
      <c r="D308" s="66" t="s">
        <v>571</v>
      </c>
      <c r="E308" s="65" t="s">
        <v>572</v>
      </c>
      <c r="F308" s="67" t="s">
        <v>75</v>
      </c>
      <c r="G308" s="88">
        <v>2696.7403327241932</v>
      </c>
      <c r="H308" s="89">
        <v>2138.2438141126736</v>
      </c>
      <c r="I308" s="88">
        <v>1584.3064507551262</v>
      </c>
      <c r="J308" s="8">
        <v>274.68910405178809</v>
      </c>
      <c r="K308" s="128">
        <v>176.66726609139894</v>
      </c>
      <c r="L308" s="128">
        <v>93.46268270641751</v>
      </c>
      <c r="M308" s="131">
        <v>9.1183105079431677</v>
      </c>
    </row>
    <row r="309" spans="1:40" ht="15" customHeight="1" x14ac:dyDescent="0.2">
      <c r="A309" s="99">
        <v>2002</v>
      </c>
      <c r="B309" s="72" t="s">
        <v>570</v>
      </c>
      <c r="C309" s="64" t="s">
        <v>24</v>
      </c>
      <c r="D309" s="66" t="s">
        <v>571</v>
      </c>
      <c r="E309" s="65" t="s">
        <v>573</v>
      </c>
      <c r="F309" s="67" t="s">
        <v>75</v>
      </c>
      <c r="G309" s="88">
        <v>634.86236911554329</v>
      </c>
      <c r="H309" s="89">
        <v>466.17362471859462</v>
      </c>
      <c r="I309" s="88">
        <v>320.28065659150388</v>
      </c>
      <c r="J309" s="8">
        <v>61.548595928616415</v>
      </c>
      <c r="K309" s="128">
        <v>54.709863047659034</v>
      </c>
      <c r="L309" s="128">
        <v>25.075353896843719</v>
      </c>
      <c r="M309" s="131">
        <v>4.5591552539715838</v>
      </c>
    </row>
    <row r="310" spans="1:40" s="10" customFormat="1" ht="15" customHeight="1" x14ac:dyDescent="0.2">
      <c r="A310" s="99">
        <v>2002</v>
      </c>
      <c r="B310" s="72" t="s">
        <v>570</v>
      </c>
      <c r="C310" s="64" t="s">
        <v>25</v>
      </c>
      <c r="D310" s="66" t="s">
        <v>571</v>
      </c>
      <c r="E310" s="65" t="s">
        <v>574</v>
      </c>
      <c r="F310" s="67" t="s">
        <v>75</v>
      </c>
      <c r="G310" s="88">
        <v>485.55003454797395</v>
      </c>
      <c r="H310" s="89">
        <v>403.48523997648539</v>
      </c>
      <c r="I310" s="88">
        <v>312.30213489705369</v>
      </c>
      <c r="J310" s="8">
        <v>50.150707793687438</v>
      </c>
      <c r="K310" s="128">
        <v>20.51619864287213</v>
      </c>
      <c r="L310" s="128">
        <v>13.677465761914759</v>
      </c>
      <c r="M310" s="131">
        <v>6.8387328809573793</v>
      </c>
      <c r="N310" s="149"/>
      <c r="O310" s="149"/>
      <c r="P310" s="149"/>
      <c r="Q310" s="149"/>
      <c r="R310" s="149"/>
      <c r="S310" s="149"/>
      <c r="T310" s="149"/>
      <c r="U310" s="149"/>
      <c r="V310" s="149"/>
      <c r="W310" s="149"/>
      <c r="X310" s="149"/>
      <c r="Y310" s="149"/>
      <c r="Z310" s="149"/>
      <c r="AA310" s="149"/>
      <c r="AB310" s="149"/>
      <c r="AC310" s="149"/>
      <c r="AD310" s="149"/>
      <c r="AE310" s="149"/>
      <c r="AF310" s="149"/>
      <c r="AG310" s="149"/>
      <c r="AH310" s="149"/>
      <c r="AI310" s="149"/>
      <c r="AJ310" s="149"/>
      <c r="AK310" s="149"/>
      <c r="AL310" s="149"/>
      <c r="AM310" s="149"/>
      <c r="AN310" s="149"/>
    </row>
    <row r="311" spans="1:40" ht="15" hidden="1" customHeight="1" x14ac:dyDescent="0.2">
      <c r="A311" s="99">
        <v>2002</v>
      </c>
      <c r="B311" s="72" t="s">
        <v>570</v>
      </c>
      <c r="C311" s="64" t="s">
        <v>27</v>
      </c>
      <c r="D311" s="66" t="s">
        <v>571</v>
      </c>
      <c r="E311" s="65" t="s">
        <v>575</v>
      </c>
      <c r="F311" s="67" t="s">
        <v>75</v>
      </c>
      <c r="G311" s="88">
        <v>0</v>
      </c>
      <c r="H311" s="89">
        <v>0</v>
      </c>
      <c r="I311" s="88">
        <v>0</v>
      </c>
      <c r="J311" s="8">
        <v>0</v>
      </c>
      <c r="K311" s="128">
        <v>0</v>
      </c>
      <c r="L311" s="128">
        <v>0</v>
      </c>
      <c r="M311" s="131">
        <v>0</v>
      </c>
    </row>
    <row r="312" spans="1:40" ht="15" hidden="1" customHeight="1" x14ac:dyDescent="0.2">
      <c r="A312" s="99">
        <v>2002</v>
      </c>
      <c r="B312" s="72" t="s">
        <v>578</v>
      </c>
      <c r="C312" s="64" t="s">
        <v>19</v>
      </c>
      <c r="D312" s="66" t="s">
        <v>579</v>
      </c>
      <c r="E312" s="65" t="s">
        <v>579</v>
      </c>
      <c r="F312" s="67" t="s">
        <v>75</v>
      </c>
      <c r="G312" s="88">
        <v>0</v>
      </c>
      <c r="H312" s="89">
        <v>0</v>
      </c>
      <c r="I312" s="88">
        <v>0</v>
      </c>
      <c r="J312" s="8">
        <v>0</v>
      </c>
      <c r="K312" s="128">
        <v>0</v>
      </c>
      <c r="L312" s="128">
        <v>0</v>
      </c>
      <c r="M312" s="131">
        <v>0</v>
      </c>
    </row>
    <row r="313" spans="1:40" ht="15" hidden="1" customHeight="1" x14ac:dyDescent="0.2">
      <c r="A313" s="99">
        <v>2002</v>
      </c>
      <c r="B313" s="72" t="s">
        <v>580</v>
      </c>
      <c r="C313" s="64" t="s">
        <v>19</v>
      </c>
      <c r="D313" s="66" t="s">
        <v>581</v>
      </c>
      <c r="E313" s="65" t="s">
        <v>581</v>
      </c>
      <c r="F313" s="67" t="s">
        <v>75</v>
      </c>
      <c r="G313" s="88">
        <v>0</v>
      </c>
      <c r="H313" s="89">
        <v>0</v>
      </c>
      <c r="I313" s="88">
        <v>0</v>
      </c>
      <c r="J313" s="8">
        <v>0</v>
      </c>
      <c r="K313" s="128">
        <v>0</v>
      </c>
      <c r="L313" s="128">
        <v>0</v>
      </c>
      <c r="M313" s="131">
        <v>0</v>
      </c>
    </row>
    <row r="314" spans="1:40" ht="15" customHeight="1" x14ac:dyDescent="0.2">
      <c r="A314" s="99">
        <v>2002</v>
      </c>
      <c r="B314" s="72" t="s">
        <v>582</v>
      </c>
      <c r="C314" s="64" t="s">
        <v>19</v>
      </c>
      <c r="D314" s="66" t="s">
        <v>583</v>
      </c>
      <c r="E314" s="65" t="s">
        <v>583</v>
      </c>
      <c r="F314" s="67" t="s">
        <v>75</v>
      </c>
      <c r="G314" s="88">
        <v>2802.7406923790322</v>
      </c>
      <c r="H314" s="89">
        <v>2219.1688198706693</v>
      </c>
      <c r="I314" s="88">
        <v>928.92788299671076</v>
      </c>
      <c r="J314" s="8">
        <v>998.45500061977702</v>
      </c>
      <c r="K314" s="128">
        <v>180.08663253187763</v>
      </c>
      <c r="L314" s="128">
        <v>70.666906436559557</v>
      </c>
      <c r="M314" s="131">
        <v>41.03239728574426</v>
      </c>
    </row>
    <row r="315" spans="1:40" ht="15" customHeight="1" x14ac:dyDescent="0.2">
      <c r="A315" s="99">
        <v>2002</v>
      </c>
      <c r="B315" s="72" t="s">
        <v>584</v>
      </c>
      <c r="C315" s="64" t="s">
        <v>19</v>
      </c>
      <c r="D315" s="66" t="s">
        <v>585</v>
      </c>
      <c r="E315" s="65" t="s">
        <v>585</v>
      </c>
      <c r="F315" s="67" t="s">
        <v>75</v>
      </c>
      <c r="G315" s="88">
        <v>2817.55794695444</v>
      </c>
      <c r="H315" s="89">
        <v>2229.4269191921057</v>
      </c>
      <c r="I315" s="88">
        <v>932.34724943718936</v>
      </c>
      <c r="J315" s="8">
        <v>1003.0141558737487</v>
      </c>
      <c r="K315" s="128">
        <v>148.17254575407651</v>
      </c>
      <c r="L315" s="128">
        <v>108.27993728182516</v>
      </c>
      <c r="M315" s="131">
        <v>37.613030845265584</v>
      </c>
    </row>
    <row r="316" spans="1:40" ht="15" customHeight="1" x14ac:dyDescent="0.2">
      <c r="A316" s="99">
        <v>2002</v>
      </c>
      <c r="B316" s="72" t="s">
        <v>586</v>
      </c>
      <c r="C316" s="64" t="s">
        <v>19</v>
      </c>
      <c r="D316" s="66" t="s">
        <v>587</v>
      </c>
      <c r="E316" s="65" t="s">
        <v>587</v>
      </c>
      <c r="F316" s="67" t="s">
        <v>75</v>
      </c>
      <c r="G316" s="88">
        <v>1261.7462165366364</v>
      </c>
      <c r="H316" s="89">
        <v>858.26097656015099</v>
      </c>
      <c r="I316" s="88">
        <v>345.35601048834769</v>
      </c>
      <c r="J316" s="8">
        <v>311.16234608356069</v>
      </c>
      <c r="K316" s="128">
        <v>167.54895558345575</v>
      </c>
      <c r="L316" s="128">
        <v>29.634509150815305</v>
      </c>
      <c r="M316" s="131">
        <v>4.5591552539715838</v>
      </c>
    </row>
    <row r="317" spans="1:40" ht="15" customHeight="1" x14ac:dyDescent="0.2">
      <c r="A317" s="99">
        <v>2002</v>
      </c>
      <c r="B317" s="72" t="s">
        <v>588</v>
      </c>
      <c r="C317" s="64" t="s">
        <v>19</v>
      </c>
      <c r="D317" s="66" t="s">
        <v>589</v>
      </c>
      <c r="E317" s="65" t="s">
        <v>589</v>
      </c>
      <c r="F317" s="67" t="s">
        <v>75</v>
      </c>
      <c r="G317" s="88">
        <v>2218.0290310571763</v>
      </c>
      <c r="H317" s="89">
        <v>1901.1677409061515</v>
      </c>
      <c r="I317" s="88">
        <v>930.06767181020371</v>
      </c>
      <c r="J317" s="8">
        <v>812.66942402043492</v>
      </c>
      <c r="K317" s="128">
        <v>99.161626773882006</v>
      </c>
      <c r="L317" s="128">
        <v>36.473242031772671</v>
      </c>
      <c r="M317" s="131">
        <v>22.795776269857928</v>
      </c>
    </row>
    <row r="318" spans="1:40" ht="15" customHeight="1" x14ac:dyDescent="0.2">
      <c r="A318" s="99">
        <v>2002</v>
      </c>
      <c r="B318" s="72" t="s">
        <v>590</v>
      </c>
      <c r="C318" s="64" t="s">
        <v>19</v>
      </c>
      <c r="D318" s="66" t="s">
        <v>591</v>
      </c>
      <c r="E318" s="65" t="s">
        <v>591</v>
      </c>
      <c r="F318" s="67" t="s">
        <v>75</v>
      </c>
      <c r="G318" s="88">
        <v>1016.6916216356638</v>
      </c>
      <c r="H318" s="89">
        <v>724.90568538148216</v>
      </c>
      <c r="I318" s="88">
        <v>462.75425827811597</v>
      </c>
      <c r="J318" s="8">
        <v>116.25845897627546</v>
      </c>
      <c r="K318" s="128">
        <v>77.505639317516952</v>
      </c>
      <c r="L318" s="128">
        <v>52.430285420673236</v>
      </c>
      <c r="M318" s="131">
        <v>15.957043388900546</v>
      </c>
    </row>
    <row r="319" spans="1:40" ht="15" customHeight="1" x14ac:dyDescent="0.2">
      <c r="A319" s="99">
        <v>2002</v>
      </c>
      <c r="B319" s="72" t="s">
        <v>594</v>
      </c>
      <c r="C319" s="64" t="s">
        <v>19</v>
      </c>
      <c r="D319" s="66" t="s">
        <v>595</v>
      </c>
      <c r="E319" s="65" t="s">
        <v>596</v>
      </c>
      <c r="F319" s="67" t="s">
        <v>75</v>
      </c>
      <c r="G319" s="88">
        <v>1199.0578317945269</v>
      </c>
      <c r="H319" s="89">
        <v>996.17542299279148</v>
      </c>
      <c r="I319" s="88">
        <v>547.0986304765903</v>
      </c>
      <c r="J319" s="8">
        <v>347.63558811533346</v>
      </c>
      <c r="K319" s="128">
        <v>29.634509150815305</v>
      </c>
      <c r="L319" s="128">
        <v>50.150707793687438</v>
      </c>
      <c r="M319" s="131">
        <v>21.655987456365025</v>
      </c>
    </row>
    <row r="320" spans="1:40" ht="15" customHeight="1" x14ac:dyDescent="0.2">
      <c r="A320" s="99">
        <v>2002</v>
      </c>
      <c r="B320" s="72" t="s">
        <v>594</v>
      </c>
      <c r="C320" s="64" t="s">
        <v>24</v>
      </c>
      <c r="D320" s="66" t="s">
        <v>595</v>
      </c>
      <c r="E320" s="65" t="s">
        <v>597</v>
      </c>
      <c r="F320" s="67" t="s">
        <v>75</v>
      </c>
      <c r="G320" s="88">
        <v>972.23985790944062</v>
      </c>
      <c r="H320" s="89">
        <v>757.95956097277622</v>
      </c>
      <c r="I320" s="88">
        <v>397.78629590902091</v>
      </c>
      <c r="J320" s="8">
        <v>253.03311659542302</v>
      </c>
      <c r="K320" s="128">
        <v>41.03239728574426</v>
      </c>
      <c r="L320" s="128">
        <v>47.871130166701647</v>
      </c>
      <c r="M320" s="131">
        <v>18.236621015886335</v>
      </c>
    </row>
    <row r="321" spans="1:40" ht="15" customHeight="1" x14ac:dyDescent="0.2">
      <c r="A321" s="99">
        <v>2002</v>
      </c>
      <c r="B321" s="72" t="s">
        <v>594</v>
      </c>
      <c r="C321" s="64" t="s">
        <v>25</v>
      </c>
      <c r="D321" s="66" t="s">
        <v>595</v>
      </c>
      <c r="E321" s="65" t="s">
        <v>598</v>
      </c>
      <c r="F321" s="67" t="s">
        <v>75</v>
      </c>
      <c r="G321" s="88">
        <v>653.09899013142956</v>
      </c>
      <c r="H321" s="89">
        <v>502.64686675036722</v>
      </c>
      <c r="I321" s="88">
        <v>325.97960065896831</v>
      </c>
      <c r="J321" s="8">
        <v>101.44120440086778</v>
      </c>
      <c r="K321" s="128">
        <v>25.075353896843719</v>
      </c>
      <c r="L321" s="128">
        <v>31.914086777801092</v>
      </c>
      <c r="M321" s="131">
        <v>18.236621015886335</v>
      </c>
    </row>
    <row r="322" spans="1:40" s="10" customFormat="1" ht="15" customHeight="1" x14ac:dyDescent="0.2">
      <c r="A322" s="99">
        <v>2002</v>
      </c>
      <c r="B322" s="72" t="s">
        <v>594</v>
      </c>
      <c r="C322" s="64" t="s">
        <v>27</v>
      </c>
      <c r="D322" s="66" t="s">
        <v>595</v>
      </c>
      <c r="E322" s="65" t="s">
        <v>599</v>
      </c>
      <c r="F322" s="67" t="s">
        <v>75</v>
      </c>
      <c r="G322" s="88">
        <v>613.20638165917831</v>
      </c>
      <c r="H322" s="89">
        <v>494.66834505591709</v>
      </c>
      <c r="I322" s="88">
        <v>336.2376999804045</v>
      </c>
      <c r="J322" s="8">
        <v>99.161626773882006</v>
      </c>
      <c r="K322" s="128">
        <v>27.354931523829517</v>
      </c>
      <c r="L322" s="128">
        <v>18.236621015886335</v>
      </c>
      <c r="M322" s="131">
        <v>13.677465761914759</v>
      </c>
      <c r="N322" s="149"/>
      <c r="O322" s="149"/>
      <c r="P322" s="149"/>
      <c r="Q322" s="149"/>
      <c r="R322" s="149"/>
      <c r="S322" s="149"/>
      <c r="T322" s="149"/>
      <c r="U322" s="149"/>
      <c r="V322" s="149"/>
      <c r="W322" s="149"/>
      <c r="X322" s="149"/>
      <c r="Y322" s="149"/>
      <c r="Z322" s="149"/>
      <c r="AA322" s="149"/>
      <c r="AB322" s="149"/>
      <c r="AC322" s="149"/>
      <c r="AD322" s="149"/>
      <c r="AE322" s="149"/>
      <c r="AF322" s="149"/>
      <c r="AG322" s="149"/>
      <c r="AH322" s="149"/>
      <c r="AI322" s="149"/>
      <c r="AJ322" s="149"/>
      <c r="AK322" s="149"/>
      <c r="AL322" s="149"/>
      <c r="AM322" s="149"/>
      <c r="AN322" s="149"/>
    </row>
    <row r="323" spans="1:40" ht="15" customHeight="1" x14ac:dyDescent="0.2">
      <c r="A323" s="99">
        <v>2002</v>
      </c>
      <c r="B323" s="72" t="s">
        <v>600</v>
      </c>
      <c r="C323" s="64" t="s">
        <v>19</v>
      </c>
      <c r="D323" s="66" t="s">
        <v>601</v>
      </c>
      <c r="E323" s="65" t="s">
        <v>602</v>
      </c>
      <c r="F323" s="67" t="s">
        <v>75</v>
      </c>
      <c r="G323" s="88">
        <v>2466.5029923986276</v>
      </c>
      <c r="H323" s="89">
        <v>1691.4465992234582</v>
      </c>
      <c r="I323" s="88">
        <v>1013.2722551951849</v>
      </c>
      <c r="J323" s="8">
        <v>290.64614744068859</v>
      </c>
      <c r="K323" s="128">
        <v>176.66726609139894</v>
      </c>
      <c r="L323" s="128">
        <v>147.03275694058362</v>
      </c>
      <c r="M323" s="131">
        <v>63.828173555602184</v>
      </c>
    </row>
    <row r="324" spans="1:40" ht="15" customHeight="1" x14ac:dyDescent="0.2">
      <c r="A324" s="99">
        <v>2002</v>
      </c>
      <c r="B324" s="72" t="s">
        <v>600</v>
      </c>
      <c r="C324" s="64" t="s">
        <v>24</v>
      </c>
      <c r="D324" s="66" t="s">
        <v>601</v>
      </c>
      <c r="E324" s="65" t="s">
        <v>603</v>
      </c>
      <c r="F324" s="67" t="s">
        <v>75</v>
      </c>
      <c r="G324" s="88">
        <v>1514.7793331320595</v>
      </c>
      <c r="H324" s="89">
        <v>1040.6271867190146</v>
      </c>
      <c r="I324" s="88">
        <v>624.60426979410738</v>
      </c>
      <c r="J324" s="8">
        <v>178.94684371838474</v>
      </c>
      <c r="K324" s="128">
        <v>106.00035965483937</v>
      </c>
      <c r="L324" s="128">
        <v>90.043316265938813</v>
      </c>
      <c r="M324" s="131">
        <v>41.03239728574426</v>
      </c>
    </row>
    <row r="325" spans="1:40" ht="15" customHeight="1" x14ac:dyDescent="0.2">
      <c r="A325" s="99">
        <v>2002</v>
      </c>
      <c r="B325" s="72" t="s">
        <v>600</v>
      </c>
      <c r="C325" s="64" t="s">
        <v>25</v>
      </c>
      <c r="D325" s="66" t="s">
        <v>601</v>
      </c>
      <c r="E325" s="65" t="s">
        <v>604</v>
      </c>
      <c r="F325" s="67" t="s">
        <v>75</v>
      </c>
      <c r="G325" s="88">
        <v>803.55111351249207</v>
      </c>
      <c r="H325" s="89">
        <v>545.95884166309736</v>
      </c>
      <c r="I325" s="88">
        <v>322.56023421848971</v>
      </c>
      <c r="J325" s="8">
        <v>94.602471519910395</v>
      </c>
      <c r="K325" s="128">
        <v>56.989440674644825</v>
      </c>
      <c r="L325" s="128">
        <v>49.010918980194532</v>
      </c>
      <c r="M325" s="131">
        <v>22.795776269857928</v>
      </c>
    </row>
    <row r="326" spans="1:40" ht="15" customHeight="1" x14ac:dyDescent="0.2">
      <c r="A326" s="99">
        <v>2002</v>
      </c>
      <c r="B326" s="72" t="s">
        <v>600</v>
      </c>
      <c r="C326" s="64" t="s">
        <v>27</v>
      </c>
      <c r="D326" s="66" t="s">
        <v>601</v>
      </c>
      <c r="E326" s="65" t="s">
        <v>605</v>
      </c>
      <c r="F326" s="67" t="s">
        <v>75</v>
      </c>
      <c r="G326" s="88">
        <v>266.71058235733773</v>
      </c>
      <c r="H326" s="89">
        <v>177.8070549048918</v>
      </c>
      <c r="I326" s="88">
        <v>101.44120440086778</v>
      </c>
      <c r="J326" s="8">
        <v>31.914086777801092</v>
      </c>
      <c r="K326" s="128">
        <v>20.51619864287213</v>
      </c>
      <c r="L326" s="128">
        <v>17.096832202393447</v>
      </c>
      <c r="M326" s="131">
        <v>6.8387328809573793</v>
      </c>
    </row>
    <row r="327" spans="1:40" ht="15" customHeight="1" x14ac:dyDescent="0.2">
      <c r="A327" s="99">
        <v>2002</v>
      </c>
      <c r="B327" s="72" t="s">
        <v>600</v>
      </c>
      <c r="C327" s="64" t="s">
        <v>29</v>
      </c>
      <c r="D327" s="66" t="s">
        <v>601</v>
      </c>
      <c r="E327" s="65" t="s">
        <v>606</v>
      </c>
      <c r="F327" s="67" t="s">
        <v>75</v>
      </c>
      <c r="G327" s="88">
        <v>125.37676948421858</v>
      </c>
      <c r="H327" s="89">
        <v>84.344372198474332</v>
      </c>
      <c r="I327" s="88">
        <v>45.591552539715856</v>
      </c>
      <c r="J327" s="8">
        <v>18.236621015886335</v>
      </c>
      <c r="K327" s="128">
        <v>11.397888134928964</v>
      </c>
      <c r="L327" s="128">
        <v>6.8387328809573793</v>
      </c>
      <c r="M327" s="131">
        <v>2.2795776269857919</v>
      </c>
    </row>
    <row r="328" spans="1:40" ht="15" hidden="1" customHeight="1" x14ac:dyDescent="0.2">
      <c r="A328" s="99"/>
      <c r="B328" s="74" t="s">
        <v>639</v>
      </c>
      <c r="C328" s="64" t="s">
        <v>19</v>
      </c>
      <c r="D328" s="66" t="s">
        <v>640</v>
      </c>
      <c r="E328" s="65" t="s">
        <v>640</v>
      </c>
      <c r="F328" s="67" t="s">
        <v>75</v>
      </c>
      <c r="G328" s="88">
        <v>0</v>
      </c>
      <c r="H328" s="89">
        <v>0</v>
      </c>
      <c r="I328" s="88">
        <v>0</v>
      </c>
      <c r="J328" s="8">
        <v>0</v>
      </c>
      <c r="K328" s="128">
        <v>0</v>
      </c>
      <c r="L328" s="128">
        <v>0</v>
      </c>
      <c r="M328" s="131">
        <v>0</v>
      </c>
    </row>
    <row r="329" spans="1:40" ht="15" hidden="1" customHeight="1" x14ac:dyDescent="0.2">
      <c r="A329" s="99"/>
      <c r="B329" s="74" t="s">
        <v>641</v>
      </c>
      <c r="C329" s="64" t="s">
        <v>19</v>
      </c>
      <c r="D329" s="66" t="s">
        <v>642</v>
      </c>
      <c r="E329" s="65" t="s">
        <v>642</v>
      </c>
      <c r="F329" s="67" t="s">
        <v>75</v>
      </c>
      <c r="G329" s="88">
        <v>0</v>
      </c>
      <c r="H329" s="89">
        <v>0</v>
      </c>
      <c r="I329" s="88">
        <v>0</v>
      </c>
      <c r="J329" s="8">
        <v>0</v>
      </c>
      <c r="K329" s="128">
        <v>0</v>
      </c>
      <c r="L329" s="128">
        <v>0</v>
      </c>
      <c r="M329" s="131">
        <v>0</v>
      </c>
    </row>
    <row r="330" spans="1:40" ht="15" customHeight="1" x14ac:dyDescent="0.2">
      <c r="A330" s="99">
        <v>2002</v>
      </c>
      <c r="B330" s="72" t="s">
        <v>607</v>
      </c>
      <c r="C330" s="64" t="s">
        <v>19</v>
      </c>
      <c r="D330" s="66" t="s">
        <v>608</v>
      </c>
      <c r="E330" s="65" t="s">
        <v>609</v>
      </c>
      <c r="F330" s="67" t="s">
        <v>75</v>
      </c>
      <c r="G330" s="88">
        <v>1682.3282887155151</v>
      </c>
      <c r="H330" s="89">
        <v>1572.9085626201972</v>
      </c>
      <c r="I330" s="88">
        <v>769.35744910770507</v>
      </c>
      <c r="J330" s="8">
        <v>748.84125046483302</v>
      </c>
      <c r="K330" s="128">
        <v>25.075353896843719</v>
      </c>
      <c r="L330" s="128">
        <v>18.236621015886335</v>
      </c>
      <c r="M330" s="131">
        <v>11.397888134928964</v>
      </c>
    </row>
    <row r="331" spans="1:40" ht="15" customHeight="1" x14ac:dyDescent="0.2">
      <c r="A331" s="99">
        <v>2002</v>
      </c>
      <c r="B331" s="72" t="s">
        <v>607</v>
      </c>
      <c r="C331" s="64" t="s">
        <v>24</v>
      </c>
      <c r="D331" s="66" t="s">
        <v>608</v>
      </c>
      <c r="E331" s="65" t="s">
        <v>610</v>
      </c>
      <c r="F331" s="67" t="s">
        <v>75</v>
      </c>
      <c r="G331" s="88">
        <v>453.63594777017283</v>
      </c>
      <c r="H331" s="89">
        <v>357.89368743676948</v>
      </c>
      <c r="I331" s="88">
        <v>156.15106744852685</v>
      </c>
      <c r="J331" s="8">
        <v>153.87148982154102</v>
      </c>
      <c r="K331" s="128">
        <v>25.075353896843719</v>
      </c>
      <c r="L331" s="128">
        <v>15.957043388900546</v>
      </c>
      <c r="M331" s="131">
        <v>6.8387328809573793</v>
      </c>
    </row>
    <row r="332" spans="1:40" ht="15" customHeight="1" x14ac:dyDescent="0.2">
      <c r="A332" s="99">
        <v>2002</v>
      </c>
      <c r="B332" s="72" t="s">
        <v>607</v>
      </c>
      <c r="C332" s="64" t="s">
        <v>25</v>
      </c>
      <c r="D332" s="66" t="s">
        <v>608</v>
      </c>
      <c r="E332" s="65" t="s">
        <v>611</v>
      </c>
      <c r="F332" s="67" t="s">
        <v>75</v>
      </c>
      <c r="G332" s="88">
        <v>303.18382438911044</v>
      </c>
      <c r="H332" s="89">
        <v>225.6781850715935</v>
      </c>
      <c r="I332" s="88">
        <v>94.602471519910395</v>
      </c>
      <c r="J332" s="8">
        <v>92.32289389292464</v>
      </c>
      <c r="K332" s="128">
        <v>25.075353896843719</v>
      </c>
      <c r="L332" s="128">
        <v>6.8387328809573793</v>
      </c>
      <c r="M332" s="131">
        <v>6.8387328809573793</v>
      </c>
    </row>
    <row r="333" spans="1:40" ht="15" customHeight="1" x14ac:dyDescent="0.2">
      <c r="A333" s="99">
        <v>2002</v>
      </c>
      <c r="B333" s="72" t="s">
        <v>612</v>
      </c>
      <c r="C333" s="64" t="s">
        <v>19</v>
      </c>
      <c r="D333" s="66" t="s">
        <v>613</v>
      </c>
      <c r="E333" s="65" t="s">
        <v>613</v>
      </c>
      <c r="F333" s="67" t="s">
        <v>75</v>
      </c>
      <c r="G333" s="88">
        <v>527.72222064721109</v>
      </c>
      <c r="H333" s="89">
        <v>393.22714065504925</v>
      </c>
      <c r="I333" s="88">
        <v>128.79613592469732</v>
      </c>
      <c r="J333" s="8">
        <v>197.18346473427107</v>
      </c>
      <c r="K333" s="128">
        <v>39.892608472251375</v>
      </c>
      <c r="L333" s="128">
        <v>22.795776269857928</v>
      </c>
      <c r="M333" s="131">
        <v>4.5591552539715838</v>
      </c>
    </row>
    <row r="334" spans="1:40" ht="15" hidden="1" customHeight="1" x14ac:dyDescent="0.2">
      <c r="A334" s="99">
        <v>2002</v>
      </c>
      <c r="B334" s="72" t="s">
        <v>614</v>
      </c>
      <c r="C334" s="64" t="s">
        <v>19</v>
      </c>
      <c r="D334" s="66" t="s">
        <v>615</v>
      </c>
      <c r="E334" s="65" t="s">
        <v>615</v>
      </c>
      <c r="F334" s="67" t="s">
        <v>75</v>
      </c>
      <c r="G334" s="88">
        <v>0</v>
      </c>
      <c r="H334" s="89">
        <v>0</v>
      </c>
      <c r="I334" s="88">
        <v>0</v>
      </c>
      <c r="J334" s="8">
        <v>0</v>
      </c>
      <c r="K334" s="128">
        <v>0</v>
      </c>
      <c r="L334" s="128">
        <v>0</v>
      </c>
      <c r="M334" s="131">
        <v>0</v>
      </c>
    </row>
    <row r="335" spans="1:40" ht="15" hidden="1" customHeight="1" x14ac:dyDescent="0.2">
      <c r="A335" s="99"/>
      <c r="B335" s="74" t="s">
        <v>616</v>
      </c>
      <c r="C335" s="64" t="s">
        <v>19</v>
      </c>
      <c r="D335" s="66" t="s">
        <v>617</v>
      </c>
      <c r="E335" s="65" t="s">
        <v>617</v>
      </c>
      <c r="F335" s="67" t="s">
        <v>75</v>
      </c>
      <c r="G335" s="88">
        <v>0</v>
      </c>
      <c r="H335" s="89">
        <v>0</v>
      </c>
      <c r="I335" s="88">
        <v>0</v>
      </c>
      <c r="J335" s="8">
        <v>0</v>
      </c>
      <c r="K335" s="128">
        <v>0</v>
      </c>
      <c r="L335" s="128">
        <v>0</v>
      </c>
      <c r="M335" s="131">
        <v>0</v>
      </c>
    </row>
    <row r="336" spans="1:40" ht="15" hidden="1" customHeight="1" x14ac:dyDescent="0.2">
      <c r="A336" s="99">
        <v>2002</v>
      </c>
      <c r="B336" s="72" t="s">
        <v>618</v>
      </c>
      <c r="C336" s="64" t="s">
        <v>19</v>
      </c>
      <c r="D336" s="66" t="s">
        <v>619</v>
      </c>
      <c r="E336" s="65" t="s">
        <v>619</v>
      </c>
      <c r="F336" s="67" t="s">
        <v>75</v>
      </c>
      <c r="G336" s="88">
        <v>0</v>
      </c>
      <c r="H336" s="89">
        <v>0</v>
      </c>
      <c r="I336" s="88">
        <v>0</v>
      </c>
      <c r="J336" s="8">
        <v>0</v>
      </c>
      <c r="K336" s="128">
        <v>0</v>
      </c>
      <c r="L336" s="128">
        <v>0</v>
      </c>
      <c r="M336" s="131">
        <v>0</v>
      </c>
    </row>
    <row r="337" spans="1:40" ht="15" hidden="1" customHeight="1" x14ac:dyDescent="0.2">
      <c r="A337" s="99">
        <v>2002</v>
      </c>
      <c r="B337" s="72" t="s">
        <v>620</v>
      </c>
      <c r="C337" s="64" t="s">
        <v>19</v>
      </c>
      <c r="D337" s="66" t="s">
        <v>621</v>
      </c>
      <c r="E337" s="65" t="s">
        <v>621</v>
      </c>
      <c r="F337" s="67" t="s">
        <v>75</v>
      </c>
      <c r="G337" s="88">
        <v>0</v>
      </c>
      <c r="H337" s="89">
        <v>0</v>
      </c>
      <c r="I337" s="88">
        <v>0</v>
      </c>
      <c r="J337" s="8">
        <v>0</v>
      </c>
      <c r="K337" s="128">
        <v>0</v>
      </c>
      <c r="L337" s="128">
        <v>0</v>
      </c>
      <c r="M337" s="131">
        <v>0</v>
      </c>
    </row>
    <row r="338" spans="1:40" ht="15" customHeight="1" x14ac:dyDescent="0.2">
      <c r="A338" s="99">
        <v>2002</v>
      </c>
      <c r="B338" s="72" t="s">
        <v>622</v>
      </c>
      <c r="C338" s="64" t="s">
        <v>19</v>
      </c>
      <c r="D338" s="66" t="s">
        <v>623</v>
      </c>
      <c r="E338" s="65" t="s">
        <v>624</v>
      </c>
      <c r="F338" s="67" t="s">
        <v>75</v>
      </c>
      <c r="G338" s="88">
        <v>3617.6896940264542</v>
      </c>
      <c r="H338" s="89">
        <v>2995.3650018593326</v>
      </c>
      <c r="I338" s="88">
        <v>2271.5991052913432</v>
      </c>
      <c r="J338" s="8">
        <v>412.60355048442858</v>
      </c>
      <c r="K338" s="128">
        <v>125.37676948421858</v>
      </c>
      <c r="L338" s="128">
        <v>77.505639317516952</v>
      </c>
      <c r="M338" s="131">
        <v>108.27993728182516</v>
      </c>
    </row>
    <row r="339" spans="1:40" ht="15" customHeight="1" x14ac:dyDescent="0.2">
      <c r="A339" s="99">
        <v>2002</v>
      </c>
      <c r="B339" s="72" t="s">
        <v>622</v>
      </c>
      <c r="C339" s="64" t="s">
        <v>24</v>
      </c>
      <c r="D339" s="66" t="s">
        <v>623</v>
      </c>
      <c r="E339" s="65" t="s">
        <v>625</v>
      </c>
      <c r="F339" s="67" t="s">
        <v>75</v>
      </c>
      <c r="G339" s="88">
        <v>4636.6608932891031</v>
      </c>
      <c r="H339" s="89">
        <v>3779.5397055424451</v>
      </c>
      <c r="I339" s="88">
        <v>2233.9860744460775</v>
      </c>
      <c r="J339" s="8">
        <v>1116.9930372230388</v>
      </c>
      <c r="K339" s="128">
        <v>239.35565083350826</v>
      </c>
      <c r="L339" s="128">
        <v>63.828173555602184</v>
      </c>
      <c r="M339" s="131">
        <v>125.37676948421858</v>
      </c>
    </row>
    <row r="340" spans="1:40" ht="15" customHeight="1" x14ac:dyDescent="0.2">
      <c r="A340" s="99">
        <v>2002</v>
      </c>
      <c r="B340" s="72" t="s">
        <v>628</v>
      </c>
      <c r="C340" s="64" t="s">
        <v>19</v>
      </c>
      <c r="D340" s="66" t="s">
        <v>629</v>
      </c>
      <c r="E340" s="65" t="s">
        <v>629</v>
      </c>
      <c r="F340" s="67" t="s">
        <v>75</v>
      </c>
      <c r="G340" s="88">
        <v>145.89296812709074</v>
      </c>
      <c r="H340" s="89">
        <v>109.41972609531804</v>
      </c>
      <c r="I340" s="88">
        <v>66.107751182587975</v>
      </c>
      <c r="J340" s="8">
        <v>25.075353896843719</v>
      </c>
      <c r="K340" s="128">
        <v>6.8387328809573793</v>
      </c>
      <c r="L340" s="128">
        <v>6.8387328809573793</v>
      </c>
      <c r="M340" s="131">
        <v>4.5591552539715838</v>
      </c>
    </row>
    <row r="341" spans="1:40" ht="15" customHeight="1" x14ac:dyDescent="0.2">
      <c r="A341" s="99">
        <v>2002</v>
      </c>
      <c r="B341" s="72" t="s">
        <v>643</v>
      </c>
      <c r="C341" s="64" t="s">
        <v>19</v>
      </c>
      <c r="D341" s="66" t="s">
        <v>644</v>
      </c>
      <c r="E341" s="65" t="s">
        <v>644</v>
      </c>
      <c r="F341" s="67" t="s">
        <v>75</v>
      </c>
      <c r="G341" s="88">
        <v>2809.5794252599899</v>
      </c>
      <c r="H341" s="89">
        <v>2750.3104069583596</v>
      </c>
      <c r="I341" s="88">
        <v>2204.3515652952619</v>
      </c>
      <c r="J341" s="8">
        <v>516.32433251228224</v>
      </c>
      <c r="K341" s="128">
        <v>11.397888134928964</v>
      </c>
      <c r="L341" s="128">
        <v>4.5591552539715838</v>
      </c>
      <c r="M341" s="131">
        <v>13.677465761914759</v>
      </c>
    </row>
    <row r="342" spans="1:40" s="4" customFormat="1" ht="24" hidden="1" x14ac:dyDescent="0.2">
      <c r="A342" s="100"/>
      <c r="B342" s="75" t="s">
        <v>632</v>
      </c>
      <c r="C342" s="69" t="s">
        <v>19</v>
      </c>
      <c r="D342" s="66" t="s">
        <v>633</v>
      </c>
      <c r="E342" s="66" t="s">
        <v>633</v>
      </c>
      <c r="F342" s="70" t="s">
        <v>75</v>
      </c>
      <c r="G342" s="88">
        <v>0</v>
      </c>
      <c r="H342" s="89">
        <v>0</v>
      </c>
      <c r="I342" s="88">
        <v>0</v>
      </c>
      <c r="J342" s="8">
        <v>0</v>
      </c>
      <c r="K342" s="128">
        <v>0</v>
      </c>
      <c r="L342" s="128">
        <v>0</v>
      </c>
      <c r="M342" s="131">
        <v>0</v>
      </c>
      <c r="N342" s="140"/>
      <c r="O342" s="140"/>
      <c r="P342" s="140"/>
      <c r="Q342" s="140"/>
      <c r="R342" s="140"/>
      <c r="S342" s="140"/>
      <c r="T342" s="140"/>
      <c r="U342" s="140"/>
      <c r="V342" s="140"/>
      <c r="W342" s="140"/>
      <c r="X342" s="140"/>
      <c r="Y342" s="140"/>
      <c r="Z342" s="140"/>
      <c r="AA342" s="140"/>
      <c r="AB342" s="140"/>
      <c r="AC342" s="140"/>
      <c r="AD342" s="140"/>
      <c r="AE342" s="140"/>
      <c r="AF342" s="140"/>
      <c r="AG342" s="140"/>
      <c r="AH342" s="140"/>
      <c r="AI342" s="140"/>
      <c r="AJ342" s="140"/>
      <c r="AK342" s="140"/>
      <c r="AL342" s="140"/>
      <c r="AM342" s="140"/>
      <c r="AN342" s="140"/>
    </row>
    <row r="343" spans="1:40" ht="15" customHeight="1" x14ac:dyDescent="0.2">
      <c r="A343" s="99">
        <v>2002</v>
      </c>
      <c r="B343" s="72" t="s">
        <v>645</v>
      </c>
      <c r="C343" s="64" t="s">
        <v>19</v>
      </c>
      <c r="D343" s="66" t="s">
        <v>646</v>
      </c>
      <c r="E343" s="65" t="s">
        <v>646</v>
      </c>
      <c r="F343" s="67" t="s">
        <v>75</v>
      </c>
      <c r="G343" s="88">
        <v>3527.6463777605145</v>
      </c>
      <c r="H343" s="89">
        <v>3105.9245167681424</v>
      </c>
      <c r="I343" s="88">
        <v>2026.5445103903699</v>
      </c>
      <c r="J343" s="8">
        <v>868.51907588158713</v>
      </c>
      <c r="K343" s="128">
        <v>102.58099321436069</v>
      </c>
      <c r="L343" s="128">
        <v>74.086272877038255</v>
      </c>
      <c r="M343" s="131">
        <v>34.193664404786894</v>
      </c>
    </row>
    <row r="344" spans="1:40" ht="15" customHeight="1" x14ac:dyDescent="0.2">
      <c r="A344" s="99">
        <v>2002</v>
      </c>
      <c r="B344" s="72" t="s">
        <v>647</v>
      </c>
      <c r="C344" s="64" t="s">
        <v>19</v>
      </c>
      <c r="D344" s="66" t="s">
        <v>648</v>
      </c>
      <c r="E344" s="65" t="s">
        <v>648</v>
      </c>
      <c r="F344" s="67" t="s">
        <v>75</v>
      </c>
      <c r="G344" s="88">
        <v>107.14014846833226</v>
      </c>
      <c r="H344" s="89">
        <v>93.462682706417525</v>
      </c>
      <c r="I344" s="88">
        <v>61.548595928616415</v>
      </c>
      <c r="J344" s="8">
        <v>25.075353896843719</v>
      </c>
      <c r="K344" s="128">
        <v>2.2795776269857919</v>
      </c>
      <c r="L344" s="128">
        <v>2.2795776269857919</v>
      </c>
      <c r="M344" s="131">
        <v>2.2795776269857919</v>
      </c>
    </row>
    <row r="345" spans="1:40" ht="15" hidden="1" customHeight="1" x14ac:dyDescent="0.2">
      <c r="A345" s="99">
        <v>2002</v>
      </c>
      <c r="B345" s="72" t="s">
        <v>649</v>
      </c>
      <c r="C345" s="64" t="s">
        <v>19</v>
      </c>
      <c r="D345" s="66" t="s">
        <v>650</v>
      </c>
      <c r="E345" s="65" t="s">
        <v>650</v>
      </c>
      <c r="F345" s="67" t="s">
        <v>75</v>
      </c>
      <c r="G345" s="88">
        <v>0</v>
      </c>
      <c r="H345" s="89">
        <v>0</v>
      </c>
      <c r="I345" s="88">
        <v>0</v>
      </c>
      <c r="J345" s="8">
        <v>0</v>
      </c>
      <c r="K345" s="128">
        <v>0</v>
      </c>
      <c r="L345" s="128">
        <v>0</v>
      </c>
      <c r="M345" s="131">
        <v>0</v>
      </c>
    </row>
    <row r="346" spans="1:40" ht="15" hidden="1" customHeight="1" x14ac:dyDescent="0.2">
      <c r="A346" s="99">
        <v>2002</v>
      </c>
      <c r="B346" s="72" t="s">
        <v>651</v>
      </c>
      <c r="C346" s="64" t="s">
        <v>19</v>
      </c>
      <c r="D346" s="66" t="s">
        <v>652</v>
      </c>
      <c r="E346" s="65" t="s">
        <v>652</v>
      </c>
      <c r="F346" s="67" t="s">
        <v>75</v>
      </c>
      <c r="G346" s="88">
        <v>0</v>
      </c>
      <c r="H346" s="89">
        <v>0</v>
      </c>
      <c r="I346" s="88">
        <v>0</v>
      </c>
      <c r="J346" s="8">
        <v>0</v>
      </c>
      <c r="K346" s="128">
        <v>0</v>
      </c>
      <c r="L346" s="128">
        <v>0</v>
      </c>
      <c r="M346" s="131">
        <v>0</v>
      </c>
    </row>
    <row r="347" spans="1:40" ht="15" hidden="1" customHeight="1" x14ac:dyDescent="0.2">
      <c r="A347" s="99">
        <v>2002</v>
      </c>
      <c r="B347" s="72" t="s">
        <v>653</v>
      </c>
      <c r="C347" s="64" t="s">
        <v>19</v>
      </c>
      <c r="D347" s="66" t="s">
        <v>654</v>
      </c>
      <c r="E347" s="65" t="s">
        <v>654</v>
      </c>
      <c r="F347" s="67" t="s">
        <v>75</v>
      </c>
      <c r="G347" s="88">
        <v>0</v>
      </c>
      <c r="H347" s="89">
        <v>0</v>
      </c>
      <c r="I347" s="88">
        <v>0</v>
      </c>
      <c r="J347" s="8">
        <v>0</v>
      </c>
      <c r="K347" s="128">
        <v>0</v>
      </c>
      <c r="L347" s="128">
        <v>0</v>
      </c>
      <c r="M347" s="131">
        <v>0</v>
      </c>
    </row>
    <row r="348" spans="1:40" ht="15" hidden="1" customHeight="1" x14ac:dyDescent="0.2">
      <c r="A348" s="99">
        <v>2002</v>
      </c>
      <c r="B348" s="72" t="s">
        <v>288</v>
      </c>
      <c r="C348" s="64" t="s">
        <v>19</v>
      </c>
      <c r="D348" s="66" t="s">
        <v>286</v>
      </c>
      <c r="E348" s="65" t="s">
        <v>289</v>
      </c>
      <c r="F348" s="67" t="s">
        <v>75</v>
      </c>
      <c r="G348" s="88">
        <v>0</v>
      </c>
      <c r="H348" s="89">
        <v>0</v>
      </c>
      <c r="I348" s="88">
        <v>0</v>
      </c>
      <c r="J348" s="8">
        <v>0</v>
      </c>
      <c r="K348" s="128">
        <v>0</v>
      </c>
      <c r="L348" s="128">
        <v>0</v>
      </c>
      <c r="M348" s="131">
        <v>0</v>
      </c>
    </row>
    <row r="349" spans="1:40" ht="15" hidden="1" customHeight="1" x14ac:dyDescent="0.2">
      <c r="A349" s="99">
        <v>2002</v>
      </c>
      <c r="B349" s="72" t="s">
        <v>656</v>
      </c>
      <c r="C349" s="64" t="s">
        <v>19</v>
      </c>
      <c r="D349" s="66" t="s">
        <v>657</v>
      </c>
      <c r="E349" s="65" t="s">
        <v>657</v>
      </c>
      <c r="F349" s="67" t="s">
        <v>75</v>
      </c>
      <c r="G349" s="88">
        <v>0</v>
      </c>
      <c r="H349" s="89">
        <v>0</v>
      </c>
      <c r="I349" s="88">
        <v>0</v>
      </c>
      <c r="J349" s="8">
        <v>0</v>
      </c>
      <c r="K349" s="128">
        <v>0</v>
      </c>
      <c r="L349" s="128">
        <v>0</v>
      </c>
      <c r="M349" s="131">
        <v>0</v>
      </c>
    </row>
    <row r="350" spans="1:40" ht="15" hidden="1" customHeight="1" x14ac:dyDescent="0.2">
      <c r="A350" s="99">
        <v>2002</v>
      </c>
      <c r="B350" s="72" t="s">
        <v>658</v>
      </c>
      <c r="C350" s="64" t="s">
        <v>19</v>
      </c>
      <c r="D350" s="66" t="s">
        <v>659</v>
      </c>
      <c r="E350" s="65" t="s">
        <v>659</v>
      </c>
      <c r="F350" s="67" t="s">
        <v>75</v>
      </c>
      <c r="G350" s="88">
        <v>0</v>
      </c>
      <c r="H350" s="89">
        <v>0</v>
      </c>
      <c r="I350" s="88">
        <v>0</v>
      </c>
      <c r="J350" s="8">
        <v>0</v>
      </c>
      <c r="K350" s="128">
        <v>0</v>
      </c>
      <c r="L350" s="128">
        <v>0</v>
      </c>
      <c r="M350" s="131">
        <v>0</v>
      </c>
    </row>
    <row r="351" spans="1:40" ht="15" hidden="1" customHeight="1" x14ac:dyDescent="0.2">
      <c r="A351" s="99">
        <v>2002</v>
      </c>
      <c r="B351" s="72" t="s">
        <v>660</v>
      </c>
      <c r="C351" s="64" t="s">
        <v>19</v>
      </c>
      <c r="D351" s="66" t="s">
        <v>661</v>
      </c>
      <c r="E351" s="65" t="s">
        <v>661</v>
      </c>
      <c r="F351" s="67" t="s">
        <v>75</v>
      </c>
      <c r="G351" s="88">
        <v>0</v>
      </c>
      <c r="H351" s="89">
        <v>0</v>
      </c>
      <c r="I351" s="88">
        <v>0</v>
      </c>
      <c r="J351" s="8">
        <v>0</v>
      </c>
      <c r="K351" s="128">
        <v>0</v>
      </c>
      <c r="L351" s="128">
        <v>0</v>
      </c>
      <c r="M351" s="131">
        <v>0</v>
      </c>
    </row>
    <row r="352" spans="1:40" ht="15" hidden="1" customHeight="1" x14ac:dyDescent="0.2">
      <c r="A352" s="99">
        <v>2002</v>
      </c>
      <c r="B352" s="72" t="s">
        <v>662</v>
      </c>
      <c r="C352" s="64" t="s">
        <v>19</v>
      </c>
      <c r="D352" s="66" t="s">
        <v>663</v>
      </c>
      <c r="E352" s="65" t="s">
        <v>663</v>
      </c>
      <c r="F352" s="67" t="s">
        <v>75</v>
      </c>
      <c r="G352" s="88">
        <v>0</v>
      </c>
      <c r="H352" s="89">
        <v>0</v>
      </c>
      <c r="I352" s="88">
        <v>0</v>
      </c>
      <c r="J352" s="8">
        <v>0</v>
      </c>
      <c r="K352" s="128">
        <v>0</v>
      </c>
      <c r="L352" s="128">
        <v>0</v>
      </c>
      <c r="M352" s="131">
        <v>0</v>
      </c>
    </row>
    <row r="353" spans="1:13" ht="15" hidden="1" customHeight="1" x14ac:dyDescent="0.2">
      <c r="A353" s="99">
        <v>2002</v>
      </c>
      <c r="B353" s="72" t="s">
        <v>664</v>
      </c>
      <c r="C353" s="64" t="s">
        <v>19</v>
      </c>
      <c r="D353" s="66" t="s">
        <v>665</v>
      </c>
      <c r="E353" s="65" t="s">
        <v>665</v>
      </c>
      <c r="F353" s="67" t="s">
        <v>75</v>
      </c>
      <c r="G353" s="88">
        <v>0</v>
      </c>
      <c r="H353" s="89">
        <v>0</v>
      </c>
      <c r="I353" s="88">
        <v>0</v>
      </c>
      <c r="J353" s="8">
        <v>0</v>
      </c>
      <c r="K353" s="128">
        <v>0</v>
      </c>
      <c r="L353" s="128">
        <v>0</v>
      </c>
      <c r="M353" s="131">
        <v>0</v>
      </c>
    </row>
    <row r="354" spans="1:13" ht="15" hidden="1" customHeight="1" x14ac:dyDescent="0.2">
      <c r="A354" s="99"/>
      <c r="B354" s="74" t="s">
        <v>772</v>
      </c>
      <c r="C354" s="64" t="s">
        <v>19</v>
      </c>
      <c r="D354" s="66" t="s">
        <v>440</v>
      </c>
      <c r="E354" s="65" t="s">
        <v>773</v>
      </c>
      <c r="F354" s="67" t="s">
        <v>75</v>
      </c>
      <c r="G354" s="88">
        <v>0</v>
      </c>
      <c r="H354" s="89">
        <v>0</v>
      </c>
      <c r="I354" s="88">
        <v>0</v>
      </c>
      <c r="J354" s="8">
        <v>0</v>
      </c>
      <c r="K354" s="128">
        <v>0</v>
      </c>
      <c r="L354" s="128">
        <v>0</v>
      </c>
      <c r="M354" s="131">
        <v>0</v>
      </c>
    </row>
    <row r="355" spans="1:13" ht="15" hidden="1" customHeight="1" x14ac:dyDescent="0.2">
      <c r="A355" s="99">
        <v>2002</v>
      </c>
      <c r="B355" s="74" t="s">
        <v>772</v>
      </c>
      <c r="C355" s="64" t="s">
        <v>24</v>
      </c>
      <c r="D355" s="66" t="s">
        <v>440</v>
      </c>
      <c r="E355" s="65" t="s">
        <v>10</v>
      </c>
      <c r="F355" s="67" t="s">
        <v>75</v>
      </c>
      <c r="G355" s="88">
        <v>0</v>
      </c>
      <c r="H355" s="89">
        <v>0</v>
      </c>
      <c r="I355" s="88">
        <v>0</v>
      </c>
      <c r="J355" s="8">
        <v>0</v>
      </c>
      <c r="K355" s="128">
        <v>0</v>
      </c>
      <c r="L355" s="128">
        <v>0</v>
      </c>
      <c r="M355" s="131">
        <v>0</v>
      </c>
    </row>
    <row r="356" spans="1:13" ht="15" customHeight="1" x14ac:dyDescent="0.2">
      <c r="A356" s="99">
        <v>2002</v>
      </c>
      <c r="B356" s="72" t="s">
        <v>666</v>
      </c>
      <c r="C356" s="64" t="s">
        <v>19</v>
      </c>
      <c r="D356" s="66" t="s">
        <v>670</v>
      </c>
      <c r="E356" s="65" t="s">
        <v>670</v>
      </c>
      <c r="F356" s="67" t="s">
        <v>75</v>
      </c>
      <c r="G356" s="88">
        <v>748.84125046483291</v>
      </c>
      <c r="H356" s="89">
        <v>539.12010878213994</v>
      </c>
      <c r="I356" s="88">
        <v>347.63558811533346</v>
      </c>
      <c r="J356" s="8">
        <v>86.623949825460102</v>
      </c>
      <c r="K356" s="128">
        <v>75.226061690531168</v>
      </c>
      <c r="L356" s="128">
        <v>25.075353896843719</v>
      </c>
      <c r="M356" s="131">
        <v>4.5591552539715838</v>
      </c>
    </row>
    <row r="357" spans="1:13" ht="15" hidden="1" customHeight="1" x14ac:dyDescent="0.2">
      <c r="A357" s="99">
        <v>2002</v>
      </c>
      <c r="B357" s="72" t="s">
        <v>671</v>
      </c>
      <c r="C357" s="64" t="s">
        <v>19</v>
      </c>
      <c r="D357" s="66" t="s">
        <v>672</v>
      </c>
      <c r="E357" s="65" t="s">
        <v>672</v>
      </c>
      <c r="F357" s="67" t="s">
        <v>75</v>
      </c>
      <c r="G357" s="88">
        <v>0</v>
      </c>
      <c r="H357" s="89">
        <v>0</v>
      </c>
      <c r="I357" s="88">
        <v>0</v>
      </c>
      <c r="J357" s="8">
        <v>0</v>
      </c>
      <c r="K357" s="128">
        <v>0</v>
      </c>
      <c r="L357" s="128">
        <v>0</v>
      </c>
      <c r="M357" s="131">
        <v>0</v>
      </c>
    </row>
    <row r="358" spans="1:13" ht="15" hidden="1" customHeight="1" x14ac:dyDescent="0.2">
      <c r="A358" s="99"/>
      <c r="B358" s="74" t="s">
        <v>774</v>
      </c>
      <c r="C358" s="64" t="s">
        <v>19</v>
      </c>
      <c r="D358" s="66" t="s">
        <v>775</v>
      </c>
      <c r="E358" s="65" t="s">
        <v>775</v>
      </c>
      <c r="F358" s="67" t="s">
        <v>75</v>
      </c>
      <c r="G358" s="88">
        <v>0</v>
      </c>
      <c r="H358" s="89">
        <v>0</v>
      </c>
      <c r="I358" s="88">
        <v>0</v>
      </c>
      <c r="J358" s="8">
        <v>0</v>
      </c>
      <c r="K358" s="128">
        <v>0</v>
      </c>
      <c r="L358" s="128">
        <v>0</v>
      </c>
      <c r="M358" s="131">
        <v>0</v>
      </c>
    </row>
    <row r="359" spans="1:13" ht="15" customHeight="1" x14ac:dyDescent="0.2">
      <c r="A359" s="99">
        <v>2002</v>
      </c>
      <c r="B359" s="72" t="s">
        <v>673</v>
      </c>
      <c r="C359" s="64" t="s">
        <v>19</v>
      </c>
      <c r="D359" s="66" t="s">
        <v>530</v>
      </c>
      <c r="E359" s="65" t="s">
        <v>674</v>
      </c>
      <c r="F359" s="67" t="s">
        <v>75</v>
      </c>
      <c r="G359" s="88">
        <v>289.50635862719571</v>
      </c>
      <c r="H359" s="89">
        <v>202.88240880173555</v>
      </c>
      <c r="I359" s="88">
        <v>134.49507999216178</v>
      </c>
      <c r="J359" s="8">
        <v>25.075353896843719</v>
      </c>
      <c r="K359" s="128">
        <v>25.075353896843719</v>
      </c>
      <c r="L359" s="128">
        <v>6.8387328809573793</v>
      </c>
      <c r="M359" s="131">
        <v>11.397888134928964</v>
      </c>
    </row>
    <row r="360" spans="1:13" ht="15" hidden="1" customHeight="1" x14ac:dyDescent="0.2">
      <c r="A360" s="99">
        <v>2002</v>
      </c>
      <c r="B360" s="72" t="s">
        <v>675</v>
      </c>
      <c r="C360" s="64" t="s">
        <v>19</v>
      </c>
      <c r="D360" s="66" t="s">
        <v>676</v>
      </c>
      <c r="E360" s="65" t="s">
        <v>676</v>
      </c>
      <c r="F360" s="67" t="s">
        <v>75</v>
      </c>
      <c r="G360" s="88">
        <v>0</v>
      </c>
      <c r="H360" s="89">
        <v>0</v>
      </c>
      <c r="I360" s="88">
        <v>0</v>
      </c>
      <c r="J360" s="8">
        <v>0</v>
      </c>
      <c r="K360" s="128">
        <v>0</v>
      </c>
      <c r="L360" s="128">
        <v>0</v>
      </c>
      <c r="M360" s="131">
        <v>0</v>
      </c>
    </row>
    <row r="361" spans="1:13" ht="15" hidden="1" customHeight="1" x14ac:dyDescent="0.2">
      <c r="A361" s="99">
        <v>2002</v>
      </c>
      <c r="B361" s="72" t="s">
        <v>677</v>
      </c>
      <c r="C361" s="64" t="s">
        <v>19</v>
      </c>
      <c r="D361" s="66" t="s">
        <v>678</v>
      </c>
      <c r="E361" s="65" t="s">
        <v>678</v>
      </c>
      <c r="F361" s="67" t="s">
        <v>75</v>
      </c>
      <c r="G361" s="88">
        <v>0</v>
      </c>
      <c r="H361" s="89">
        <v>0</v>
      </c>
      <c r="I361" s="88">
        <v>0</v>
      </c>
      <c r="J361" s="8">
        <v>0</v>
      </c>
      <c r="K361" s="128">
        <v>0</v>
      </c>
      <c r="L361" s="128">
        <v>0</v>
      </c>
      <c r="M361" s="131">
        <v>0</v>
      </c>
    </row>
    <row r="362" spans="1:13" ht="15" hidden="1" customHeight="1" x14ac:dyDescent="0.2">
      <c r="A362" s="99">
        <v>2002</v>
      </c>
      <c r="B362" s="72" t="s">
        <v>679</v>
      </c>
      <c r="C362" s="64" t="s">
        <v>19</v>
      </c>
      <c r="D362" s="66" t="s">
        <v>680</v>
      </c>
      <c r="E362" s="65" t="s">
        <v>680</v>
      </c>
      <c r="F362" s="67" t="s">
        <v>75</v>
      </c>
      <c r="G362" s="88">
        <v>0</v>
      </c>
      <c r="H362" s="89">
        <v>0</v>
      </c>
      <c r="I362" s="88">
        <v>0</v>
      </c>
      <c r="J362" s="8">
        <v>0</v>
      </c>
      <c r="K362" s="128">
        <v>0</v>
      </c>
      <c r="L362" s="128">
        <v>0</v>
      </c>
      <c r="M362" s="131">
        <v>0</v>
      </c>
    </row>
    <row r="363" spans="1:13" ht="15" hidden="1" customHeight="1" x14ac:dyDescent="0.2">
      <c r="A363" s="99">
        <v>2002</v>
      </c>
      <c r="B363" s="72" t="s">
        <v>681</v>
      </c>
      <c r="C363" s="64" t="s">
        <v>19</v>
      </c>
      <c r="D363" s="66" t="s">
        <v>682</v>
      </c>
      <c r="E363" s="65" t="s">
        <v>682</v>
      </c>
      <c r="F363" s="67" t="s">
        <v>75</v>
      </c>
      <c r="G363" s="88">
        <v>0</v>
      </c>
      <c r="H363" s="89">
        <v>0</v>
      </c>
      <c r="I363" s="88">
        <v>0</v>
      </c>
      <c r="J363" s="8">
        <v>0</v>
      </c>
      <c r="K363" s="128">
        <v>0</v>
      </c>
      <c r="L363" s="128">
        <v>0</v>
      </c>
      <c r="M363" s="131">
        <v>0</v>
      </c>
    </row>
    <row r="364" spans="1:13" ht="15" hidden="1" customHeight="1" x14ac:dyDescent="0.2">
      <c r="A364" s="99">
        <v>2002</v>
      </c>
      <c r="B364" s="72" t="s">
        <v>685</v>
      </c>
      <c r="C364" s="64" t="s">
        <v>19</v>
      </c>
      <c r="D364" s="66" t="s">
        <v>686</v>
      </c>
      <c r="E364" s="65" t="s">
        <v>686</v>
      </c>
      <c r="F364" s="67" t="s">
        <v>75</v>
      </c>
      <c r="G364" s="88">
        <v>0</v>
      </c>
      <c r="H364" s="89">
        <v>0</v>
      </c>
      <c r="I364" s="88">
        <v>0</v>
      </c>
      <c r="J364" s="8">
        <v>0</v>
      </c>
      <c r="K364" s="128">
        <v>0</v>
      </c>
      <c r="L364" s="128">
        <v>0</v>
      </c>
      <c r="M364" s="131">
        <v>0</v>
      </c>
    </row>
    <row r="365" spans="1:13" ht="15" customHeight="1" x14ac:dyDescent="0.2">
      <c r="A365" s="99">
        <v>2002</v>
      </c>
      <c r="B365" s="72" t="s">
        <v>687</v>
      </c>
      <c r="C365" s="64" t="s">
        <v>19</v>
      </c>
      <c r="D365" s="66" t="s">
        <v>688</v>
      </c>
      <c r="E365" s="65" t="s">
        <v>689</v>
      </c>
      <c r="F365" s="67" t="s">
        <v>75</v>
      </c>
      <c r="G365" s="88">
        <v>737.44336232990395</v>
      </c>
      <c r="H365" s="89">
        <v>605.22785996472794</v>
      </c>
      <c r="I365" s="88">
        <v>384.10883014710606</v>
      </c>
      <c r="J365" s="8">
        <v>155.0112786350339</v>
      </c>
      <c r="K365" s="128">
        <v>25.075353896843719</v>
      </c>
      <c r="L365" s="128">
        <v>18.236621015886335</v>
      </c>
      <c r="M365" s="131">
        <v>22.795776269857928</v>
      </c>
    </row>
    <row r="366" spans="1:13" ht="15" customHeight="1" x14ac:dyDescent="0.2">
      <c r="A366" s="99">
        <v>2002</v>
      </c>
      <c r="B366" s="72" t="s">
        <v>687</v>
      </c>
      <c r="C366" s="64" t="s">
        <v>24</v>
      </c>
      <c r="D366" s="66" t="s">
        <v>688</v>
      </c>
      <c r="E366" s="65" t="s">
        <v>690</v>
      </c>
      <c r="F366" s="67" t="s">
        <v>75</v>
      </c>
      <c r="G366" s="88">
        <v>486.68982336146678</v>
      </c>
      <c r="H366" s="89">
        <v>409.18418404394976</v>
      </c>
      <c r="I366" s="88">
        <v>352.194743369305</v>
      </c>
      <c r="J366" s="8">
        <v>18.236621015886335</v>
      </c>
      <c r="K366" s="128">
        <v>13.677465761914759</v>
      </c>
      <c r="L366" s="128">
        <v>22.795776269857928</v>
      </c>
      <c r="M366" s="131">
        <v>2.2795776269857919</v>
      </c>
    </row>
    <row r="367" spans="1:13" ht="15" customHeight="1" x14ac:dyDescent="0.2">
      <c r="A367" s="99">
        <v>2002</v>
      </c>
      <c r="B367" s="72" t="s">
        <v>691</v>
      </c>
      <c r="C367" s="64" t="s">
        <v>19</v>
      </c>
      <c r="D367" s="66" t="s">
        <v>692</v>
      </c>
      <c r="E367" s="65" t="s">
        <v>692</v>
      </c>
      <c r="F367" s="67" t="s">
        <v>75</v>
      </c>
      <c r="G367" s="88">
        <v>177.80705490489183</v>
      </c>
      <c r="H367" s="89">
        <v>113.97888134928964</v>
      </c>
      <c r="I367" s="88">
        <v>59.269018301630609</v>
      </c>
      <c r="J367" s="8">
        <v>22.795776269857928</v>
      </c>
      <c r="K367" s="128">
        <v>25.075353896843719</v>
      </c>
      <c r="L367" s="128">
        <v>2.2795776269857919</v>
      </c>
      <c r="M367" s="131">
        <v>4.5591552539715838</v>
      </c>
    </row>
    <row r="368" spans="1:13" ht="15" customHeight="1" x14ac:dyDescent="0.2">
      <c r="A368" s="99">
        <v>2002</v>
      </c>
      <c r="B368" s="72" t="s">
        <v>693</v>
      </c>
      <c r="C368" s="64" t="s">
        <v>19</v>
      </c>
      <c r="D368" s="66" t="s">
        <v>694</v>
      </c>
      <c r="E368" s="65" t="s">
        <v>695</v>
      </c>
      <c r="F368" s="67" t="s">
        <v>75</v>
      </c>
      <c r="G368" s="88">
        <v>184.64578778584919</v>
      </c>
      <c r="H368" s="89">
        <v>134.49507999216178</v>
      </c>
      <c r="I368" s="88">
        <v>79.78521694450275</v>
      </c>
      <c r="J368" s="8">
        <v>29.634509150815305</v>
      </c>
      <c r="K368" s="128">
        <v>18.236621015886335</v>
      </c>
      <c r="L368" s="128">
        <v>2.2795776269857919</v>
      </c>
      <c r="M368" s="131">
        <v>4.5591552539715838</v>
      </c>
    </row>
    <row r="369" spans="1:13" ht="15" customHeight="1" x14ac:dyDescent="0.2">
      <c r="A369" s="99">
        <v>2002</v>
      </c>
      <c r="B369" s="72" t="s">
        <v>693</v>
      </c>
      <c r="C369" s="64" t="s">
        <v>24</v>
      </c>
      <c r="D369" s="66" t="s">
        <v>694</v>
      </c>
      <c r="E369" s="65" t="s">
        <v>696</v>
      </c>
      <c r="F369" s="67" t="s">
        <v>75</v>
      </c>
      <c r="G369" s="88">
        <v>170.96832202393443</v>
      </c>
      <c r="H369" s="89">
        <v>139.05423524613337</v>
      </c>
      <c r="I369" s="88">
        <v>91.183105079431712</v>
      </c>
      <c r="J369" s="8">
        <v>31.914086777801092</v>
      </c>
      <c r="K369" s="128">
        <v>9.1183105079431677</v>
      </c>
      <c r="L369" s="128">
        <v>2.2795776269857919</v>
      </c>
      <c r="M369" s="131">
        <v>4.5591552539715838</v>
      </c>
    </row>
    <row r="370" spans="1:13" ht="15" hidden="1" customHeight="1" x14ac:dyDescent="0.2">
      <c r="A370" s="99">
        <v>2002</v>
      </c>
      <c r="B370" s="72" t="s">
        <v>697</v>
      </c>
      <c r="C370" s="64" t="s">
        <v>19</v>
      </c>
      <c r="D370" s="66" t="s">
        <v>698</v>
      </c>
      <c r="E370" s="65" t="s">
        <v>698</v>
      </c>
      <c r="F370" s="67" t="s">
        <v>75</v>
      </c>
      <c r="G370" s="88">
        <v>0</v>
      </c>
      <c r="H370" s="89">
        <v>0</v>
      </c>
      <c r="I370" s="88">
        <v>0</v>
      </c>
      <c r="J370" s="8">
        <v>0</v>
      </c>
      <c r="K370" s="128">
        <v>0</v>
      </c>
      <c r="L370" s="128">
        <v>0</v>
      </c>
      <c r="M370" s="131">
        <v>0</v>
      </c>
    </row>
    <row r="371" spans="1:13" ht="15" hidden="1" customHeight="1" x14ac:dyDescent="0.2">
      <c r="A371" s="99">
        <v>2002</v>
      </c>
      <c r="B371" s="72" t="s">
        <v>699</v>
      </c>
      <c r="C371" s="64" t="s">
        <v>19</v>
      </c>
      <c r="D371" s="66" t="s">
        <v>700</v>
      </c>
      <c r="E371" s="65" t="s">
        <v>700</v>
      </c>
      <c r="F371" s="67" t="s">
        <v>75</v>
      </c>
      <c r="G371" s="88">
        <v>0</v>
      </c>
      <c r="H371" s="89">
        <v>0</v>
      </c>
      <c r="I371" s="88">
        <v>0</v>
      </c>
      <c r="J371" s="8">
        <v>0</v>
      </c>
      <c r="K371" s="128">
        <v>0</v>
      </c>
      <c r="L371" s="128">
        <v>0</v>
      </c>
      <c r="M371" s="131">
        <v>0</v>
      </c>
    </row>
    <row r="372" spans="1:13" ht="15" hidden="1" customHeight="1" x14ac:dyDescent="0.2">
      <c r="A372" s="99">
        <v>2002</v>
      </c>
      <c r="B372" s="72" t="s">
        <v>701</v>
      </c>
      <c r="C372" s="64" t="s">
        <v>19</v>
      </c>
      <c r="D372" s="66" t="s">
        <v>702</v>
      </c>
      <c r="E372" s="65" t="s">
        <v>702</v>
      </c>
      <c r="F372" s="67" t="s">
        <v>75</v>
      </c>
      <c r="G372" s="88">
        <v>0</v>
      </c>
      <c r="H372" s="89">
        <v>0</v>
      </c>
      <c r="I372" s="88">
        <v>0</v>
      </c>
      <c r="J372" s="8">
        <v>0</v>
      </c>
      <c r="K372" s="128">
        <v>0</v>
      </c>
      <c r="L372" s="128">
        <v>0</v>
      </c>
      <c r="M372" s="131">
        <v>0</v>
      </c>
    </row>
    <row r="373" spans="1:13" ht="15" hidden="1" customHeight="1" x14ac:dyDescent="0.2">
      <c r="A373" s="99">
        <v>2002</v>
      </c>
      <c r="B373" s="72" t="s">
        <v>703</v>
      </c>
      <c r="C373" s="64" t="s">
        <v>19</v>
      </c>
      <c r="D373" s="66" t="s">
        <v>704</v>
      </c>
      <c r="E373" s="65" t="s">
        <v>704</v>
      </c>
      <c r="F373" s="67" t="s">
        <v>75</v>
      </c>
      <c r="G373" s="88">
        <v>0</v>
      </c>
      <c r="H373" s="89">
        <v>0</v>
      </c>
      <c r="I373" s="88">
        <v>0</v>
      </c>
      <c r="J373" s="8">
        <v>0</v>
      </c>
      <c r="K373" s="128">
        <v>0</v>
      </c>
      <c r="L373" s="128">
        <v>0</v>
      </c>
      <c r="M373" s="131">
        <v>0</v>
      </c>
    </row>
    <row r="374" spans="1:13" ht="15" hidden="1" customHeight="1" x14ac:dyDescent="0.2">
      <c r="A374" s="99">
        <v>2002</v>
      </c>
      <c r="B374" s="72" t="s">
        <v>705</v>
      </c>
      <c r="C374" s="64" t="s">
        <v>19</v>
      </c>
      <c r="D374" s="66" t="s">
        <v>706</v>
      </c>
      <c r="E374" s="65" t="s">
        <v>706</v>
      </c>
      <c r="F374" s="67" t="s">
        <v>75</v>
      </c>
      <c r="G374" s="88">
        <v>0</v>
      </c>
      <c r="H374" s="89">
        <v>0</v>
      </c>
      <c r="I374" s="88">
        <v>0</v>
      </c>
      <c r="J374" s="8">
        <v>0</v>
      </c>
      <c r="K374" s="128">
        <v>0</v>
      </c>
      <c r="L374" s="128">
        <v>0</v>
      </c>
      <c r="M374" s="131">
        <v>0</v>
      </c>
    </row>
    <row r="375" spans="1:13" ht="15" hidden="1" customHeight="1" x14ac:dyDescent="0.2">
      <c r="A375" s="99">
        <v>2002</v>
      </c>
      <c r="B375" s="72" t="s">
        <v>707</v>
      </c>
      <c r="C375" s="64" t="s">
        <v>19</v>
      </c>
      <c r="D375" s="66" t="s">
        <v>708</v>
      </c>
      <c r="E375" s="65" t="s">
        <v>708</v>
      </c>
      <c r="F375" s="67" t="s">
        <v>75</v>
      </c>
      <c r="G375" s="88">
        <v>0</v>
      </c>
      <c r="H375" s="89">
        <v>0</v>
      </c>
      <c r="I375" s="88">
        <v>0</v>
      </c>
      <c r="J375" s="8">
        <v>0</v>
      </c>
      <c r="K375" s="128">
        <v>0</v>
      </c>
      <c r="L375" s="128">
        <v>0</v>
      </c>
      <c r="M375" s="131">
        <v>0</v>
      </c>
    </row>
    <row r="376" spans="1:13" ht="15" hidden="1" customHeight="1" x14ac:dyDescent="0.2">
      <c r="A376" s="99">
        <v>2002</v>
      </c>
      <c r="B376" s="72" t="s">
        <v>709</v>
      </c>
      <c r="C376" s="64" t="s">
        <v>19</v>
      </c>
      <c r="D376" s="66" t="s">
        <v>710</v>
      </c>
      <c r="E376" s="65" t="s">
        <v>710</v>
      </c>
      <c r="F376" s="67" t="s">
        <v>75</v>
      </c>
      <c r="G376" s="88">
        <v>0</v>
      </c>
      <c r="H376" s="89">
        <v>0</v>
      </c>
      <c r="I376" s="88">
        <v>0</v>
      </c>
      <c r="J376" s="8">
        <v>0</v>
      </c>
      <c r="K376" s="128">
        <v>0</v>
      </c>
      <c r="L376" s="128">
        <v>0</v>
      </c>
      <c r="M376" s="131">
        <v>0</v>
      </c>
    </row>
    <row r="377" spans="1:13" ht="15" customHeight="1" x14ac:dyDescent="0.2">
      <c r="A377" s="99">
        <v>2002</v>
      </c>
      <c r="B377" s="72" t="s">
        <v>711</v>
      </c>
      <c r="C377" s="64" t="s">
        <v>19</v>
      </c>
      <c r="D377" s="66" t="s">
        <v>712</v>
      </c>
      <c r="E377" s="65" t="s">
        <v>712</v>
      </c>
      <c r="F377" s="67" t="s">
        <v>75</v>
      </c>
      <c r="G377" s="88">
        <v>636.00215792903634</v>
      </c>
      <c r="H377" s="89">
        <v>476.43172404003076</v>
      </c>
      <c r="I377" s="88">
        <v>299.76445794863184</v>
      </c>
      <c r="J377" s="8">
        <v>96.882049146896179</v>
      </c>
      <c r="K377" s="128">
        <v>61.548595928616415</v>
      </c>
      <c r="L377" s="128">
        <v>13.677465761914759</v>
      </c>
      <c r="M377" s="131">
        <v>4.5591552539715838</v>
      </c>
    </row>
    <row r="378" spans="1:13" ht="15" customHeight="1" x14ac:dyDescent="0.2">
      <c r="A378" s="99">
        <v>2002</v>
      </c>
      <c r="B378" s="72" t="s">
        <v>713</v>
      </c>
      <c r="C378" s="64" t="s">
        <v>19</v>
      </c>
      <c r="D378" s="66" t="s">
        <v>714</v>
      </c>
      <c r="E378" s="65" t="s">
        <v>714</v>
      </c>
      <c r="F378" s="67" t="s">
        <v>75</v>
      </c>
      <c r="G378" s="88">
        <v>1168.2835338302189</v>
      </c>
      <c r="H378" s="89">
        <v>944.88492638561127</v>
      </c>
      <c r="I378" s="88">
        <v>718.06695250052485</v>
      </c>
      <c r="J378" s="8">
        <v>115.11867016278254</v>
      </c>
      <c r="K378" s="128">
        <v>68.387328809573788</v>
      </c>
      <c r="L378" s="128">
        <v>18.236621015886335</v>
      </c>
      <c r="M378" s="131">
        <v>25.075353896843719</v>
      </c>
    </row>
    <row r="379" spans="1:13" ht="15" hidden="1" customHeight="1" x14ac:dyDescent="0.2">
      <c r="A379" s="99"/>
      <c r="B379" s="74" t="s">
        <v>776</v>
      </c>
      <c r="C379" s="64" t="s">
        <v>19</v>
      </c>
      <c r="D379" s="66" t="s">
        <v>777</v>
      </c>
      <c r="E379" s="65" t="s">
        <v>777</v>
      </c>
      <c r="F379" s="67" t="s">
        <v>75</v>
      </c>
      <c r="G379" s="88">
        <v>0</v>
      </c>
      <c r="H379" s="89">
        <v>0</v>
      </c>
      <c r="I379" s="88">
        <v>0</v>
      </c>
      <c r="J379" s="8">
        <v>0</v>
      </c>
      <c r="K379" s="128">
        <v>0</v>
      </c>
      <c r="L379" s="128">
        <v>0</v>
      </c>
      <c r="M379" s="131">
        <v>0</v>
      </c>
    </row>
    <row r="380" spans="1:13" ht="15" customHeight="1" x14ac:dyDescent="0.2">
      <c r="A380" s="99">
        <v>2002</v>
      </c>
      <c r="B380" s="72" t="s">
        <v>715</v>
      </c>
      <c r="C380" s="64" t="s">
        <v>19</v>
      </c>
      <c r="D380" s="66" t="s">
        <v>441</v>
      </c>
      <c r="E380" s="65" t="s">
        <v>716</v>
      </c>
      <c r="F380" s="67" t="s">
        <v>75</v>
      </c>
      <c r="G380" s="88">
        <v>102.58099321436066</v>
      </c>
      <c r="H380" s="89">
        <v>70.666906436559586</v>
      </c>
      <c r="I380" s="88">
        <v>45.591552539715856</v>
      </c>
      <c r="J380" s="8">
        <v>9.1183105079431677</v>
      </c>
      <c r="K380" s="128">
        <v>11.397888134928964</v>
      </c>
      <c r="L380" s="128">
        <v>2.2795776269857919</v>
      </c>
      <c r="M380" s="131">
        <v>2.2795776269857919</v>
      </c>
    </row>
    <row r="381" spans="1:13" ht="15" hidden="1" customHeight="1" x14ac:dyDescent="0.2">
      <c r="A381" s="99">
        <v>2002</v>
      </c>
      <c r="B381" s="74" t="s">
        <v>715</v>
      </c>
      <c r="C381" s="64" t="s">
        <v>24</v>
      </c>
      <c r="D381" s="66" t="s">
        <v>441</v>
      </c>
      <c r="E381" s="65" t="s">
        <v>9</v>
      </c>
      <c r="F381" s="67" t="s">
        <v>75</v>
      </c>
      <c r="G381" s="88">
        <v>0</v>
      </c>
      <c r="H381" s="89">
        <v>0</v>
      </c>
      <c r="I381" s="88">
        <v>0</v>
      </c>
      <c r="J381" s="8">
        <v>0</v>
      </c>
      <c r="K381" s="128">
        <v>0</v>
      </c>
      <c r="L381" s="128">
        <v>0</v>
      </c>
      <c r="M381" s="131">
        <v>0</v>
      </c>
    </row>
    <row r="382" spans="1:13" ht="15" hidden="1" customHeight="1" x14ac:dyDescent="0.2">
      <c r="A382" s="99">
        <v>2002</v>
      </c>
      <c r="B382" s="72" t="s">
        <v>717</v>
      </c>
      <c r="C382" s="64" t="s">
        <v>19</v>
      </c>
      <c r="D382" s="66" t="s">
        <v>718</v>
      </c>
      <c r="E382" s="65" t="s">
        <v>718</v>
      </c>
      <c r="F382" s="67" t="s">
        <v>75</v>
      </c>
      <c r="G382" s="88">
        <v>0</v>
      </c>
      <c r="H382" s="89">
        <v>0</v>
      </c>
      <c r="I382" s="88">
        <v>0</v>
      </c>
      <c r="J382" s="8">
        <v>0</v>
      </c>
      <c r="K382" s="128">
        <v>0</v>
      </c>
      <c r="L382" s="128">
        <v>0</v>
      </c>
      <c r="M382" s="131">
        <v>0</v>
      </c>
    </row>
    <row r="383" spans="1:13" ht="15" customHeight="1" x14ac:dyDescent="0.2">
      <c r="A383" s="99">
        <v>2002</v>
      </c>
      <c r="B383" s="72" t="s">
        <v>719</v>
      </c>
      <c r="C383" s="64" t="s">
        <v>19</v>
      </c>
      <c r="D383" s="66" t="s">
        <v>720</v>
      </c>
      <c r="E383" s="65" t="s">
        <v>721</v>
      </c>
      <c r="F383" s="67" t="s">
        <v>75</v>
      </c>
      <c r="G383" s="88">
        <v>1191.0793101000766</v>
      </c>
      <c r="H383" s="89">
        <v>548.23841929008313</v>
      </c>
      <c r="I383" s="88">
        <v>147.03275694058362</v>
      </c>
      <c r="J383" s="8">
        <v>79.78521694450275</v>
      </c>
      <c r="K383" s="128">
        <v>152.73170100804811</v>
      </c>
      <c r="L383" s="128">
        <v>166.40916676996287</v>
      </c>
      <c r="M383" s="131">
        <v>2.2795776269857919</v>
      </c>
    </row>
    <row r="384" spans="1:13" ht="15" customHeight="1" x14ac:dyDescent="0.2">
      <c r="A384" s="99">
        <v>2002</v>
      </c>
      <c r="B384" s="72" t="s">
        <v>719</v>
      </c>
      <c r="C384" s="64" t="s">
        <v>24</v>
      </c>
      <c r="D384" s="66" t="s">
        <v>720</v>
      </c>
      <c r="E384" s="65" t="s">
        <v>722</v>
      </c>
      <c r="F384" s="67" t="s">
        <v>75</v>
      </c>
      <c r="G384" s="88">
        <v>961.98175858800437</v>
      </c>
      <c r="H384" s="89">
        <v>398.92608472251368</v>
      </c>
      <c r="I384" s="88">
        <v>77.505639317516952</v>
      </c>
      <c r="J384" s="8">
        <v>39.892608472251375</v>
      </c>
      <c r="K384" s="128">
        <v>115.11867016278254</v>
      </c>
      <c r="L384" s="128">
        <v>164.12958914297704</v>
      </c>
      <c r="M384" s="131">
        <v>2.2795776269857919</v>
      </c>
    </row>
    <row r="385" spans="1:13" ht="15" customHeight="1" x14ac:dyDescent="0.2">
      <c r="A385" s="99">
        <v>2002</v>
      </c>
      <c r="B385" s="72" t="s">
        <v>719</v>
      </c>
      <c r="C385" s="64" t="s">
        <v>25</v>
      </c>
      <c r="D385" s="66" t="s">
        <v>720</v>
      </c>
      <c r="E385" s="65" t="s">
        <v>723</v>
      </c>
      <c r="F385" s="67" t="s">
        <v>75</v>
      </c>
      <c r="G385" s="88">
        <v>436.53911556777933</v>
      </c>
      <c r="H385" s="89">
        <v>276.96868167877381</v>
      </c>
      <c r="I385" s="88">
        <v>126.51655829771151</v>
      </c>
      <c r="J385" s="8">
        <v>70.666906436559557</v>
      </c>
      <c r="K385" s="128">
        <v>30.774297964308207</v>
      </c>
      <c r="L385" s="128">
        <v>35.333453218279779</v>
      </c>
      <c r="M385" s="131">
        <v>13.677465761914759</v>
      </c>
    </row>
    <row r="386" spans="1:13" ht="15" customHeight="1" x14ac:dyDescent="0.2">
      <c r="A386" s="99">
        <v>2002</v>
      </c>
      <c r="B386" s="72" t="s">
        <v>719</v>
      </c>
      <c r="C386" s="64" t="s">
        <v>27</v>
      </c>
      <c r="D386" s="66" t="s">
        <v>720</v>
      </c>
      <c r="E386" s="65" t="s">
        <v>724</v>
      </c>
      <c r="F386" s="67" t="s">
        <v>75</v>
      </c>
      <c r="G386" s="88">
        <v>442.23805963524376</v>
      </c>
      <c r="H386" s="89">
        <v>294.06551388116731</v>
      </c>
      <c r="I386" s="88">
        <v>141.33381287311911</v>
      </c>
      <c r="J386" s="8">
        <v>78.645428131009879</v>
      </c>
      <c r="K386" s="128">
        <v>30.774297964308207</v>
      </c>
      <c r="L386" s="128">
        <v>17.096832202393447</v>
      </c>
      <c r="M386" s="131">
        <v>26.215142710336618</v>
      </c>
    </row>
    <row r="387" spans="1:13" ht="15" customHeight="1" x14ac:dyDescent="0.2">
      <c r="A387" s="99">
        <v>2002</v>
      </c>
      <c r="B387" s="72" t="s">
        <v>725</v>
      </c>
      <c r="C387" s="64" t="s">
        <v>19</v>
      </c>
      <c r="D387" s="66" t="s">
        <v>726</v>
      </c>
      <c r="E387" s="65" t="s">
        <v>726</v>
      </c>
      <c r="F387" s="67" t="s">
        <v>75</v>
      </c>
      <c r="G387" s="88">
        <v>936.9064046911609</v>
      </c>
      <c r="H387" s="89">
        <v>656.51835657190838</v>
      </c>
      <c r="I387" s="88">
        <v>336.2376999804045</v>
      </c>
      <c r="J387" s="8">
        <v>180.08663253187763</v>
      </c>
      <c r="K387" s="128">
        <v>64.96796236909509</v>
      </c>
      <c r="L387" s="128">
        <v>41.03239728574426</v>
      </c>
      <c r="M387" s="131">
        <v>34.193664404786894</v>
      </c>
    </row>
    <row r="388" spans="1:13" ht="15" hidden="1" customHeight="1" x14ac:dyDescent="0.2">
      <c r="A388" s="99">
        <v>2002</v>
      </c>
      <c r="B388" s="72" t="s">
        <v>727</v>
      </c>
      <c r="C388" s="64" t="s">
        <v>19</v>
      </c>
      <c r="D388" s="66" t="s">
        <v>728</v>
      </c>
      <c r="E388" s="65" t="s">
        <v>728</v>
      </c>
      <c r="F388" s="67" t="s">
        <v>75</v>
      </c>
      <c r="G388" s="88">
        <v>0</v>
      </c>
      <c r="H388" s="89">
        <v>0</v>
      </c>
      <c r="I388" s="88">
        <v>0</v>
      </c>
      <c r="J388" s="8">
        <v>0</v>
      </c>
      <c r="K388" s="128">
        <v>0</v>
      </c>
      <c r="L388" s="128">
        <v>0</v>
      </c>
      <c r="M388" s="131">
        <v>0</v>
      </c>
    </row>
    <row r="389" spans="1:13" ht="15" hidden="1" customHeight="1" x14ac:dyDescent="0.2">
      <c r="A389" s="99">
        <v>2002</v>
      </c>
      <c r="B389" s="72" t="s">
        <v>729</v>
      </c>
      <c r="C389" s="64" t="s">
        <v>19</v>
      </c>
      <c r="D389" s="66" t="s">
        <v>730</v>
      </c>
      <c r="E389" s="65" t="s">
        <v>730</v>
      </c>
      <c r="F389" s="67" t="s">
        <v>75</v>
      </c>
      <c r="G389" s="88">
        <v>0</v>
      </c>
      <c r="H389" s="89">
        <v>0</v>
      </c>
      <c r="I389" s="88">
        <v>0</v>
      </c>
      <c r="J389" s="8">
        <v>0</v>
      </c>
      <c r="K389" s="128">
        <v>0</v>
      </c>
      <c r="L389" s="128">
        <v>0</v>
      </c>
      <c r="M389" s="131">
        <v>0</v>
      </c>
    </row>
    <row r="390" spans="1:13" ht="15" hidden="1" customHeight="1" x14ac:dyDescent="0.2">
      <c r="A390" s="99">
        <v>2002</v>
      </c>
      <c r="B390" s="72" t="s">
        <v>733</v>
      </c>
      <c r="C390" s="64" t="s">
        <v>19</v>
      </c>
      <c r="D390" s="66" t="s">
        <v>734</v>
      </c>
      <c r="E390" s="65" t="s">
        <v>734</v>
      </c>
      <c r="F390" s="67" t="s">
        <v>75</v>
      </c>
      <c r="G390" s="88">
        <v>0</v>
      </c>
      <c r="H390" s="89">
        <v>0</v>
      </c>
      <c r="I390" s="88">
        <v>0</v>
      </c>
      <c r="J390" s="8">
        <v>0</v>
      </c>
      <c r="K390" s="128">
        <v>0</v>
      </c>
      <c r="L390" s="128">
        <v>0</v>
      </c>
      <c r="M390" s="131">
        <v>0</v>
      </c>
    </row>
    <row r="391" spans="1:13" ht="15" hidden="1" customHeight="1" x14ac:dyDescent="0.2">
      <c r="A391" s="99">
        <v>2002</v>
      </c>
      <c r="B391" s="72" t="s">
        <v>735</v>
      </c>
      <c r="C391" s="64" t="s">
        <v>19</v>
      </c>
      <c r="D391" s="66" t="s">
        <v>736</v>
      </c>
      <c r="E391" s="65" t="s">
        <v>736</v>
      </c>
      <c r="F391" s="67" t="s">
        <v>75</v>
      </c>
      <c r="G391" s="88">
        <v>0</v>
      </c>
      <c r="H391" s="89">
        <v>0</v>
      </c>
      <c r="I391" s="88">
        <v>0</v>
      </c>
      <c r="J391" s="8">
        <v>0</v>
      </c>
      <c r="K391" s="128">
        <v>0</v>
      </c>
      <c r="L391" s="128">
        <v>0</v>
      </c>
      <c r="M391" s="131">
        <v>0</v>
      </c>
    </row>
    <row r="392" spans="1:13" ht="15" hidden="1" customHeight="1" x14ac:dyDescent="0.2">
      <c r="A392" s="99">
        <v>2002</v>
      </c>
      <c r="B392" s="72" t="s">
        <v>737</v>
      </c>
      <c r="C392" s="64" t="s">
        <v>19</v>
      </c>
      <c r="D392" s="66" t="s">
        <v>738</v>
      </c>
      <c r="E392" s="65" t="s">
        <v>738</v>
      </c>
      <c r="F392" s="67" t="s">
        <v>75</v>
      </c>
      <c r="G392" s="88">
        <v>0</v>
      </c>
      <c r="H392" s="89">
        <v>0</v>
      </c>
      <c r="I392" s="88">
        <v>0</v>
      </c>
      <c r="J392" s="8">
        <v>0</v>
      </c>
      <c r="K392" s="128">
        <v>0</v>
      </c>
      <c r="L392" s="128">
        <v>0</v>
      </c>
      <c r="M392" s="131">
        <v>0</v>
      </c>
    </row>
    <row r="393" spans="1:13" ht="15" customHeight="1" x14ac:dyDescent="0.2">
      <c r="A393" s="99">
        <v>2002</v>
      </c>
      <c r="B393" s="72" t="s">
        <v>741</v>
      </c>
      <c r="C393" s="64" t="s">
        <v>19</v>
      </c>
      <c r="D393" s="66" t="s">
        <v>742</v>
      </c>
      <c r="E393" s="65" t="s">
        <v>742</v>
      </c>
      <c r="F393" s="67" t="s">
        <v>75</v>
      </c>
      <c r="G393" s="88">
        <v>1634.4571585488134</v>
      </c>
      <c r="H393" s="89">
        <v>1269.7247382310866</v>
      </c>
      <c r="I393" s="88">
        <v>708.94864199258154</v>
      </c>
      <c r="J393" s="8">
        <v>378.40988607964158</v>
      </c>
      <c r="K393" s="128">
        <v>109.41972609531807</v>
      </c>
      <c r="L393" s="128">
        <v>63.828173555602184</v>
      </c>
      <c r="M393" s="131">
        <v>9.1183105079431677</v>
      </c>
    </row>
    <row r="394" spans="1:13" ht="15" customHeight="1" x14ac:dyDescent="0.2">
      <c r="A394" s="99">
        <v>2002</v>
      </c>
      <c r="B394" s="72" t="s">
        <v>743</v>
      </c>
      <c r="C394" s="64" t="s">
        <v>19</v>
      </c>
      <c r="D394" s="66" t="s">
        <v>744</v>
      </c>
      <c r="E394" s="65" t="s">
        <v>745</v>
      </c>
      <c r="F394" s="67" t="s">
        <v>75</v>
      </c>
      <c r="G394" s="88">
        <v>1641.2958914297706</v>
      </c>
      <c r="H394" s="89">
        <v>1285.6817816199871</v>
      </c>
      <c r="I394" s="88">
        <v>720.3465301275105</v>
      </c>
      <c r="J394" s="8">
        <v>387.52819658758472</v>
      </c>
      <c r="K394" s="128">
        <v>106.00035965483937</v>
      </c>
      <c r="L394" s="128">
        <v>62.688384742109292</v>
      </c>
      <c r="M394" s="131">
        <v>9.1183105079431677</v>
      </c>
    </row>
    <row r="395" spans="1:13" ht="15" customHeight="1" x14ac:dyDescent="0.2">
      <c r="A395" s="99">
        <v>2002</v>
      </c>
      <c r="B395" s="72" t="s">
        <v>743</v>
      </c>
      <c r="C395" s="64" t="s">
        <v>24</v>
      </c>
      <c r="D395" s="66" t="s">
        <v>744</v>
      </c>
      <c r="E395" s="65" t="s">
        <v>746</v>
      </c>
      <c r="F395" s="67" t="s">
        <v>75</v>
      </c>
      <c r="G395" s="88">
        <v>1161.4448009492617</v>
      </c>
      <c r="H395" s="89">
        <v>899.29337384589542</v>
      </c>
      <c r="I395" s="88">
        <v>500.36728912338157</v>
      </c>
      <c r="J395" s="8">
        <v>267.85037117083061</v>
      </c>
      <c r="K395" s="128">
        <v>78.645428131009879</v>
      </c>
      <c r="L395" s="128">
        <v>45.591552539715856</v>
      </c>
      <c r="M395" s="131">
        <v>6.8387328809573793</v>
      </c>
    </row>
    <row r="396" spans="1:13" ht="15" customHeight="1" x14ac:dyDescent="0.2">
      <c r="A396" s="99">
        <v>2002</v>
      </c>
      <c r="B396" s="72" t="s">
        <v>747</v>
      </c>
      <c r="C396" s="64" t="s">
        <v>19</v>
      </c>
      <c r="D396" s="66" t="s">
        <v>748</v>
      </c>
      <c r="E396" s="65" t="s">
        <v>748</v>
      </c>
      <c r="F396" s="67" t="s">
        <v>75</v>
      </c>
      <c r="G396" s="88">
        <v>5254.426430202253</v>
      </c>
      <c r="H396" s="89">
        <v>3722.5502648677998</v>
      </c>
      <c r="I396" s="88">
        <v>2491.578346295471</v>
      </c>
      <c r="J396" s="8">
        <v>465.03383590510185</v>
      </c>
      <c r="K396" s="128">
        <v>460.47468065113014</v>
      </c>
      <c r="L396" s="128">
        <v>257.59227184939465</v>
      </c>
      <c r="M396" s="131">
        <v>47.871130166701647</v>
      </c>
    </row>
    <row r="397" spans="1:13" ht="15" customHeight="1" x14ac:dyDescent="0.2">
      <c r="A397" s="99">
        <v>2002</v>
      </c>
      <c r="B397" s="72" t="s">
        <v>749</v>
      </c>
      <c r="C397" s="64" t="s">
        <v>19</v>
      </c>
      <c r="D397" s="66" t="s">
        <v>750</v>
      </c>
      <c r="E397" s="65" t="s">
        <v>750</v>
      </c>
      <c r="F397" s="67" t="s">
        <v>75</v>
      </c>
      <c r="G397" s="88">
        <v>4388.1869319476518</v>
      </c>
      <c r="H397" s="89">
        <v>3170.8924791372378</v>
      </c>
      <c r="I397" s="88">
        <v>1559.2310968582826</v>
      </c>
      <c r="J397" s="8">
        <v>1003.0141558737487</v>
      </c>
      <c r="K397" s="128">
        <v>289.50635862719571</v>
      </c>
      <c r="L397" s="128">
        <v>218.83945219063614</v>
      </c>
      <c r="M397" s="131">
        <v>100.30141558737488</v>
      </c>
    </row>
    <row r="398" spans="1:13" ht="15" customHeight="1" x14ac:dyDescent="0.2">
      <c r="A398" s="99">
        <v>2002</v>
      </c>
      <c r="B398" s="72" t="s">
        <v>751</v>
      </c>
      <c r="C398" s="64" t="s">
        <v>19</v>
      </c>
      <c r="D398" s="66" t="s">
        <v>752</v>
      </c>
      <c r="E398" s="65" t="s">
        <v>752</v>
      </c>
      <c r="F398" s="67" t="s">
        <v>75</v>
      </c>
      <c r="G398" s="88">
        <v>3286.0111493000204</v>
      </c>
      <c r="H398" s="89">
        <v>2574.7829296804525</v>
      </c>
      <c r="I398" s="88">
        <v>1763.2532944735108</v>
      </c>
      <c r="J398" s="8">
        <v>455.9155253971586</v>
      </c>
      <c r="K398" s="128">
        <v>159.5704338890055</v>
      </c>
      <c r="L398" s="128">
        <v>143.61339050010497</v>
      </c>
      <c r="M398" s="131">
        <v>52.430285420673236</v>
      </c>
    </row>
    <row r="399" spans="1:13" ht="15" customHeight="1" x14ac:dyDescent="0.2">
      <c r="A399" s="99">
        <v>2002</v>
      </c>
      <c r="B399" s="72" t="s">
        <v>753</v>
      </c>
      <c r="C399" s="64" t="s">
        <v>19</v>
      </c>
      <c r="D399" s="66" t="s">
        <v>754</v>
      </c>
      <c r="E399" s="65" t="s">
        <v>754</v>
      </c>
      <c r="F399" s="67" t="s">
        <v>75</v>
      </c>
      <c r="G399" s="88">
        <v>2849.4720337322415</v>
      </c>
      <c r="H399" s="89">
        <v>2021.9853551363988</v>
      </c>
      <c r="I399" s="88">
        <v>1362.0476321240117</v>
      </c>
      <c r="J399" s="8">
        <v>246.19438371446566</v>
      </c>
      <c r="K399" s="128">
        <v>294.06551388116725</v>
      </c>
      <c r="L399" s="128">
        <v>96.882049146896179</v>
      </c>
      <c r="M399" s="131">
        <v>22.795776269857928</v>
      </c>
    </row>
    <row r="400" spans="1:13" ht="15" hidden="1" customHeight="1" x14ac:dyDescent="0.2">
      <c r="A400" s="99"/>
      <c r="B400" s="74" t="s">
        <v>756</v>
      </c>
      <c r="C400" s="64">
        <v>10</v>
      </c>
      <c r="D400" s="66" t="s">
        <v>531</v>
      </c>
      <c r="E400" s="65"/>
      <c r="F400" s="67"/>
      <c r="G400" s="88">
        <v>2526.9117995137512</v>
      </c>
      <c r="H400" s="89">
        <v>1765.5328721004964</v>
      </c>
      <c r="I400" s="88">
        <v>1159.1652233222756</v>
      </c>
      <c r="J400" s="8">
        <v>225.6781850715935</v>
      </c>
      <c r="K400" s="128">
        <v>143.61339050010497</v>
      </c>
      <c r="L400" s="128">
        <v>221.11902981762188</v>
      </c>
      <c r="M400" s="131">
        <v>15.957043388900546</v>
      </c>
    </row>
    <row r="401" spans="1:40" ht="15" hidden="1" customHeight="1" x14ac:dyDescent="0.2">
      <c r="A401" s="99">
        <v>2002</v>
      </c>
      <c r="B401" s="72" t="s">
        <v>758</v>
      </c>
      <c r="C401" s="64" t="s">
        <v>19</v>
      </c>
      <c r="D401" s="66" t="s">
        <v>759</v>
      </c>
      <c r="E401" s="65" t="s">
        <v>759</v>
      </c>
      <c r="F401" s="67" t="s">
        <v>75</v>
      </c>
      <c r="G401" s="88">
        <v>0</v>
      </c>
      <c r="H401" s="89">
        <v>0</v>
      </c>
      <c r="I401" s="88">
        <v>0</v>
      </c>
      <c r="J401" s="8">
        <v>0</v>
      </c>
      <c r="K401" s="128">
        <v>0</v>
      </c>
      <c r="L401" s="128">
        <v>0</v>
      </c>
      <c r="M401" s="131">
        <v>0</v>
      </c>
    </row>
    <row r="402" spans="1:40" ht="15" customHeight="1" x14ac:dyDescent="0.2">
      <c r="A402" s="99">
        <v>2002</v>
      </c>
      <c r="B402" s="72" t="s">
        <v>760</v>
      </c>
      <c r="C402" s="64" t="s">
        <v>19</v>
      </c>
      <c r="D402" s="66" t="s">
        <v>761</v>
      </c>
      <c r="E402" s="65" t="s">
        <v>761</v>
      </c>
      <c r="F402" s="67" t="s">
        <v>75</v>
      </c>
      <c r="G402" s="88">
        <v>686.15286572272362</v>
      </c>
      <c r="H402" s="89">
        <v>531.14158708768969</v>
      </c>
      <c r="I402" s="88">
        <v>294.06551388116725</v>
      </c>
      <c r="J402" s="8">
        <v>159.5704338890055</v>
      </c>
      <c r="K402" s="128">
        <v>54.709863047659034</v>
      </c>
      <c r="L402" s="128">
        <v>15.957043388900546</v>
      </c>
      <c r="M402" s="131">
        <v>6.8387328809573793</v>
      </c>
    </row>
    <row r="403" spans="1:40" ht="15" customHeight="1" x14ac:dyDescent="0.2">
      <c r="A403" s="99">
        <v>2002</v>
      </c>
      <c r="B403" s="72" t="s">
        <v>762</v>
      </c>
      <c r="C403" s="64" t="s">
        <v>19</v>
      </c>
      <c r="D403" s="66" t="s">
        <v>763</v>
      </c>
      <c r="E403" s="65" t="s">
        <v>763</v>
      </c>
      <c r="F403" s="67" t="s">
        <v>75</v>
      </c>
      <c r="G403" s="88">
        <v>547.0986304765903</v>
      </c>
      <c r="H403" s="89">
        <v>419.44228336538583</v>
      </c>
      <c r="I403" s="88">
        <v>305.46340201609621</v>
      </c>
      <c r="J403" s="8">
        <v>50.150707793687438</v>
      </c>
      <c r="K403" s="128">
        <v>27.354931523829517</v>
      </c>
      <c r="L403" s="128">
        <v>34.193664404786894</v>
      </c>
      <c r="M403" s="131">
        <v>2.2795776269857919</v>
      </c>
    </row>
    <row r="404" spans="1:40" ht="15" customHeight="1" x14ac:dyDescent="0.2">
      <c r="A404" s="99">
        <v>2002</v>
      </c>
      <c r="B404" s="72" t="s">
        <v>764</v>
      </c>
      <c r="C404" s="64" t="s">
        <v>19</v>
      </c>
      <c r="D404" s="66" t="s">
        <v>765</v>
      </c>
      <c r="E404" s="65" t="s">
        <v>765</v>
      </c>
      <c r="F404" s="67" t="s">
        <v>75</v>
      </c>
      <c r="G404" s="88">
        <v>239.35565083350815</v>
      </c>
      <c r="H404" s="89">
        <v>148.17254575407648</v>
      </c>
      <c r="I404" s="88">
        <v>82.06479457148852</v>
      </c>
      <c r="J404" s="8">
        <v>20.51619864287213</v>
      </c>
      <c r="K404" s="128">
        <v>9.1183105079431677</v>
      </c>
      <c r="L404" s="128">
        <v>36.473242031772671</v>
      </c>
      <c r="M404" s="131">
        <v>0</v>
      </c>
    </row>
    <row r="405" spans="1:40" ht="15" customHeight="1" x14ac:dyDescent="0.2">
      <c r="A405" s="99">
        <v>2002</v>
      </c>
      <c r="B405" s="72" t="s">
        <v>766</v>
      </c>
      <c r="C405" s="64" t="s">
        <v>19</v>
      </c>
      <c r="D405" s="66" t="s">
        <v>767</v>
      </c>
      <c r="E405" s="65" t="s">
        <v>767</v>
      </c>
      <c r="F405" s="67" t="s">
        <v>75</v>
      </c>
      <c r="G405" s="88">
        <v>525.4426430202252</v>
      </c>
      <c r="H405" s="89">
        <v>388.6679854010776</v>
      </c>
      <c r="I405" s="88">
        <v>161.85001151599124</v>
      </c>
      <c r="J405" s="8">
        <v>158.43064507551259</v>
      </c>
      <c r="K405" s="128">
        <v>38.752819658758476</v>
      </c>
      <c r="L405" s="128">
        <v>13.677465761914759</v>
      </c>
      <c r="M405" s="131">
        <v>15.957043388900546</v>
      </c>
    </row>
    <row r="406" spans="1:40" ht="15" customHeight="1" x14ac:dyDescent="0.2">
      <c r="A406" s="99">
        <v>2002</v>
      </c>
      <c r="B406" s="72" t="s">
        <v>778</v>
      </c>
      <c r="C406" s="64" t="s">
        <v>19</v>
      </c>
      <c r="D406" s="66" t="s">
        <v>779</v>
      </c>
      <c r="E406" s="65" t="s">
        <v>780</v>
      </c>
      <c r="F406" s="67" t="s">
        <v>75</v>
      </c>
      <c r="G406" s="88">
        <v>4664.0158248129319</v>
      </c>
      <c r="H406" s="89">
        <v>3702.0340662249273</v>
      </c>
      <c r="I406" s="88">
        <v>2416.35228460494</v>
      </c>
      <c r="J406" s="8">
        <v>804.69090232598489</v>
      </c>
      <c r="K406" s="128">
        <v>347.63558811533346</v>
      </c>
      <c r="L406" s="128">
        <v>99.161626773882006</v>
      </c>
      <c r="M406" s="131">
        <v>34.193664404786894</v>
      </c>
    </row>
    <row r="407" spans="1:40" ht="15" customHeight="1" x14ac:dyDescent="0.2">
      <c r="A407" s="99">
        <v>2002</v>
      </c>
      <c r="B407" s="72" t="s">
        <v>778</v>
      </c>
      <c r="C407" s="64" t="s">
        <v>24</v>
      </c>
      <c r="D407" s="66" t="s">
        <v>779</v>
      </c>
      <c r="E407" s="65" t="s">
        <v>781</v>
      </c>
      <c r="F407" s="67" t="s">
        <v>75</v>
      </c>
      <c r="G407" s="88">
        <v>1230.9719185723279</v>
      </c>
      <c r="H407" s="89">
        <v>1012.132466381692</v>
      </c>
      <c r="I407" s="88">
        <v>720.3465301275105</v>
      </c>
      <c r="J407" s="8">
        <v>182.36621015886342</v>
      </c>
      <c r="K407" s="128">
        <v>79.78521694450275</v>
      </c>
      <c r="L407" s="128">
        <v>20.51619864287213</v>
      </c>
      <c r="M407" s="131">
        <v>9.1183105079431677</v>
      </c>
    </row>
    <row r="408" spans="1:40" s="4" customFormat="1" x14ac:dyDescent="0.2">
      <c r="A408" s="100">
        <v>2002</v>
      </c>
      <c r="B408" s="73" t="s">
        <v>782</v>
      </c>
      <c r="C408" s="69" t="s">
        <v>19</v>
      </c>
      <c r="D408" s="66" t="s">
        <v>783</v>
      </c>
      <c r="E408" s="66" t="s">
        <v>783</v>
      </c>
      <c r="F408" s="70" t="s">
        <v>75</v>
      </c>
      <c r="G408" s="88">
        <v>3271.1938947246135</v>
      </c>
      <c r="H408" s="89">
        <v>2407.2339740969978</v>
      </c>
      <c r="I408" s="88">
        <v>1479.4458799137801</v>
      </c>
      <c r="J408" s="8">
        <v>495.80813386940997</v>
      </c>
      <c r="K408" s="128">
        <v>294.06551388116725</v>
      </c>
      <c r="L408" s="128">
        <v>108.27993728182516</v>
      </c>
      <c r="M408" s="131">
        <v>29.634509150815305</v>
      </c>
      <c r="N408" s="140"/>
      <c r="O408" s="140"/>
      <c r="P408" s="140"/>
      <c r="Q408" s="140"/>
      <c r="R408" s="140"/>
      <c r="S408" s="140"/>
      <c r="T408" s="140"/>
      <c r="U408" s="140"/>
      <c r="V408" s="140"/>
      <c r="W408" s="140"/>
      <c r="X408" s="140"/>
      <c r="Y408" s="140"/>
      <c r="Z408" s="140"/>
      <c r="AA408" s="140"/>
      <c r="AB408" s="140"/>
      <c r="AC408" s="140"/>
      <c r="AD408" s="140"/>
      <c r="AE408" s="140"/>
      <c r="AF408" s="140"/>
      <c r="AG408" s="140"/>
      <c r="AH408" s="140"/>
      <c r="AI408" s="140"/>
      <c r="AJ408" s="140"/>
      <c r="AK408" s="140"/>
      <c r="AL408" s="140"/>
      <c r="AM408" s="140"/>
      <c r="AN408" s="140"/>
    </row>
    <row r="409" spans="1:40" ht="15" hidden="1" customHeight="1" x14ac:dyDescent="0.2">
      <c r="A409" s="99">
        <v>2002</v>
      </c>
      <c r="B409" s="72" t="s">
        <v>784</v>
      </c>
      <c r="C409" s="64" t="s">
        <v>19</v>
      </c>
      <c r="D409" s="66" t="s">
        <v>785</v>
      </c>
      <c r="E409" s="65" t="s">
        <v>785</v>
      </c>
      <c r="F409" s="67" t="s">
        <v>75</v>
      </c>
      <c r="G409" s="88">
        <v>0</v>
      </c>
      <c r="H409" s="89">
        <v>0</v>
      </c>
      <c r="I409" s="88">
        <v>0</v>
      </c>
      <c r="J409" s="8">
        <v>0</v>
      </c>
      <c r="K409" s="128">
        <v>0</v>
      </c>
      <c r="L409" s="128">
        <v>0</v>
      </c>
      <c r="M409" s="131">
        <v>0</v>
      </c>
    </row>
    <row r="410" spans="1:40" ht="15" hidden="1" customHeight="1" x14ac:dyDescent="0.2">
      <c r="A410" s="99">
        <v>2002</v>
      </c>
      <c r="B410" s="72" t="s">
        <v>786</v>
      </c>
      <c r="C410" s="64" t="s">
        <v>19</v>
      </c>
      <c r="D410" s="66" t="s">
        <v>787</v>
      </c>
      <c r="E410" s="65" t="s">
        <v>787</v>
      </c>
      <c r="F410" s="67" t="s">
        <v>75</v>
      </c>
      <c r="G410" s="88">
        <v>0</v>
      </c>
      <c r="H410" s="89">
        <v>0</v>
      </c>
      <c r="I410" s="88">
        <v>0</v>
      </c>
      <c r="J410" s="8">
        <v>0</v>
      </c>
      <c r="K410" s="128">
        <v>0</v>
      </c>
      <c r="L410" s="128">
        <v>0</v>
      </c>
      <c r="M410" s="131">
        <v>0</v>
      </c>
    </row>
    <row r="411" spans="1:40" ht="15" customHeight="1" x14ac:dyDescent="0.2">
      <c r="A411" s="99">
        <v>2002</v>
      </c>
      <c r="B411" s="72" t="s">
        <v>788</v>
      </c>
      <c r="C411" s="64" t="s">
        <v>19</v>
      </c>
      <c r="D411" s="66" t="s">
        <v>789</v>
      </c>
      <c r="E411" s="65" t="s">
        <v>789</v>
      </c>
      <c r="F411" s="67" t="s">
        <v>75</v>
      </c>
      <c r="G411" s="88">
        <v>2279.5776269857929</v>
      </c>
      <c r="H411" s="89">
        <v>1709.6832202393448</v>
      </c>
      <c r="I411" s="88">
        <v>1268.5849494175939</v>
      </c>
      <c r="J411" s="8">
        <v>156.15106744852685</v>
      </c>
      <c r="K411" s="128">
        <v>216.55987456365031</v>
      </c>
      <c r="L411" s="128">
        <v>31.914086777801092</v>
      </c>
      <c r="M411" s="131">
        <v>36.473242031772671</v>
      </c>
    </row>
    <row r="412" spans="1:40" ht="15" hidden="1" customHeight="1" x14ac:dyDescent="0.2">
      <c r="A412" s="99">
        <v>2002</v>
      </c>
      <c r="B412" s="72" t="s">
        <v>790</v>
      </c>
      <c r="C412" s="64" t="s">
        <v>19</v>
      </c>
      <c r="D412" s="66" t="s">
        <v>791</v>
      </c>
      <c r="E412" s="65" t="s">
        <v>791</v>
      </c>
      <c r="F412" s="67" t="s">
        <v>75</v>
      </c>
      <c r="G412" s="88">
        <v>0</v>
      </c>
      <c r="H412" s="89">
        <v>0</v>
      </c>
      <c r="I412" s="88">
        <v>0</v>
      </c>
      <c r="J412" s="8">
        <v>0</v>
      </c>
      <c r="K412" s="128">
        <v>0</v>
      </c>
      <c r="L412" s="128">
        <v>0</v>
      </c>
      <c r="M412" s="131">
        <v>0</v>
      </c>
    </row>
    <row r="413" spans="1:40" ht="15" hidden="1" customHeight="1" x14ac:dyDescent="0.2">
      <c r="A413" s="99">
        <v>2002</v>
      </c>
      <c r="B413" s="72" t="s">
        <v>792</v>
      </c>
      <c r="C413" s="64" t="s">
        <v>19</v>
      </c>
      <c r="D413" s="66" t="s">
        <v>793</v>
      </c>
      <c r="E413" s="65" t="s">
        <v>793</v>
      </c>
      <c r="F413" s="67" t="s">
        <v>75</v>
      </c>
      <c r="G413" s="88">
        <v>0</v>
      </c>
      <c r="H413" s="89">
        <v>0</v>
      </c>
      <c r="I413" s="88">
        <v>0</v>
      </c>
      <c r="J413" s="8">
        <v>0</v>
      </c>
      <c r="K413" s="128">
        <v>0</v>
      </c>
      <c r="L413" s="128">
        <v>0</v>
      </c>
      <c r="M413" s="131">
        <v>0</v>
      </c>
    </row>
    <row r="414" spans="1:40" ht="15" customHeight="1" x14ac:dyDescent="0.2">
      <c r="A414" s="99">
        <v>2002</v>
      </c>
      <c r="B414" s="72" t="s">
        <v>794</v>
      </c>
      <c r="C414" s="64" t="s">
        <v>19</v>
      </c>
      <c r="D414" s="66" t="s">
        <v>795</v>
      </c>
      <c r="E414" s="65" t="s">
        <v>795</v>
      </c>
      <c r="F414" s="67" t="s">
        <v>75</v>
      </c>
      <c r="G414" s="88">
        <v>408.04439523045687</v>
      </c>
      <c r="H414" s="89">
        <v>335.09791116691144</v>
      </c>
      <c r="I414" s="88">
        <v>250.75353896843717</v>
      </c>
      <c r="J414" s="8">
        <v>47.871130166701647</v>
      </c>
      <c r="K414" s="128">
        <v>18.236621015886335</v>
      </c>
      <c r="L414" s="128">
        <v>13.677465761914759</v>
      </c>
      <c r="M414" s="131">
        <v>4.5591552539715838</v>
      </c>
    </row>
    <row r="415" spans="1:40" ht="15" customHeight="1" x14ac:dyDescent="0.2">
      <c r="A415" s="99">
        <v>2002</v>
      </c>
      <c r="B415" s="72" t="s">
        <v>806</v>
      </c>
      <c r="C415" s="64" t="s">
        <v>19</v>
      </c>
      <c r="D415" s="66" t="s">
        <v>807</v>
      </c>
      <c r="E415" s="65" t="s">
        <v>807</v>
      </c>
      <c r="F415" s="67" t="s">
        <v>75</v>
      </c>
      <c r="G415" s="88">
        <v>1390.5423524613334</v>
      </c>
      <c r="H415" s="89">
        <v>998.45500061977725</v>
      </c>
      <c r="I415" s="88">
        <v>712.36800843306025</v>
      </c>
      <c r="J415" s="8">
        <v>90.043316265938813</v>
      </c>
      <c r="K415" s="128">
        <v>139.05423524613332</v>
      </c>
      <c r="L415" s="128">
        <v>18.236621015886335</v>
      </c>
      <c r="M415" s="131">
        <v>38.752819658758476</v>
      </c>
    </row>
    <row r="416" spans="1:40" ht="15" customHeight="1" x14ac:dyDescent="0.2">
      <c r="A416" s="99">
        <v>2002</v>
      </c>
      <c r="B416" s="72" t="s">
        <v>808</v>
      </c>
      <c r="C416" s="64" t="s">
        <v>19</v>
      </c>
      <c r="D416" s="66" t="s">
        <v>809</v>
      </c>
      <c r="E416" s="65" t="s">
        <v>809</v>
      </c>
      <c r="F416" s="67" t="s">
        <v>75</v>
      </c>
      <c r="G416" s="88">
        <v>867.37928706809419</v>
      </c>
      <c r="H416" s="89">
        <v>632.58279148855775</v>
      </c>
      <c r="I416" s="88">
        <v>469.59299115907339</v>
      </c>
      <c r="J416" s="8">
        <v>45.591552539715856</v>
      </c>
      <c r="K416" s="128">
        <v>101.44120440086778</v>
      </c>
      <c r="L416" s="128">
        <v>6.8387328809573793</v>
      </c>
      <c r="M416" s="131">
        <v>9.1183105079431677</v>
      </c>
    </row>
    <row r="417" spans="1:40" s="10" customFormat="1" ht="15" customHeight="1" x14ac:dyDescent="0.2">
      <c r="A417" s="99">
        <v>2002</v>
      </c>
      <c r="B417" s="72" t="s">
        <v>813</v>
      </c>
      <c r="C417" s="64" t="s">
        <v>19</v>
      </c>
      <c r="D417" s="66" t="s">
        <v>814</v>
      </c>
      <c r="E417" s="65" t="s">
        <v>815</v>
      </c>
      <c r="F417" s="67" t="s">
        <v>75</v>
      </c>
      <c r="G417" s="88">
        <v>5236.1898091863668</v>
      </c>
      <c r="H417" s="89">
        <v>4208.1002994157743</v>
      </c>
      <c r="I417" s="88">
        <v>2770.8266056012317</v>
      </c>
      <c r="J417" s="8">
        <v>923.22893892924606</v>
      </c>
      <c r="K417" s="128">
        <v>336.2376999804045</v>
      </c>
      <c r="L417" s="128">
        <v>143.61339050010497</v>
      </c>
      <c r="M417" s="131">
        <v>34.193664404786894</v>
      </c>
      <c r="N417" s="149"/>
      <c r="O417" s="149"/>
      <c r="P417" s="149"/>
      <c r="Q417" s="149"/>
      <c r="R417" s="149"/>
      <c r="S417" s="149"/>
      <c r="T417" s="149"/>
      <c r="U417" s="149"/>
      <c r="V417" s="149"/>
      <c r="W417" s="149"/>
      <c r="X417" s="149"/>
      <c r="Y417" s="149"/>
      <c r="Z417" s="149"/>
      <c r="AA417" s="149"/>
      <c r="AB417" s="149"/>
      <c r="AC417" s="149"/>
      <c r="AD417" s="149"/>
      <c r="AE417" s="149"/>
      <c r="AF417" s="149"/>
      <c r="AG417" s="149"/>
      <c r="AH417" s="149"/>
      <c r="AI417" s="149"/>
      <c r="AJ417" s="149"/>
      <c r="AK417" s="149"/>
      <c r="AL417" s="149"/>
      <c r="AM417" s="149"/>
      <c r="AN417" s="149"/>
    </row>
    <row r="418" spans="1:40" ht="15" customHeight="1" x14ac:dyDescent="0.2">
      <c r="A418" s="99">
        <v>2002</v>
      </c>
      <c r="B418" s="72" t="s">
        <v>813</v>
      </c>
      <c r="C418" s="64" t="s">
        <v>24</v>
      </c>
      <c r="D418" s="66" t="s">
        <v>814</v>
      </c>
      <c r="E418" s="65" t="s">
        <v>816</v>
      </c>
      <c r="F418" s="67" t="s">
        <v>75</v>
      </c>
      <c r="G418" s="88">
        <v>2640.8906808630404</v>
      </c>
      <c r="H418" s="89">
        <v>2048.2004978467344</v>
      </c>
      <c r="I418" s="88">
        <v>1432.7145385605704</v>
      </c>
      <c r="J418" s="8">
        <v>319.140867778011</v>
      </c>
      <c r="K418" s="128">
        <v>84.344372198474332</v>
      </c>
      <c r="L418" s="128">
        <v>180.08663253187763</v>
      </c>
      <c r="M418" s="131">
        <v>31.914086777801092</v>
      </c>
    </row>
    <row r="419" spans="1:40" ht="15" customHeight="1" x14ac:dyDescent="0.2">
      <c r="A419" s="99">
        <v>2002</v>
      </c>
      <c r="B419" s="72" t="s">
        <v>817</v>
      </c>
      <c r="C419" s="64" t="s">
        <v>19</v>
      </c>
      <c r="D419" s="66" t="s">
        <v>818</v>
      </c>
      <c r="E419" s="65" t="s">
        <v>818</v>
      </c>
      <c r="F419" s="67" t="s">
        <v>75</v>
      </c>
      <c r="G419" s="88">
        <v>1148.9071240008398</v>
      </c>
      <c r="H419" s="89">
        <v>866.23949825460136</v>
      </c>
      <c r="I419" s="88">
        <v>516.32433251228224</v>
      </c>
      <c r="J419" s="8">
        <v>208.58135286920003</v>
      </c>
      <c r="K419" s="128">
        <v>47.871130166701647</v>
      </c>
      <c r="L419" s="128">
        <v>66.107751182587975</v>
      </c>
      <c r="M419" s="131">
        <v>27.354931523829517</v>
      </c>
    </row>
    <row r="420" spans="1:40" ht="15" customHeight="1" x14ac:dyDescent="0.2">
      <c r="A420" s="99">
        <v>2002</v>
      </c>
      <c r="B420" s="72" t="s">
        <v>821</v>
      </c>
      <c r="C420" s="64" t="s">
        <v>19</v>
      </c>
      <c r="D420" s="66" t="s">
        <v>822</v>
      </c>
      <c r="E420" s="65" t="s">
        <v>822</v>
      </c>
      <c r="F420" s="67" t="s">
        <v>75</v>
      </c>
      <c r="G420" s="88">
        <v>303.18382438911044</v>
      </c>
      <c r="H420" s="89">
        <v>275.82889286528092</v>
      </c>
      <c r="I420" s="88">
        <v>216.55987456365031</v>
      </c>
      <c r="J420" s="8">
        <v>45.591552539715856</v>
      </c>
      <c r="K420" s="128">
        <v>9.1183105079431677</v>
      </c>
      <c r="L420" s="128">
        <v>2.2795776269857919</v>
      </c>
      <c r="M420" s="131">
        <v>2.2795776269857919</v>
      </c>
    </row>
    <row r="421" spans="1:40" ht="15" customHeight="1" x14ac:dyDescent="0.2">
      <c r="A421" s="99">
        <v>2002</v>
      </c>
      <c r="B421" s="72" t="s">
        <v>823</v>
      </c>
      <c r="C421" s="64" t="s">
        <v>19</v>
      </c>
      <c r="D421" s="66" t="s">
        <v>824</v>
      </c>
      <c r="E421" s="65" t="s">
        <v>824</v>
      </c>
      <c r="F421" s="67" t="s">
        <v>75</v>
      </c>
      <c r="G421" s="88">
        <v>739.72293995688972</v>
      </c>
      <c r="H421" s="89">
        <v>623.46448098061421</v>
      </c>
      <c r="I421" s="88">
        <v>474.15214641304487</v>
      </c>
      <c r="J421" s="8">
        <v>91.183105079431712</v>
      </c>
      <c r="K421" s="128">
        <v>39.892608472251375</v>
      </c>
      <c r="L421" s="128">
        <v>4.5591552539715838</v>
      </c>
      <c r="M421" s="131">
        <v>13.677465761914759</v>
      </c>
    </row>
    <row r="422" spans="1:40" ht="15" hidden="1" customHeight="1" x14ac:dyDescent="0.2">
      <c r="A422" s="99">
        <v>2002</v>
      </c>
      <c r="B422" s="72" t="s">
        <v>825</v>
      </c>
      <c r="C422" s="64" t="s">
        <v>19</v>
      </c>
      <c r="D422" s="66" t="s">
        <v>826</v>
      </c>
      <c r="E422" s="65" t="s">
        <v>826</v>
      </c>
      <c r="F422" s="67" t="s">
        <v>75</v>
      </c>
      <c r="G422" s="88">
        <v>0</v>
      </c>
      <c r="H422" s="89">
        <v>0</v>
      </c>
      <c r="I422" s="88">
        <v>0</v>
      </c>
      <c r="J422" s="8">
        <v>0</v>
      </c>
      <c r="K422" s="128">
        <v>0</v>
      </c>
      <c r="L422" s="128">
        <v>0</v>
      </c>
      <c r="M422" s="131">
        <v>0</v>
      </c>
    </row>
    <row r="423" spans="1:40" ht="15" customHeight="1" x14ac:dyDescent="0.2">
      <c r="A423" s="99">
        <v>2002</v>
      </c>
      <c r="B423" s="72" t="s">
        <v>831</v>
      </c>
      <c r="C423" s="64" t="s">
        <v>19</v>
      </c>
      <c r="D423" s="66" t="s">
        <v>832</v>
      </c>
      <c r="E423" s="65" t="s">
        <v>832</v>
      </c>
      <c r="F423" s="67" t="s">
        <v>75</v>
      </c>
      <c r="G423" s="88">
        <v>86.623949825460102</v>
      </c>
      <c r="H423" s="89">
        <v>72.94648406354537</v>
      </c>
      <c r="I423" s="88">
        <v>47.871130166701647</v>
      </c>
      <c r="J423" s="8">
        <v>18.236621015886335</v>
      </c>
      <c r="K423" s="128">
        <v>2.2795776269857919</v>
      </c>
      <c r="L423" s="128">
        <v>2.2795776269857919</v>
      </c>
      <c r="M423" s="131">
        <v>2.2795776269857919</v>
      </c>
    </row>
    <row r="424" spans="1:40" ht="15" customHeight="1" x14ac:dyDescent="0.2">
      <c r="A424" s="99">
        <v>2002</v>
      </c>
      <c r="B424" s="72" t="s">
        <v>833</v>
      </c>
      <c r="C424" s="64" t="s">
        <v>19</v>
      </c>
      <c r="D424" s="66" t="s">
        <v>834</v>
      </c>
      <c r="E424" s="65" t="s">
        <v>835</v>
      </c>
      <c r="F424" s="67" t="s">
        <v>75</v>
      </c>
      <c r="G424" s="88">
        <v>743.14230639736843</v>
      </c>
      <c r="H424" s="89">
        <v>574.45356200041977</v>
      </c>
      <c r="I424" s="88">
        <v>365.87220913121973</v>
      </c>
      <c r="J424" s="8">
        <v>124.2369806707257</v>
      </c>
      <c r="K424" s="128">
        <v>61.548595928616415</v>
      </c>
      <c r="L424" s="128">
        <v>18.236621015886335</v>
      </c>
      <c r="M424" s="131">
        <v>4.5591552539715838</v>
      </c>
    </row>
    <row r="425" spans="1:40" ht="15" customHeight="1" x14ac:dyDescent="0.2">
      <c r="A425" s="99">
        <v>2002</v>
      </c>
      <c r="B425" s="72" t="s">
        <v>833</v>
      </c>
      <c r="C425" s="64" t="s">
        <v>24</v>
      </c>
      <c r="D425" s="66" t="s">
        <v>834</v>
      </c>
      <c r="E425" s="65" t="s">
        <v>836</v>
      </c>
      <c r="F425" s="67" t="s">
        <v>75</v>
      </c>
      <c r="G425" s="88">
        <v>737.44336232990395</v>
      </c>
      <c r="H425" s="89">
        <v>609.78701521869948</v>
      </c>
      <c r="I425" s="88">
        <v>404.62502878997827</v>
      </c>
      <c r="J425" s="8">
        <v>141.33381287311911</v>
      </c>
      <c r="K425" s="128">
        <v>45.591552539715856</v>
      </c>
      <c r="L425" s="128">
        <v>13.677465761914759</v>
      </c>
      <c r="M425" s="131">
        <v>4.5591552539715838</v>
      </c>
    </row>
    <row r="426" spans="1:40" ht="15" customHeight="1" x14ac:dyDescent="0.2">
      <c r="A426" s="99">
        <v>2002</v>
      </c>
      <c r="B426" s="72" t="s">
        <v>837</v>
      </c>
      <c r="C426" s="64" t="s">
        <v>19</v>
      </c>
      <c r="D426" s="66" t="s">
        <v>838</v>
      </c>
      <c r="E426" s="65" t="s">
        <v>838</v>
      </c>
      <c r="F426" s="67" t="s">
        <v>75</v>
      </c>
      <c r="G426" s="88">
        <v>95.742260333403294</v>
      </c>
      <c r="H426" s="89">
        <v>82.064794571488562</v>
      </c>
      <c r="I426" s="88">
        <v>61.548595928616415</v>
      </c>
      <c r="J426" s="8">
        <v>13.677465761914759</v>
      </c>
      <c r="K426" s="128">
        <v>2.2795776269857919</v>
      </c>
      <c r="L426" s="128">
        <v>2.2795776269857919</v>
      </c>
      <c r="M426" s="131">
        <v>2.2795776269857919</v>
      </c>
    </row>
    <row r="427" spans="1:40" ht="15" hidden="1" customHeight="1" x14ac:dyDescent="0.2">
      <c r="A427" s="99">
        <v>2002</v>
      </c>
      <c r="B427" s="72" t="s">
        <v>841</v>
      </c>
      <c r="C427" s="64" t="s">
        <v>19</v>
      </c>
      <c r="D427" s="66" t="s">
        <v>842</v>
      </c>
      <c r="E427" s="65" t="s">
        <v>842</v>
      </c>
      <c r="F427" s="67" t="s">
        <v>75</v>
      </c>
      <c r="G427" s="88">
        <v>0</v>
      </c>
      <c r="H427" s="89">
        <v>0</v>
      </c>
      <c r="I427" s="88">
        <v>0</v>
      </c>
      <c r="J427" s="8">
        <v>0</v>
      </c>
      <c r="K427" s="128">
        <v>0</v>
      </c>
      <c r="L427" s="128">
        <v>0</v>
      </c>
      <c r="M427" s="131">
        <v>0</v>
      </c>
    </row>
    <row r="428" spans="1:40" ht="15" customHeight="1" x14ac:dyDescent="0.2">
      <c r="A428" s="99">
        <v>2002</v>
      </c>
      <c r="B428" s="72" t="s">
        <v>843</v>
      </c>
      <c r="C428" s="64" t="s">
        <v>19</v>
      </c>
      <c r="D428" s="66" t="s">
        <v>844</v>
      </c>
      <c r="E428" s="65" t="s">
        <v>844</v>
      </c>
      <c r="F428" s="67" t="s">
        <v>75</v>
      </c>
      <c r="G428" s="88">
        <v>1893.1892192117011</v>
      </c>
      <c r="H428" s="89">
        <v>1368.8863650049686</v>
      </c>
      <c r="I428" s="88">
        <v>830.90604503632164</v>
      </c>
      <c r="J428" s="8">
        <v>275.82889286528092</v>
      </c>
      <c r="K428" s="128">
        <v>193.76409829379236</v>
      </c>
      <c r="L428" s="128">
        <v>45.591552539715856</v>
      </c>
      <c r="M428" s="131">
        <v>22.795776269857928</v>
      </c>
    </row>
    <row r="429" spans="1:40" ht="15" hidden="1" customHeight="1" x14ac:dyDescent="0.2">
      <c r="A429" s="99">
        <v>2002</v>
      </c>
      <c r="B429" s="72" t="s">
        <v>845</v>
      </c>
      <c r="C429" s="64" t="s">
        <v>19</v>
      </c>
      <c r="D429" s="66" t="s">
        <v>846</v>
      </c>
      <c r="E429" s="65" t="s">
        <v>846</v>
      </c>
      <c r="F429" s="67" t="s">
        <v>75</v>
      </c>
      <c r="G429" s="88">
        <v>0</v>
      </c>
      <c r="H429" s="89">
        <v>0</v>
      </c>
      <c r="I429" s="88">
        <v>0</v>
      </c>
      <c r="J429" s="8">
        <v>0</v>
      </c>
      <c r="K429" s="128">
        <v>0</v>
      </c>
      <c r="L429" s="128">
        <v>0</v>
      </c>
      <c r="M429" s="131">
        <v>0</v>
      </c>
    </row>
    <row r="430" spans="1:40" ht="15" customHeight="1" x14ac:dyDescent="0.2">
      <c r="A430" s="99">
        <v>2002</v>
      </c>
      <c r="B430" s="72" t="s">
        <v>847</v>
      </c>
      <c r="C430" s="64" t="s">
        <v>19</v>
      </c>
      <c r="D430" s="66" t="s">
        <v>848</v>
      </c>
      <c r="E430" s="65" t="s">
        <v>848</v>
      </c>
      <c r="F430" s="67" t="s">
        <v>75</v>
      </c>
      <c r="G430" s="88">
        <v>1870.3934429418432</v>
      </c>
      <c r="H430" s="89">
        <v>1585.4462395686189</v>
      </c>
      <c r="I430" s="88">
        <v>1189.9395212865838</v>
      </c>
      <c r="J430" s="8">
        <v>253.03311659542302</v>
      </c>
      <c r="K430" s="128">
        <v>94.602471519910395</v>
      </c>
      <c r="L430" s="128">
        <v>13.677465761914759</v>
      </c>
      <c r="M430" s="131">
        <v>34.193664404786894</v>
      </c>
    </row>
    <row r="431" spans="1:40" ht="15" hidden="1" customHeight="1" x14ac:dyDescent="0.2">
      <c r="A431" s="99">
        <v>2002</v>
      </c>
      <c r="B431" s="72" t="s">
        <v>849</v>
      </c>
      <c r="C431" s="64" t="s">
        <v>19</v>
      </c>
      <c r="D431" s="66" t="s">
        <v>850</v>
      </c>
      <c r="E431" s="65" t="s">
        <v>850</v>
      </c>
      <c r="F431" s="67" t="s">
        <v>75</v>
      </c>
      <c r="G431" s="88">
        <v>0</v>
      </c>
      <c r="H431" s="89">
        <v>0</v>
      </c>
      <c r="I431" s="88">
        <v>0</v>
      </c>
      <c r="J431" s="8">
        <v>0</v>
      </c>
      <c r="K431" s="128">
        <v>0</v>
      </c>
      <c r="L431" s="128">
        <v>0</v>
      </c>
      <c r="M431" s="131">
        <v>0</v>
      </c>
    </row>
    <row r="432" spans="1:40" s="4" customFormat="1" hidden="1" x14ac:dyDescent="0.2">
      <c r="A432" s="100">
        <v>2002</v>
      </c>
      <c r="B432" s="73" t="s">
        <v>851</v>
      </c>
      <c r="C432" s="69" t="s">
        <v>19</v>
      </c>
      <c r="D432" s="66" t="s">
        <v>852</v>
      </c>
      <c r="E432" s="66" t="s">
        <v>852</v>
      </c>
      <c r="F432" s="70" t="s">
        <v>75</v>
      </c>
      <c r="G432" s="88">
        <v>0</v>
      </c>
      <c r="H432" s="89">
        <v>0</v>
      </c>
      <c r="I432" s="88">
        <v>0</v>
      </c>
      <c r="J432" s="8">
        <v>0</v>
      </c>
      <c r="K432" s="128">
        <v>0</v>
      </c>
      <c r="L432" s="128">
        <v>0</v>
      </c>
      <c r="M432" s="131">
        <v>0</v>
      </c>
      <c r="N432" s="140"/>
      <c r="O432" s="140"/>
      <c r="P432" s="140"/>
      <c r="Q432" s="140"/>
      <c r="R432" s="140"/>
      <c r="S432" s="140"/>
      <c r="T432" s="140"/>
      <c r="U432" s="140"/>
      <c r="V432" s="140"/>
      <c r="W432" s="140"/>
      <c r="X432" s="140"/>
      <c r="Y432" s="140"/>
      <c r="Z432" s="140"/>
      <c r="AA432" s="140"/>
      <c r="AB432" s="140"/>
      <c r="AC432" s="140"/>
      <c r="AD432" s="140"/>
      <c r="AE432" s="140"/>
      <c r="AF432" s="140"/>
      <c r="AG432" s="140"/>
      <c r="AH432" s="140"/>
      <c r="AI432" s="140"/>
      <c r="AJ432" s="140"/>
      <c r="AK432" s="140"/>
      <c r="AL432" s="140"/>
      <c r="AM432" s="140"/>
      <c r="AN432" s="140"/>
    </row>
    <row r="433" spans="1:40" ht="15" customHeight="1" x14ac:dyDescent="0.2">
      <c r="A433" s="99">
        <v>2002</v>
      </c>
      <c r="B433" s="72" t="s">
        <v>853</v>
      </c>
      <c r="C433" s="64" t="s">
        <v>19</v>
      </c>
      <c r="D433" s="66" t="s">
        <v>854</v>
      </c>
      <c r="E433" s="65" t="s">
        <v>854</v>
      </c>
      <c r="F433" s="67" t="s">
        <v>75</v>
      </c>
      <c r="G433" s="88">
        <v>2646.5896249305056</v>
      </c>
      <c r="H433" s="89">
        <v>2031.1036656443414</v>
      </c>
      <c r="I433" s="88">
        <v>1470.3275694058364</v>
      </c>
      <c r="J433" s="8">
        <v>253.03311659542302</v>
      </c>
      <c r="K433" s="128">
        <v>216.55987456365031</v>
      </c>
      <c r="L433" s="128">
        <v>45.591552539715856</v>
      </c>
      <c r="M433" s="131">
        <v>45.591552539715856</v>
      </c>
    </row>
    <row r="434" spans="1:40" ht="15" hidden="1" customHeight="1" x14ac:dyDescent="0.2">
      <c r="A434" s="99">
        <v>2002</v>
      </c>
      <c r="B434" s="72" t="s">
        <v>855</v>
      </c>
      <c r="C434" s="64" t="s">
        <v>19</v>
      </c>
      <c r="D434" s="66" t="s">
        <v>856</v>
      </c>
      <c r="E434" s="65" t="s">
        <v>856</v>
      </c>
      <c r="F434" s="67" t="s">
        <v>75</v>
      </c>
      <c r="G434" s="88">
        <v>0</v>
      </c>
      <c r="H434" s="89">
        <v>0</v>
      </c>
      <c r="I434" s="88">
        <v>0</v>
      </c>
      <c r="J434" s="8">
        <v>0</v>
      </c>
      <c r="K434" s="128">
        <v>0</v>
      </c>
      <c r="L434" s="128">
        <v>0</v>
      </c>
      <c r="M434" s="131">
        <v>0</v>
      </c>
    </row>
    <row r="435" spans="1:40" ht="15" customHeight="1" x14ac:dyDescent="0.2">
      <c r="A435" s="99">
        <v>2002</v>
      </c>
      <c r="B435" s="72" t="s">
        <v>839</v>
      </c>
      <c r="C435" s="64" t="s">
        <v>19</v>
      </c>
      <c r="D435" s="66" t="s">
        <v>840</v>
      </c>
      <c r="E435" s="65" t="s">
        <v>840</v>
      </c>
      <c r="F435" s="67" t="s">
        <v>75</v>
      </c>
      <c r="G435" s="88">
        <v>544.81905284960453</v>
      </c>
      <c r="H435" s="89">
        <v>444.51763726222964</v>
      </c>
      <c r="I435" s="88">
        <v>312.30213489705369</v>
      </c>
      <c r="J435" s="8">
        <v>82.06479457148852</v>
      </c>
      <c r="K435" s="128">
        <v>27.354931523829517</v>
      </c>
      <c r="L435" s="128">
        <v>4.5591552539715838</v>
      </c>
      <c r="M435" s="131">
        <v>18.236621015886335</v>
      </c>
    </row>
    <row r="436" spans="1:40" ht="15" customHeight="1" x14ac:dyDescent="0.2">
      <c r="A436" s="99">
        <v>2002</v>
      </c>
      <c r="B436" s="74" t="s">
        <v>434</v>
      </c>
      <c r="C436" s="64" t="s">
        <v>19</v>
      </c>
      <c r="D436" s="66" t="s">
        <v>15</v>
      </c>
      <c r="E436" s="65" t="s">
        <v>15</v>
      </c>
      <c r="F436" s="67" t="s">
        <v>75</v>
      </c>
      <c r="G436" s="88">
        <v>547.09863047659019</v>
      </c>
      <c r="H436" s="89">
        <v>515.18454369878907</v>
      </c>
      <c r="I436" s="88">
        <v>328.25917828595408</v>
      </c>
      <c r="J436" s="8">
        <v>170.96832202393443</v>
      </c>
      <c r="K436" s="128">
        <v>6.8387328809573793</v>
      </c>
      <c r="L436" s="128">
        <v>4.5591552539715838</v>
      </c>
      <c r="M436" s="131">
        <v>4.5591552539715838</v>
      </c>
    </row>
    <row r="437" spans="1:40" s="4" customFormat="1" ht="24" hidden="1" x14ac:dyDescent="0.2">
      <c r="A437" s="100"/>
      <c r="B437" s="75" t="s">
        <v>428</v>
      </c>
      <c r="C437" s="69" t="s">
        <v>19</v>
      </c>
      <c r="D437" s="66" t="s">
        <v>176</v>
      </c>
      <c r="E437" s="66" t="s">
        <v>176</v>
      </c>
      <c r="F437" s="70" t="s">
        <v>75</v>
      </c>
      <c r="G437" s="88">
        <v>0</v>
      </c>
      <c r="H437" s="89">
        <v>0</v>
      </c>
      <c r="I437" s="88">
        <v>0</v>
      </c>
      <c r="J437" s="8">
        <v>0</v>
      </c>
      <c r="K437" s="128">
        <v>0</v>
      </c>
      <c r="L437" s="128">
        <v>0</v>
      </c>
      <c r="M437" s="131">
        <v>0</v>
      </c>
      <c r="N437" s="140"/>
      <c r="O437" s="140"/>
      <c r="P437" s="140"/>
      <c r="Q437" s="140"/>
      <c r="R437" s="140"/>
      <c r="S437" s="140"/>
      <c r="T437" s="140"/>
      <c r="U437" s="140"/>
      <c r="V437" s="140"/>
      <c r="W437" s="140"/>
      <c r="X437" s="140"/>
      <c r="Y437" s="140"/>
      <c r="Z437" s="140"/>
      <c r="AA437" s="140"/>
      <c r="AB437" s="140"/>
      <c r="AC437" s="140"/>
      <c r="AD437" s="140"/>
      <c r="AE437" s="140"/>
      <c r="AF437" s="140"/>
      <c r="AG437" s="140"/>
      <c r="AH437" s="140"/>
      <c r="AI437" s="140"/>
      <c r="AJ437" s="140"/>
      <c r="AK437" s="140"/>
      <c r="AL437" s="140"/>
      <c r="AM437" s="140"/>
      <c r="AN437" s="140"/>
    </row>
    <row r="438" spans="1:40" ht="15" customHeight="1" x14ac:dyDescent="0.2">
      <c r="A438" s="99">
        <v>2002</v>
      </c>
      <c r="B438" s="74" t="s">
        <v>429</v>
      </c>
      <c r="C438" s="64" t="s">
        <v>19</v>
      </c>
      <c r="D438" s="66" t="s">
        <v>77</v>
      </c>
      <c r="E438" s="65" t="s">
        <v>77</v>
      </c>
      <c r="F438" s="67" t="s">
        <v>75</v>
      </c>
      <c r="G438" s="88">
        <v>8979.2562726970391</v>
      </c>
      <c r="H438" s="89">
        <v>6280.2363623458605</v>
      </c>
      <c r="I438" s="88">
        <v>3712.2921655463642</v>
      </c>
      <c r="J438" s="8">
        <v>1218.4342416239062</v>
      </c>
      <c r="K438" s="128">
        <v>715.78737487353897</v>
      </c>
      <c r="L438" s="128">
        <v>622.32469216712138</v>
      </c>
      <c r="M438" s="131">
        <v>11.397888134928964</v>
      </c>
    </row>
    <row r="439" spans="1:40" ht="15" customHeight="1" x14ac:dyDescent="0.2">
      <c r="A439" s="99">
        <v>2002</v>
      </c>
      <c r="B439" s="74" t="s">
        <v>427</v>
      </c>
      <c r="C439" s="64" t="s">
        <v>19</v>
      </c>
      <c r="D439" s="66" t="s">
        <v>3</v>
      </c>
      <c r="E439" s="65" t="s">
        <v>3</v>
      </c>
      <c r="F439" s="67" t="s">
        <v>75</v>
      </c>
      <c r="G439" s="88">
        <v>200.60283117474972</v>
      </c>
      <c r="H439" s="89">
        <v>127.65634711120437</v>
      </c>
      <c r="I439" s="88">
        <v>63.828173555602184</v>
      </c>
      <c r="J439" s="8">
        <v>27.354931523829517</v>
      </c>
      <c r="K439" s="128">
        <v>31.914086777801092</v>
      </c>
      <c r="L439" s="128">
        <v>4.5591552539715838</v>
      </c>
      <c r="M439" s="131">
        <v>0</v>
      </c>
    </row>
    <row r="440" spans="1:40" ht="15" customHeight="1" x14ac:dyDescent="0.2">
      <c r="A440" s="99">
        <v>2002</v>
      </c>
      <c r="B440" s="74" t="s">
        <v>436</v>
      </c>
      <c r="C440" s="64" t="s">
        <v>19</v>
      </c>
      <c r="D440" s="66" t="s">
        <v>8</v>
      </c>
      <c r="E440" s="65" t="s">
        <v>8</v>
      </c>
      <c r="F440" s="67" t="s">
        <v>75</v>
      </c>
      <c r="G440" s="88">
        <v>95.742260333403294</v>
      </c>
      <c r="H440" s="89">
        <v>77.505639317516952</v>
      </c>
      <c r="I440" s="88">
        <v>47.871130166701647</v>
      </c>
      <c r="J440" s="8">
        <v>20.51619864287213</v>
      </c>
      <c r="K440" s="128">
        <v>6.8387328809573793</v>
      </c>
      <c r="L440" s="128">
        <v>2.2795776269857919</v>
      </c>
      <c r="M440" s="131">
        <v>0</v>
      </c>
    </row>
    <row r="441" spans="1:40" ht="15" customHeight="1" x14ac:dyDescent="0.2">
      <c r="A441" s="99">
        <v>2002</v>
      </c>
      <c r="B441" s="74" t="s">
        <v>431</v>
      </c>
      <c r="C441" s="64" t="s">
        <v>19</v>
      </c>
      <c r="D441" s="66" t="s">
        <v>11</v>
      </c>
      <c r="E441" s="65" t="s">
        <v>11</v>
      </c>
      <c r="F441" s="67" t="s">
        <v>75</v>
      </c>
      <c r="G441" s="88">
        <v>333.95812235341862</v>
      </c>
      <c r="H441" s="89">
        <v>229.09755151207219</v>
      </c>
      <c r="I441" s="88">
        <v>131.07571355168309</v>
      </c>
      <c r="J441" s="8">
        <v>45.591552539715856</v>
      </c>
      <c r="K441" s="128">
        <v>45.591552539715856</v>
      </c>
      <c r="L441" s="128">
        <v>4.5591552539715838</v>
      </c>
      <c r="M441" s="131">
        <v>2.2795776269857919</v>
      </c>
    </row>
    <row r="442" spans="1:40" ht="15" customHeight="1" x14ac:dyDescent="0.2">
      <c r="A442" s="99">
        <v>2002</v>
      </c>
      <c r="B442" s="72" t="s">
        <v>576</v>
      </c>
      <c r="C442" s="64" t="s">
        <v>19</v>
      </c>
      <c r="D442" s="66" t="s">
        <v>577</v>
      </c>
      <c r="E442" s="65" t="s">
        <v>577</v>
      </c>
      <c r="F442" s="67" t="s">
        <v>75</v>
      </c>
      <c r="G442" s="88">
        <v>1322.1550236517598</v>
      </c>
      <c r="H442" s="89">
        <v>987.05711248484829</v>
      </c>
      <c r="I442" s="88">
        <v>434.25953794079356</v>
      </c>
      <c r="J442" s="8">
        <v>385.248618960599</v>
      </c>
      <c r="K442" s="128">
        <v>96.882049146896179</v>
      </c>
      <c r="L442" s="128">
        <v>59.269018301630609</v>
      </c>
      <c r="M442" s="131">
        <v>11.397888134928964</v>
      </c>
    </row>
    <row r="443" spans="1:40" ht="15" customHeight="1" x14ac:dyDescent="0.2">
      <c r="A443" s="99">
        <v>2002</v>
      </c>
      <c r="B443" s="74" t="s">
        <v>430</v>
      </c>
      <c r="C443" s="64" t="s">
        <v>19</v>
      </c>
      <c r="D443" s="66" t="s">
        <v>862</v>
      </c>
      <c r="E443" s="65" t="s">
        <v>862</v>
      </c>
      <c r="F443" s="67" t="s">
        <v>75</v>
      </c>
      <c r="G443" s="88">
        <v>1195.6384653540485</v>
      </c>
      <c r="H443" s="89">
        <v>846.86308842522203</v>
      </c>
      <c r="I443" s="88">
        <v>502.64686675036739</v>
      </c>
      <c r="J443" s="8">
        <v>169.82853321044158</v>
      </c>
      <c r="K443" s="128">
        <v>119.67782541675413</v>
      </c>
      <c r="L443" s="128">
        <v>50.150707793687438</v>
      </c>
      <c r="M443" s="131">
        <v>4.5591552539715838</v>
      </c>
    </row>
    <row r="444" spans="1:40" ht="15" customHeight="1" x14ac:dyDescent="0.2">
      <c r="A444" s="99">
        <v>2002</v>
      </c>
      <c r="B444" s="72" t="s">
        <v>340</v>
      </c>
      <c r="C444" s="64" t="s">
        <v>19</v>
      </c>
      <c r="D444" s="66" t="s">
        <v>442</v>
      </c>
      <c r="E444" s="65" t="s">
        <v>341</v>
      </c>
      <c r="F444" s="67" t="s">
        <v>75</v>
      </c>
      <c r="G444" s="88">
        <v>1217.2944528104135</v>
      </c>
      <c r="H444" s="89">
        <v>909.55147316733132</v>
      </c>
      <c r="I444" s="88">
        <v>667.91624470683735</v>
      </c>
      <c r="J444" s="8">
        <v>87.763738638953029</v>
      </c>
      <c r="K444" s="128">
        <v>87.763738638953029</v>
      </c>
      <c r="L444" s="128">
        <v>31.914086777801092</v>
      </c>
      <c r="M444" s="131">
        <v>34.193664404786894</v>
      </c>
    </row>
    <row r="445" spans="1:40" s="10" customFormat="1" ht="15" customHeight="1" x14ac:dyDescent="0.2">
      <c r="A445" s="99">
        <v>2002</v>
      </c>
      <c r="B445" s="72" t="s">
        <v>340</v>
      </c>
      <c r="C445" s="64" t="s">
        <v>24</v>
      </c>
      <c r="D445" s="66" t="s">
        <v>442</v>
      </c>
      <c r="E445" s="65" t="s">
        <v>342</v>
      </c>
      <c r="F445" s="67" t="s">
        <v>75</v>
      </c>
      <c r="G445" s="88">
        <v>270.12994879781638</v>
      </c>
      <c r="H445" s="89">
        <v>188.06515422632788</v>
      </c>
      <c r="I445" s="88">
        <v>63.828173555602184</v>
      </c>
      <c r="J445" s="8">
        <v>83.204583384981433</v>
      </c>
      <c r="K445" s="128">
        <v>36.473242031772671</v>
      </c>
      <c r="L445" s="128">
        <v>2.2795776269857919</v>
      </c>
      <c r="M445" s="131">
        <v>2.2795776269857919</v>
      </c>
      <c r="N445" s="149"/>
      <c r="O445" s="149"/>
      <c r="P445" s="149"/>
      <c r="Q445" s="149"/>
      <c r="R445" s="149"/>
      <c r="S445" s="149"/>
      <c r="T445" s="149"/>
      <c r="U445" s="149"/>
      <c r="V445" s="149"/>
      <c r="W445" s="149"/>
      <c r="X445" s="149"/>
      <c r="Y445" s="149"/>
      <c r="Z445" s="149"/>
      <c r="AA445" s="149"/>
      <c r="AB445" s="149"/>
      <c r="AC445" s="149"/>
      <c r="AD445" s="149"/>
      <c r="AE445" s="149"/>
      <c r="AF445" s="149"/>
      <c r="AG445" s="149"/>
      <c r="AH445" s="149"/>
      <c r="AI445" s="149"/>
      <c r="AJ445" s="149"/>
      <c r="AK445" s="149"/>
      <c r="AL445" s="149"/>
      <c r="AM445" s="149"/>
      <c r="AN445" s="149"/>
    </row>
    <row r="446" spans="1:40" ht="15" customHeight="1" x14ac:dyDescent="0.2">
      <c r="A446" s="99">
        <v>2002</v>
      </c>
      <c r="B446" s="74" t="s">
        <v>426</v>
      </c>
      <c r="C446" s="64" t="s">
        <v>19</v>
      </c>
      <c r="D446" s="66" t="s">
        <v>0</v>
      </c>
      <c r="E446" s="65" t="s">
        <v>0</v>
      </c>
      <c r="F446" s="67" t="s">
        <v>75</v>
      </c>
      <c r="G446" s="88">
        <v>568.7546179329554</v>
      </c>
      <c r="H446" s="89">
        <v>445.65742607572247</v>
      </c>
      <c r="I446" s="88">
        <v>287.22678100020994</v>
      </c>
      <c r="J446" s="8">
        <v>96.882049146896179</v>
      </c>
      <c r="K446" s="128">
        <v>45.591552539715856</v>
      </c>
      <c r="L446" s="128">
        <v>13.677465761914759</v>
      </c>
      <c r="M446" s="131">
        <v>2.2795776269857919</v>
      </c>
    </row>
    <row r="447" spans="1:40" s="4" customFormat="1" ht="24" x14ac:dyDescent="0.2">
      <c r="A447" s="100">
        <v>2002</v>
      </c>
      <c r="B447" s="75" t="s">
        <v>425</v>
      </c>
      <c r="C447" s="69" t="s">
        <v>19</v>
      </c>
      <c r="D447" s="66" t="s">
        <v>861</v>
      </c>
      <c r="E447" s="66" t="s">
        <v>861</v>
      </c>
      <c r="F447" s="70" t="s">
        <v>75</v>
      </c>
      <c r="G447" s="88">
        <v>271.26973761130932</v>
      </c>
      <c r="H447" s="89">
        <v>198.32325354776395</v>
      </c>
      <c r="I447" s="88">
        <v>118.53803660326122</v>
      </c>
      <c r="J447" s="8">
        <v>43.311974912730051</v>
      </c>
      <c r="K447" s="128">
        <v>20.51619864287213</v>
      </c>
      <c r="L447" s="128">
        <v>15.957043388900546</v>
      </c>
      <c r="M447" s="131">
        <v>0</v>
      </c>
      <c r="N447" s="140"/>
      <c r="O447" s="140"/>
      <c r="P447" s="140"/>
      <c r="Q447" s="140"/>
      <c r="R447" s="140"/>
      <c r="S447" s="140"/>
      <c r="T447" s="140"/>
      <c r="U447" s="140"/>
      <c r="V447" s="140"/>
      <c r="W447" s="140"/>
      <c r="X447" s="140"/>
      <c r="Y447" s="140"/>
      <c r="Z447" s="140"/>
      <c r="AA447" s="140"/>
      <c r="AB447" s="140"/>
      <c r="AC447" s="140"/>
      <c r="AD447" s="140"/>
      <c r="AE447" s="140"/>
      <c r="AF447" s="140"/>
      <c r="AG447" s="140"/>
      <c r="AH447" s="140"/>
      <c r="AI447" s="140"/>
      <c r="AJ447" s="140"/>
      <c r="AK447" s="140"/>
      <c r="AL447" s="140"/>
      <c r="AM447" s="140"/>
      <c r="AN447" s="140"/>
    </row>
    <row r="448" spans="1:40" ht="15" customHeight="1" x14ac:dyDescent="0.2">
      <c r="A448" s="99">
        <v>2002</v>
      </c>
      <c r="B448" s="74" t="s">
        <v>432</v>
      </c>
      <c r="C448" s="64" t="s">
        <v>19</v>
      </c>
      <c r="D448" s="66" t="s">
        <v>13</v>
      </c>
      <c r="E448" s="65" t="s">
        <v>13</v>
      </c>
      <c r="F448" s="67" t="s">
        <v>75</v>
      </c>
      <c r="G448" s="88">
        <v>177.8070549048918</v>
      </c>
      <c r="H448" s="89">
        <v>155.0112786350339</v>
      </c>
      <c r="I448" s="88">
        <v>104.86057084134647</v>
      </c>
      <c r="J448" s="8">
        <v>38.752819658758476</v>
      </c>
      <c r="K448" s="128">
        <v>9.1183105079431677</v>
      </c>
      <c r="L448" s="128">
        <v>2.2795776269857919</v>
      </c>
      <c r="M448" s="131">
        <v>0</v>
      </c>
    </row>
    <row r="449" spans="1:40" ht="15" customHeight="1" x14ac:dyDescent="0.2">
      <c r="A449" s="99">
        <v>2002</v>
      </c>
      <c r="B449" s="74" t="s">
        <v>433</v>
      </c>
      <c r="C449" s="64" t="s">
        <v>19</v>
      </c>
      <c r="D449" s="66" t="s">
        <v>14</v>
      </c>
      <c r="E449" s="65" t="s">
        <v>14</v>
      </c>
      <c r="F449" s="67" t="s">
        <v>75</v>
      </c>
      <c r="G449" s="88">
        <v>392.08735184155637</v>
      </c>
      <c r="H449" s="89">
        <v>351.05495455581217</v>
      </c>
      <c r="I449" s="88">
        <v>210.86093049618586</v>
      </c>
      <c r="J449" s="8">
        <v>119.67782541675413</v>
      </c>
      <c r="K449" s="128">
        <v>15.957043388900546</v>
      </c>
      <c r="L449" s="128">
        <v>4.5591552539715838</v>
      </c>
      <c r="M449" s="131">
        <v>0</v>
      </c>
    </row>
    <row r="450" spans="1:40" ht="15" customHeight="1" x14ac:dyDescent="0.2">
      <c r="A450" s="99">
        <v>2002</v>
      </c>
      <c r="B450" s="74" t="s">
        <v>435</v>
      </c>
      <c r="C450" s="64" t="s">
        <v>19</v>
      </c>
      <c r="D450" s="66" t="s">
        <v>857</v>
      </c>
      <c r="E450" s="65" t="s">
        <v>857</v>
      </c>
      <c r="F450" s="67" t="s">
        <v>75</v>
      </c>
      <c r="G450" s="88">
        <v>492.38876742893126</v>
      </c>
      <c r="H450" s="89">
        <v>316.86129015102517</v>
      </c>
      <c r="I450" s="88">
        <v>169.82853321044158</v>
      </c>
      <c r="J450" s="8">
        <v>59.269018301630609</v>
      </c>
      <c r="K450" s="128">
        <v>52.430285420673236</v>
      </c>
      <c r="L450" s="128">
        <v>17.096832202393447</v>
      </c>
      <c r="M450" s="131">
        <v>18.236621015886335</v>
      </c>
    </row>
    <row r="451" spans="1:40" ht="15" customHeight="1" x14ac:dyDescent="0.2">
      <c r="A451" s="99">
        <v>2002</v>
      </c>
      <c r="B451" s="74" t="s">
        <v>626</v>
      </c>
      <c r="C451" s="64" t="s">
        <v>19</v>
      </c>
      <c r="D451" s="66" t="s">
        <v>627</v>
      </c>
      <c r="E451" s="65" t="s">
        <v>627</v>
      </c>
      <c r="F451" s="67" t="s">
        <v>75</v>
      </c>
      <c r="G451" s="88">
        <v>9948.0767641659986</v>
      </c>
      <c r="H451" s="89">
        <v>7862.2632354739981</v>
      </c>
      <c r="I451" s="88">
        <v>5216.8133993569854</v>
      </c>
      <c r="J451" s="8">
        <v>1602.5430717710124</v>
      </c>
      <c r="K451" s="128">
        <v>478.71130166701653</v>
      </c>
      <c r="L451" s="128">
        <v>347.63558811533346</v>
      </c>
      <c r="M451" s="131">
        <v>216.55987456365031</v>
      </c>
    </row>
    <row r="452" spans="1:40" ht="15" customHeight="1" x14ac:dyDescent="0.2">
      <c r="A452" s="102"/>
      <c r="B452" s="77"/>
      <c r="C452" s="71"/>
      <c r="D452" s="66" t="s">
        <v>177</v>
      </c>
      <c r="E452" s="65" t="s">
        <v>178</v>
      </c>
      <c r="F452" s="67" t="s">
        <v>75</v>
      </c>
      <c r="G452" s="88">
        <v>141.33381287311914</v>
      </c>
      <c r="H452" s="89">
        <v>118.53803660326123</v>
      </c>
      <c r="I452" s="88">
        <v>102.58099321436069</v>
      </c>
      <c r="J452" s="8">
        <v>4.5591552539715838</v>
      </c>
      <c r="K452" s="128">
        <v>4.5591552539715838</v>
      </c>
      <c r="L452" s="128">
        <v>2.2795776269857919</v>
      </c>
      <c r="M452" s="131">
        <v>4.5591552539715838</v>
      </c>
    </row>
    <row r="453" spans="1:40" ht="15" customHeight="1" thickBot="1" x14ac:dyDescent="0.25">
      <c r="A453" s="103">
        <v>2002</v>
      </c>
      <c r="B453" s="78"/>
      <c r="C453" s="79"/>
      <c r="D453" s="80" t="s">
        <v>2</v>
      </c>
      <c r="E453" s="81" t="s">
        <v>2</v>
      </c>
      <c r="F453" s="82" t="s">
        <v>75</v>
      </c>
      <c r="G453" s="104">
        <v>362.45284269074102</v>
      </c>
      <c r="H453" s="136">
        <v>239.35565083350824</v>
      </c>
      <c r="I453" s="104">
        <v>113.97888134928965</v>
      </c>
      <c r="J453" s="129">
        <v>63.828173555602184</v>
      </c>
      <c r="K453" s="130">
        <v>25.075353896843719</v>
      </c>
      <c r="L453" s="130">
        <v>34.193664404786894</v>
      </c>
      <c r="M453" s="132">
        <v>2.2795776269857919</v>
      </c>
    </row>
    <row r="454" spans="1:40" x14ac:dyDescent="0.2">
      <c r="M454" s="148"/>
      <c r="AN454" s="5"/>
    </row>
    <row r="455" spans="1:40" x14ac:dyDescent="0.2">
      <c r="M455" s="148"/>
      <c r="AN455" s="5"/>
    </row>
    <row r="456" spans="1:40" x14ac:dyDescent="0.2">
      <c r="M456" s="148"/>
      <c r="AN456" s="5"/>
    </row>
    <row r="457" spans="1:40" x14ac:dyDescent="0.2">
      <c r="M457" s="148"/>
      <c r="AN457" s="5"/>
    </row>
    <row r="458" spans="1:40" x14ac:dyDescent="0.2">
      <c r="M458" s="148"/>
      <c r="AN458" s="5"/>
    </row>
    <row r="459" spans="1:40" x14ac:dyDescent="0.2">
      <c r="M459" s="148"/>
      <c r="AN459" s="5"/>
    </row>
    <row r="460" spans="1:40" x14ac:dyDescent="0.2">
      <c r="M460" s="148"/>
      <c r="AN460" s="5"/>
    </row>
    <row r="461" spans="1:40" x14ac:dyDescent="0.2">
      <c r="M461" s="148"/>
      <c r="AN461" s="5"/>
    </row>
    <row r="462" spans="1:40" x14ac:dyDescent="0.2">
      <c r="M462" s="148"/>
      <c r="AN462" s="5"/>
    </row>
    <row r="463" spans="1:40" x14ac:dyDescent="0.2">
      <c r="M463" s="148"/>
      <c r="AN463" s="5"/>
    </row>
    <row r="464" spans="1:40" x14ac:dyDescent="0.2">
      <c r="M464" s="148"/>
      <c r="AN464" s="5"/>
    </row>
    <row r="465" spans="13:40" x14ac:dyDescent="0.2">
      <c r="M465" s="148"/>
      <c r="AN465" s="5"/>
    </row>
    <row r="466" spans="13:40" x14ac:dyDescent="0.2">
      <c r="M466" s="148"/>
      <c r="AN466" s="5"/>
    </row>
    <row r="467" spans="13:40" x14ac:dyDescent="0.2">
      <c r="M467" s="148"/>
      <c r="AN467" s="5"/>
    </row>
    <row r="468" spans="13:40" x14ac:dyDescent="0.2">
      <c r="M468" s="148"/>
      <c r="AN468" s="5"/>
    </row>
    <row r="469" spans="13:40" x14ac:dyDescent="0.2">
      <c r="M469" s="148"/>
      <c r="AN469" s="5"/>
    </row>
    <row r="470" spans="13:40" x14ac:dyDescent="0.2">
      <c r="M470" s="148"/>
      <c r="AN470" s="5"/>
    </row>
    <row r="471" spans="13:40" x14ac:dyDescent="0.2">
      <c r="M471" s="148"/>
      <c r="AN471" s="5"/>
    </row>
    <row r="472" spans="13:40" x14ac:dyDescent="0.2">
      <c r="M472" s="148"/>
      <c r="AN472" s="5"/>
    </row>
    <row r="473" spans="13:40" x14ac:dyDescent="0.2">
      <c r="M473" s="148"/>
      <c r="AN473" s="5"/>
    </row>
    <row r="474" spans="13:40" x14ac:dyDescent="0.2">
      <c r="M474" s="148"/>
      <c r="AN474" s="5"/>
    </row>
    <row r="475" spans="13:40" x14ac:dyDescent="0.2">
      <c r="M475" s="148"/>
      <c r="AN475" s="5"/>
    </row>
    <row r="476" spans="13:40" x14ac:dyDescent="0.2">
      <c r="M476" s="148"/>
      <c r="AN476" s="5"/>
    </row>
    <row r="477" spans="13:40" x14ac:dyDescent="0.2">
      <c r="M477" s="148"/>
      <c r="AN477" s="5"/>
    </row>
    <row r="478" spans="13:40" x14ac:dyDescent="0.2">
      <c r="M478" s="148"/>
      <c r="AN478" s="5"/>
    </row>
    <row r="479" spans="13:40" x14ac:dyDescent="0.2">
      <c r="M479" s="148"/>
      <c r="AN479" s="5"/>
    </row>
    <row r="480" spans="13:40" x14ac:dyDescent="0.2">
      <c r="M480" s="148"/>
      <c r="AN480" s="5"/>
    </row>
    <row r="481" spans="13:40" x14ac:dyDescent="0.2">
      <c r="M481" s="148"/>
      <c r="AN481" s="5"/>
    </row>
    <row r="482" spans="13:40" x14ac:dyDescent="0.2">
      <c r="M482" s="148"/>
      <c r="AN482" s="5"/>
    </row>
    <row r="483" spans="13:40" x14ac:dyDescent="0.2">
      <c r="M483" s="148"/>
      <c r="AN483" s="5"/>
    </row>
    <row r="484" spans="13:40" x14ac:dyDescent="0.2">
      <c r="M484" s="148"/>
      <c r="AN484" s="5"/>
    </row>
    <row r="485" spans="13:40" x14ac:dyDescent="0.2">
      <c r="M485" s="148"/>
      <c r="AN485" s="5"/>
    </row>
    <row r="486" spans="13:40" x14ac:dyDescent="0.2">
      <c r="M486" s="148"/>
      <c r="AN486" s="5"/>
    </row>
    <row r="487" spans="13:40" x14ac:dyDescent="0.2">
      <c r="M487" s="148"/>
      <c r="AN487" s="5"/>
    </row>
    <row r="488" spans="13:40" x14ac:dyDescent="0.2">
      <c r="M488" s="148"/>
      <c r="AN488" s="5"/>
    </row>
    <row r="489" spans="13:40" x14ac:dyDescent="0.2">
      <c r="M489" s="148"/>
      <c r="AN489" s="5"/>
    </row>
    <row r="490" spans="13:40" x14ac:dyDescent="0.2">
      <c r="M490" s="148"/>
      <c r="AN490" s="5"/>
    </row>
    <row r="491" spans="13:40" x14ac:dyDescent="0.2">
      <c r="M491" s="148"/>
      <c r="AN491" s="5"/>
    </row>
    <row r="492" spans="13:40" x14ac:dyDescent="0.2">
      <c r="M492" s="148"/>
      <c r="AN492" s="5"/>
    </row>
    <row r="493" spans="13:40" x14ac:dyDescent="0.2">
      <c r="M493" s="148"/>
      <c r="AN493" s="5"/>
    </row>
    <row r="494" spans="13:40" x14ac:dyDescent="0.2">
      <c r="M494" s="148"/>
      <c r="AN494" s="5"/>
    </row>
    <row r="495" spans="13:40" x14ac:dyDescent="0.2">
      <c r="M495" s="148"/>
      <c r="AN495" s="5"/>
    </row>
    <row r="496" spans="13:40" x14ac:dyDescent="0.2">
      <c r="M496" s="148"/>
      <c r="AN496" s="5"/>
    </row>
    <row r="497" spans="10:40" x14ac:dyDescent="0.2">
      <c r="M497" s="148"/>
      <c r="AN497" s="5"/>
    </row>
    <row r="498" spans="10:40" x14ac:dyDescent="0.2">
      <c r="M498" s="148"/>
      <c r="AN498" s="5"/>
    </row>
    <row r="499" spans="10:40" x14ac:dyDescent="0.2">
      <c r="M499" s="148"/>
      <c r="AN499" s="5"/>
    </row>
    <row r="500" spans="10:40" x14ac:dyDescent="0.2">
      <c r="M500" s="148"/>
      <c r="AN500" s="5"/>
    </row>
    <row r="501" spans="10:40" x14ac:dyDescent="0.2">
      <c r="M501" s="148"/>
      <c r="AN501" s="5"/>
    </row>
    <row r="502" spans="10:40" x14ac:dyDescent="0.2">
      <c r="M502" s="148"/>
      <c r="AN502" s="5"/>
    </row>
    <row r="503" spans="10:40" x14ac:dyDescent="0.2">
      <c r="M503" s="148"/>
      <c r="AN503" s="5"/>
    </row>
    <row r="504" spans="10:40" x14ac:dyDescent="0.2">
      <c r="M504" s="148"/>
      <c r="AN504" s="5"/>
    </row>
    <row r="505" spans="10:40" x14ac:dyDescent="0.2">
      <c r="M505" s="148"/>
      <c r="AN505" s="5"/>
    </row>
    <row r="506" spans="10:40" x14ac:dyDescent="0.2">
      <c r="M506" s="148"/>
      <c r="AN506" s="5"/>
    </row>
    <row r="507" spans="10:40" x14ac:dyDescent="0.2">
      <c r="M507" s="148"/>
      <c r="AN507" s="5"/>
    </row>
    <row r="508" spans="10:40" x14ac:dyDescent="0.2">
      <c r="M508" s="148"/>
      <c r="AN508" s="5"/>
    </row>
    <row r="509" spans="10:40" x14ac:dyDescent="0.2">
      <c r="M509" s="148"/>
      <c r="AN509" s="5"/>
    </row>
    <row r="510" spans="10:40" x14ac:dyDescent="0.2">
      <c r="J510" s="13"/>
    </row>
    <row r="511" spans="10:40" x14ac:dyDescent="0.2">
      <c r="J511" s="13"/>
    </row>
    <row r="512" spans="10:40" x14ac:dyDescent="0.2">
      <c r="J512" s="13"/>
    </row>
    <row r="513" spans="10:10" x14ac:dyDescent="0.2">
      <c r="J513" s="13"/>
    </row>
    <row r="514" spans="10:10" x14ac:dyDescent="0.2">
      <c r="J514" s="13"/>
    </row>
    <row r="515" spans="10:10" x14ac:dyDescent="0.2">
      <c r="J515" s="13"/>
    </row>
    <row r="516" spans="10:10" x14ac:dyDescent="0.2">
      <c r="J516" s="13"/>
    </row>
    <row r="517" spans="10:10" x14ac:dyDescent="0.2">
      <c r="J517" s="13"/>
    </row>
    <row r="518" spans="10:10" x14ac:dyDescent="0.2">
      <c r="J518" s="13"/>
    </row>
    <row r="519" spans="10:10" x14ac:dyDescent="0.2">
      <c r="J519" s="13"/>
    </row>
    <row r="520" spans="10:10" x14ac:dyDescent="0.2">
      <c r="J520" s="13"/>
    </row>
    <row r="521" spans="10:10" x14ac:dyDescent="0.2">
      <c r="J521" s="13"/>
    </row>
    <row r="522" spans="10:10" x14ac:dyDescent="0.2">
      <c r="J522" s="13"/>
    </row>
    <row r="523" spans="10:10" x14ac:dyDescent="0.2">
      <c r="J523" s="13"/>
    </row>
    <row r="524" spans="10:10" x14ac:dyDescent="0.2">
      <c r="J524" s="13"/>
    </row>
    <row r="525" spans="10:10" x14ac:dyDescent="0.2">
      <c r="J525" s="13"/>
    </row>
    <row r="526" spans="10:10" x14ac:dyDescent="0.2">
      <c r="J526" s="13"/>
    </row>
    <row r="527" spans="10:10" x14ac:dyDescent="0.2">
      <c r="J527" s="13"/>
    </row>
    <row r="528" spans="10:10" x14ac:dyDescent="0.2">
      <c r="J528" s="13"/>
    </row>
    <row r="529" spans="10:10" x14ac:dyDescent="0.2">
      <c r="J529" s="13"/>
    </row>
    <row r="530" spans="10:10" x14ac:dyDescent="0.2">
      <c r="J530" s="13"/>
    </row>
    <row r="531" spans="10:10" x14ac:dyDescent="0.2">
      <c r="J531" s="13"/>
    </row>
    <row r="532" spans="10:10" x14ac:dyDescent="0.2">
      <c r="J532" s="13"/>
    </row>
    <row r="533" spans="10:10" x14ac:dyDescent="0.2">
      <c r="J533" s="13"/>
    </row>
    <row r="534" spans="10:10" x14ac:dyDescent="0.2">
      <c r="J534" s="13"/>
    </row>
    <row r="535" spans="10:10" x14ac:dyDescent="0.2">
      <c r="J535" s="13"/>
    </row>
    <row r="536" spans="10:10" x14ac:dyDescent="0.2">
      <c r="J536" s="13"/>
    </row>
    <row r="537" spans="10:10" x14ac:dyDescent="0.2">
      <c r="J537" s="13"/>
    </row>
    <row r="538" spans="10:10" x14ac:dyDescent="0.2">
      <c r="J538" s="13"/>
    </row>
    <row r="539" spans="10:10" x14ac:dyDescent="0.2">
      <c r="J539" s="13"/>
    </row>
    <row r="540" spans="10:10" x14ac:dyDescent="0.2">
      <c r="J540" s="13"/>
    </row>
    <row r="541" spans="10:10" x14ac:dyDescent="0.2">
      <c r="J541" s="13"/>
    </row>
    <row r="542" spans="10:10" x14ac:dyDescent="0.2">
      <c r="J542" s="13"/>
    </row>
    <row r="543" spans="10:10" x14ac:dyDescent="0.2">
      <c r="J543" s="13"/>
    </row>
    <row r="544" spans="10:10" x14ac:dyDescent="0.2">
      <c r="J544" s="13"/>
    </row>
    <row r="545" spans="10:10" x14ac:dyDescent="0.2">
      <c r="J545" s="13"/>
    </row>
    <row r="546" spans="10:10" x14ac:dyDescent="0.2">
      <c r="J546" s="13"/>
    </row>
    <row r="547" spans="10:10" x14ac:dyDescent="0.2">
      <c r="J547" s="13"/>
    </row>
    <row r="548" spans="10:10" x14ac:dyDescent="0.2">
      <c r="J548" s="13"/>
    </row>
    <row r="549" spans="10:10" x14ac:dyDescent="0.2">
      <c r="J549" s="13"/>
    </row>
    <row r="550" spans="10:10" x14ac:dyDescent="0.2">
      <c r="J550" s="13"/>
    </row>
    <row r="551" spans="10:10" x14ac:dyDescent="0.2">
      <c r="J551" s="13"/>
    </row>
    <row r="552" spans="10:10" x14ac:dyDescent="0.2">
      <c r="J552" s="13"/>
    </row>
    <row r="553" spans="10:10" x14ac:dyDescent="0.2">
      <c r="J553" s="13"/>
    </row>
    <row r="554" spans="10:10" x14ac:dyDescent="0.2">
      <c r="J554" s="13"/>
    </row>
    <row r="555" spans="10:10" x14ac:dyDescent="0.2">
      <c r="J555" s="13"/>
    </row>
    <row r="556" spans="10:10" x14ac:dyDescent="0.2">
      <c r="J556" s="13"/>
    </row>
    <row r="557" spans="10:10" x14ac:dyDescent="0.2">
      <c r="J557" s="13"/>
    </row>
    <row r="558" spans="10:10" x14ac:dyDescent="0.2">
      <c r="J558" s="13"/>
    </row>
    <row r="559" spans="10:10" x14ac:dyDescent="0.2">
      <c r="J559" s="13"/>
    </row>
    <row r="560" spans="10:10" x14ac:dyDescent="0.2">
      <c r="J560" s="13"/>
    </row>
    <row r="561" spans="10:10" x14ac:dyDescent="0.2">
      <c r="J561" s="13"/>
    </row>
    <row r="562" spans="10:10" x14ac:dyDescent="0.2">
      <c r="J562" s="13"/>
    </row>
    <row r="563" spans="10:10" x14ac:dyDescent="0.2">
      <c r="J563" s="13"/>
    </row>
    <row r="564" spans="10:10" x14ac:dyDescent="0.2">
      <c r="J564" s="13"/>
    </row>
    <row r="565" spans="10:10" x14ac:dyDescent="0.2">
      <c r="J565" s="13"/>
    </row>
    <row r="566" spans="10:10" x14ac:dyDescent="0.2">
      <c r="J566" s="13"/>
    </row>
    <row r="567" spans="10:10" x14ac:dyDescent="0.2">
      <c r="J567" s="13"/>
    </row>
    <row r="568" spans="10:10" x14ac:dyDescent="0.2">
      <c r="J568" s="13"/>
    </row>
    <row r="569" spans="10:10" x14ac:dyDescent="0.2">
      <c r="J569" s="13"/>
    </row>
    <row r="570" spans="10:10" x14ac:dyDescent="0.2">
      <c r="J570" s="13"/>
    </row>
    <row r="571" spans="10:10" x14ac:dyDescent="0.2">
      <c r="J571" s="13"/>
    </row>
    <row r="572" spans="10:10" x14ac:dyDescent="0.2">
      <c r="J572" s="13"/>
    </row>
    <row r="573" spans="10:10" x14ac:dyDescent="0.2">
      <c r="J573" s="13"/>
    </row>
    <row r="574" spans="10:10" x14ac:dyDescent="0.2">
      <c r="J574" s="13"/>
    </row>
    <row r="575" spans="10:10" x14ac:dyDescent="0.2">
      <c r="J575" s="13"/>
    </row>
    <row r="576" spans="10:10" x14ac:dyDescent="0.2">
      <c r="J576" s="13"/>
    </row>
    <row r="577" spans="10:10" x14ac:dyDescent="0.2">
      <c r="J577" s="13"/>
    </row>
    <row r="578" spans="10:10" x14ac:dyDescent="0.2">
      <c r="J578" s="13"/>
    </row>
    <row r="579" spans="10:10" x14ac:dyDescent="0.2">
      <c r="J579" s="13"/>
    </row>
    <row r="580" spans="10:10" x14ac:dyDescent="0.2">
      <c r="J580" s="13"/>
    </row>
    <row r="581" spans="10:10" x14ac:dyDescent="0.2">
      <c r="J581" s="13"/>
    </row>
    <row r="582" spans="10:10" x14ac:dyDescent="0.2">
      <c r="J582" s="13"/>
    </row>
    <row r="583" spans="10:10" x14ac:dyDescent="0.2">
      <c r="J583" s="13"/>
    </row>
    <row r="584" spans="10:10" x14ac:dyDescent="0.2">
      <c r="J584" s="13"/>
    </row>
    <row r="585" spans="10:10" x14ac:dyDescent="0.2">
      <c r="J585" s="13"/>
    </row>
    <row r="586" spans="10:10" x14ac:dyDescent="0.2">
      <c r="J586" s="13"/>
    </row>
    <row r="587" spans="10:10" x14ac:dyDescent="0.2">
      <c r="J587" s="13"/>
    </row>
    <row r="588" spans="10:10" x14ac:dyDescent="0.2">
      <c r="J588" s="13"/>
    </row>
    <row r="589" spans="10:10" x14ac:dyDescent="0.2">
      <c r="J589" s="13"/>
    </row>
    <row r="590" spans="10:10" x14ac:dyDescent="0.2">
      <c r="J590" s="13"/>
    </row>
    <row r="591" spans="10:10" x14ac:dyDescent="0.2">
      <c r="J591" s="13"/>
    </row>
    <row r="592" spans="10:10" x14ac:dyDescent="0.2">
      <c r="J592" s="13"/>
    </row>
    <row r="593" spans="10:10" x14ac:dyDescent="0.2">
      <c r="J593" s="13"/>
    </row>
    <row r="594" spans="10:10" x14ac:dyDescent="0.2">
      <c r="J594" s="13"/>
    </row>
    <row r="595" spans="10:10" x14ac:dyDescent="0.2">
      <c r="J595" s="13"/>
    </row>
    <row r="596" spans="10:10" x14ac:dyDescent="0.2">
      <c r="J596" s="13"/>
    </row>
    <row r="597" spans="10:10" x14ac:dyDescent="0.2">
      <c r="J597" s="13"/>
    </row>
    <row r="598" spans="10:10" x14ac:dyDescent="0.2">
      <c r="J598" s="13"/>
    </row>
    <row r="599" spans="10:10" x14ac:dyDescent="0.2">
      <c r="J599" s="13"/>
    </row>
    <row r="600" spans="10:10" x14ac:dyDescent="0.2">
      <c r="J600" s="13"/>
    </row>
    <row r="601" spans="10:10" x14ac:dyDescent="0.2">
      <c r="J601" s="13"/>
    </row>
    <row r="602" spans="10:10" x14ac:dyDescent="0.2">
      <c r="J602" s="13"/>
    </row>
    <row r="603" spans="10:10" x14ac:dyDescent="0.2">
      <c r="J603" s="13"/>
    </row>
    <row r="604" spans="10:10" x14ac:dyDescent="0.2">
      <c r="J604" s="13"/>
    </row>
    <row r="605" spans="10:10" x14ac:dyDescent="0.2">
      <c r="J605" s="13"/>
    </row>
    <row r="606" spans="10:10" x14ac:dyDescent="0.2">
      <c r="J606" s="13"/>
    </row>
    <row r="607" spans="10:10" x14ac:dyDescent="0.2">
      <c r="J607" s="13"/>
    </row>
    <row r="608" spans="10:10" x14ac:dyDescent="0.2">
      <c r="J608" s="13"/>
    </row>
    <row r="609" spans="10:10" x14ac:dyDescent="0.2">
      <c r="J609" s="13"/>
    </row>
    <row r="610" spans="10:10" x14ac:dyDescent="0.2">
      <c r="J610" s="13"/>
    </row>
    <row r="611" spans="10:10" x14ac:dyDescent="0.2">
      <c r="J611" s="13"/>
    </row>
    <row r="612" spans="10:10" x14ac:dyDescent="0.2">
      <c r="J612" s="13"/>
    </row>
    <row r="613" spans="10:10" x14ac:dyDescent="0.2">
      <c r="J613" s="13"/>
    </row>
    <row r="614" spans="10:10" x14ac:dyDescent="0.2">
      <c r="J614" s="13"/>
    </row>
    <row r="615" spans="10:10" x14ac:dyDescent="0.2">
      <c r="J615" s="13"/>
    </row>
    <row r="616" spans="10:10" x14ac:dyDescent="0.2">
      <c r="J616" s="13"/>
    </row>
    <row r="617" spans="10:10" x14ac:dyDescent="0.2">
      <c r="J617" s="13"/>
    </row>
    <row r="618" spans="10:10" x14ac:dyDescent="0.2">
      <c r="J618" s="13"/>
    </row>
    <row r="619" spans="10:10" x14ac:dyDescent="0.2">
      <c r="J619" s="13"/>
    </row>
    <row r="620" spans="10:10" x14ac:dyDescent="0.2">
      <c r="J620" s="13"/>
    </row>
    <row r="621" spans="10:10" x14ac:dyDescent="0.2">
      <c r="J621" s="13"/>
    </row>
    <row r="622" spans="10:10" x14ac:dyDescent="0.2">
      <c r="J622" s="13"/>
    </row>
    <row r="623" spans="10:10" x14ac:dyDescent="0.2">
      <c r="J623" s="13"/>
    </row>
    <row r="624" spans="10:10" x14ac:dyDescent="0.2">
      <c r="J624" s="13"/>
    </row>
    <row r="625" spans="10:10" x14ac:dyDescent="0.2">
      <c r="J625" s="13"/>
    </row>
    <row r="626" spans="10:10" x14ac:dyDescent="0.2">
      <c r="J626" s="13"/>
    </row>
    <row r="627" spans="10:10" x14ac:dyDescent="0.2">
      <c r="J627" s="13"/>
    </row>
    <row r="628" spans="10:10" x14ac:dyDescent="0.2">
      <c r="J628" s="13"/>
    </row>
    <row r="629" spans="10:10" x14ac:dyDescent="0.2">
      <c r="J629" s="13"/>
    </row>
    <row r="630" spans="10:10" x14ac:dyDescent="0.2">
      <c r="J630" s="13"/>
    </row>
    <row r="631" spans="10:10" x14ac:dyDescent="0.2">
      <c r="J631" s="13"/>
    </row>
    <row r="632" spans="10:10" x14ac:dyDescent="0.2">
      <c r="J632" s="13"/>
    </row>
    <row r="633" spans="10:10" x14ac:dyDescent="0.2">
      <c r="J633" s="13"/>
    </row>
    <row r="634" spans="10:10" x14ac:dyDescent="0.2">
      <c r="J634" s="13"/>
    </row>
    <row r="635" spans="10:10" x14ac:dyDescent="0.2">
      <c r="J635" s="13"/>
    </row>
    <row r="636" spans="10:10" x14ac:dyDescent="0.2">
      <c r="J636" s="13"/>
    </row>
    <row r="637" spans="10:10" x14ac:dyDescent="0.2">
      <c r="J637" s="13"/>
    </row>
    <row r="638" spans="10:10" x14ac:dyDescent="0.2">
      <c r="J638" s="13"/>
    </row>
    <row r="639" spans="10:10" x14ac:dyDescent="0.2">
      <c r="J639" s="13"/>
    </row>
    <row r="640" spans="10:10" x14ac:dyDescent="0.2">
      <c r="J640" s="13"/>
    </row>
    <row r="641" spans="10:10" x14ac:dyDescent="0.2">
      <c r="J641" s="13"/>
    </row>
    <row r="642" spans="10:10" x14ac:dyDescent="0.2">
      <c r="J642" s="13"/>
    </row>
    <row r="643" spans="10:10" x14ac:dyDescent="0.2">
      <c r="J643" s="13"/>
    </row>
    <row r="644" spans="10:10" x14ac:dyDescent="0.2">
      <c r="J644" s="13"/>
    </row>
    <row r="645" spans="10:10" x14ac:dyDescent="0.2">
      <c r="J645" s="13"/>
    </row>
    <row r="646" spans="10:10" x14ac:dyDescent="0.2">
      <c r="J646" s="13"/>
    </row>
    <row r="647" spans="10:10" x14ac:dyDescent="0.2">
      <c r="J647" s="13"/>
    </row>
    <row r="648" spans="10:10" x14ac:dyDescent="0.2">
      <c r="J648" s="13"/>
    </row>
    <row r="649" spans="10:10" x14ac:dyDescent="0.2">
      <c r="J649" s="13"/>
    </row>
    <row r="650" spans="10:10" x14ac:dyDescent="0.2">
      <c r="J650" s="13"/>
    </row>
    <row r="651" spans="10:10" x14ac:dyDescent="0.2">
      <c r="J651" s="13"/>
    </row>
    <row r="652" spans="10:10" x14ac:dyDescent="0.2">
      <c r="J652" s="13"/>
    </row>
    <row r="653" spans="10:10" x14ac:dyDescent="0.2">
      <c r="J653" s="13"/>
    </row>
    <row r="654" spans="10:10" x14ac:dyDescent="0.2">
      <c r="J654" s="13"/>
    </row>
    <row r="655" spans="10:10" x14ac:dyDescent="0.2">
      <c r="J655" s="13"/>
    </row>
    <row r="656" spans="10:10" x14ac:dyDescent="0.2">
      <c r="J656" s="13"/>
    </row>
    <row r="657" spans="10:10" x14ac:dyDescent="0.2">
      <c r="J657" s="13"/>
    </row>
    <row r="658" spans="10:10" x14ac:dyDescent="0.2">
      <c r="J658" s="13"/>
    </row>
    <row r="659" spans="10:10" x14ac:dyDescent="0.2">
      <c r="J659" s="13"/>
    </row>
    <row r="660" spans="10:10" x14ac:dyDescent="0.2">
      <c r="J660" s="13"/>
    </row>
    <row r="661" spans="10:10" x14ac:dyDescent="0.2">
      <c r="J661" s="13"/>
    </row>
    <row r="662" spans="10:10" x14ac:dyDescent="0.2">
      <c r="J662" s="13"/>
    </row>
    <row r="663" spans="10:10" x14ac:dyDescent="0.2">
      <c r="J663" s="13"/>
    </row>
    <row r="664" spans="10:10" x14ac:dyDescent="0.2">
      <c r="J664" s="13"/>
    </row>
    <row r="665" spans="10:10" x14ac:dyDescent="0.2">
      <c r="J665" s="13"/>
    </row>
    <row r="666" spans="10:10" x14ac:dyDescent="0.2">
      <c r="J666" s="13"/>
    </row>
    <row r="667" spans="10:10" x14ac:dyDescent="0.2">
      <c r="J667" s="13"/>
    </row>
    <row r="668" spans="10:10" x14ac:dyDescent="0.2">
      <c r="J668" s="13"/>
    </row>
    <row r="669" spans="10:10" x14ac:dyDescent="0.2">
      <c r="J669" s="13"/>
    </row>
    <row r="670" spans="10:10" x14ac:dyDescent="0.2">
      <c r="J670" s="13"/>
    </row>
    <row r="671" spans="10:10" x14ac:dyDescent="0.2">
      <c r="J671" s="13"/>
    </row>
    <row r="672" spans="10:10" x14ac:dyDescent="0.2">
      <c r="J672" s="13"/>
    </row>
    <row r="673" spans="10:10" x14ac:dyDescent="0.2">
      <c r="J673" s="13"/>
    </row>
    <row r="674" spans="10:10" x14ac:dyDescent="0.2">
      <c r="J674" s="13"/>
    </row>
    <row r="675" spans="10:10" x14ac:dyDescent="0.2">
      <c r="J675" s="13"/>
    </row>
    <row r="676" spans="10:10" x14ac:dyDescent="0.2">
      <c r="J676" s="13"/>
    </row>
    <row r="677" spans="10:10" x14ac:dyDescent="0.2">
      <c r="J677" s="13"/>
    </row>
    <row r="678" spans="10:10" x14ac:dyDescent="0.2">
      <c r="J678" s="13"/>
    </row>
    <row r="679" spans="10:10" x14ac:dyDescent="0.2">
      <c r="J679" s="13"/>
    </row>
    <row r="680" spans="10:10" x14ac:dyDescent="0.2">
      <c r="J680" s="13"/>
    </row>
    <row r="681" spans="10:10" x14ac:dyDescent="0.2">
      <c r="J681" s="13"/>
    </row>
    <row r="682" spans="10:10" x14ac:dyDescent="0.2">
      <c r="J682" s="13"/>
    </row>
    <row r="683" spans="10:10" x14ac:dyDescent="0.2">
      <c r="J683" s="13"/>
    </row>
    <row r="684" spans="10:10" x14ac:dyDescent="0.2">
      <c r="J684" s="13"/>
    </row>
    <row r="685" spans="10:10" x14ac:dyDescent="0.2">
      <c r="J685" s="13"/>
    </row>
    <row r="686" spans="10:10" x14ac:dyDescent="0.2">
      <c r="J686" s="13"/>
    </row>
    <row r="687" spans="10:10" x14ac:dyDescent="0.2">
      <c r="J687" s="13"/>
    </row>
    <row r="688" spans="10:10" x14ac:dyDescent="0.2">
      <c r="J688" s="13"/>
    </row>
    <row r="689" spans="10:10" x14ac:dyDescent="0.2">
      <c r="J689" s="13"/>
    </row>
    <row r="690" spans="10:10" x14ac:dyDescent="0.2">
      <c r="J690" s="13"/>
    </row>
    <row r="691" spans="10:10" x14ac:dyDescent="0.2">
      <c r="J691" s="13"/>
    </row>
    <row r="692" spans="10:10" x14ac:dyDescent="0.2">
      <c r="J692" s="13"/>
    </row>
    <row r="693" spans="10:10" x14ac:dyDescent="0.2">
      <c r="J693" s="13"/>
    </row>
    <row r="694" spans="10:10" x14ac:dyDescent="0.2">
      <c r="J694" s="13"/>
    </row>
    <row r="695" spans="10:10" x14ac:dyDescent="0.2">
      <c r="J695" s="13"/>
    </row>
    <row r="696" spans="10:10" x14ac:dyDescent="0.2">
      <c r="J696" s="13"/>
    </row>
    <row r="697" spans="10:10" x14ac:dyDescent="0.2">
      <c r="J697" s="13"/>
    </row>
    <row r="698" spans="10:10" x14ac:dyDescent="0.2">
      <c r="J698" s="13"/>
    </row>
    <row r="699" spans="10:10" x14ac:dyDescent="0.2">
      <c r="J699" s="13"/>
    </row>
    <row r="700" spans="10:10" x14ac:dyDescent="0.2">
      <c r="J700" s="13"/>
    </row>
    <row r="701" spans="10:10" x14ac:dyDescent="0.2">
      <c r="J701" s="13"/>
    </row>
    <row r="702" spans="10:10" x14ac:dyDescent="0.2">
      <c r="J702" s="13"/>
    </row>
    <row r="703" spans="10:10" x14ac:dyDescent="0.2">
      <c r="J703" s="13"/>
    </row>
    <row r="704" spans="10:10" x14ac:dyDescent="0.2">
      <c r="J704" s="13"/>
    </row>
    <row r="705" spans="10:10" x14ac:dyDescent="0.2">
      <c r="J705" s="13"/>
    </row>
    <row r="706" spans="10:10" x14ac:dyDescent="0.2">
      <c r="J706" s="13"/>
    </row>
    <row r="707" spans="10:10" x14ac:dyDescent="0.2">
      <c r="J707" s="13"/>
    </row>
    <row r="708" spans="10:10" x14ac:dyDescent="0.2">
      <c r="J708" s="13"/>
    </row>
    <row r="709" spans="10:10" x14ac:dyDescent="0.2">
      <c r="J709" s="13"/>
    </row>
    <row r="710" spans="10:10" x14ac:dyDescent="0.2">
      <c r="J710" s="13"/>
    </row>
    <row r="711" spans="10:10" x14ac:dyDescent="0.2">
      <c r="J711" s="13"/>
    </row>
    <row r="712" spans="10:10" x14ac:dyDescent="0.2">
      <c r="J712" s="13"/>
    </row>
    <row r="713" spans="10:10" x14ac:dyDescent="0.2">
      <c r="J713" s="13"/>
    </row>
    <row r="714" spans="10:10" x14ac:dyDescent="0.2">
      <c r="J714" s="13"/>
    </row>
    <row r="715" spans="10:10" x14ac:dyDescent="0.2">
      <c r="J715" s="13"/>
    </row>
    <row r="716" spans="10:10" x14ac:dyDescent="0.2">
      <c r="J716" s="13"/>
    </row>
    <row r="717" spans="10:10" x14ac:dyDescent="0.2">
      <c r="J717" s="13"/>
    </row>
    <row r="718" spans="10:10" x14ac:dyDescent="0.2">
      <c r="J718" s="13"/>
    </row>
    <row r="719" spans="10:10" x14ac:dyDescent="0.2">
      <c r="J719" s="13"/>
    </row>
    <row r="720" spans="10:10" x14ac:dyDescent="0.2">
      <c r="J720" s="13"/>
    </row>
    <row r="721" spans="10:10" x14ac:dyDescent="0.2">
      <c r="J721" s="13"/>
    </row>
    <row r="722" spans="10:10" x14ac:dyDescent="0.2">
      <c r="J722" s="13"/>
    </row>
    <row r="723" spans="10:10" x14ac:dyDescent="0.2">
      <c r="J723" s="13"/>
    </row>
    <row r="724" spans="10:10" x14ac:dyDescent="0.2">
      <c r="J724" s="13"/>
    </row>
    <row r="725" spans="10:10" x14ac:dyDescent="0.2">
      <c r="J725" s="13"/>
    </row>
    <row r="726" spans="10:10" x14ac:dyDescent="0.2">
      <c r="J726" s="13"/>
    </row>
    <row r="727" spans="10:10" x14ac:dyDescent="0.2">
      <c r="J727" s="13"/>
    </row>
    <row r="728" spans="10:10" x14ac:dyDescent="0.2">
      <c r="J728" s="13"/>
    </row>
    <row r="729" spans="10:10" x14ac:dyDescent="0.2">
      <c r="J729" s="13"/>
    </row>
    <row r="730" spans="10:10" x14ac:dyDescent="0.2">
      <c r="J730" s="13"/>
    </row>
    <row r="731" spans="10:10" x14ac:dyDescent="0.2">
      <c r="J731" s="13"/>
    </row>
    <row r="732" spans="10:10" x14ac:dyDescent="0.2">
      <c r="J732" s="13"/>
    </row>
    <row r="733" spans="10:10" x14ac:dyDescent="0.2">
      <c r="J733" s="13"/>
    </row>
    <row r="734" spans="10:10" x14ac:dyDescent="0.2">
      <c r="J734" s="13"/>
    </row>
    <row r="735" spans="10:10" x14ac:dyDescent="0.2">
      <c r="J735" s="13"/>
    </row>
    <row r="736" spans="10:10" x14ac:dyDescent="0.2">
      <c r="J736" s="13"/>
    </row>
    <row r="737" spans="10:10" x14ac:dyDescent="0.2">
      <c r="J737" s="13"/>
    </row>
    <row r="738" spans="10:10" x14ac:dyDescent="0.2">
      <c r="J738" s="13"/>
    </row>
    <row r="739" spans="10:10" x14ac:dyDescent="0.2">
      <c r="J739" s="13"/>
    </row>
    <row r="740" spans="10:10" x14ac:dyDescent="0.2">
      <c r="J740" s="13"/>
    </row>
    <row r="741" spans="10:10" x14ac:dyDescent="0.2">
      <c r="J741" s="13"/>
    </row>
    <row r="742" spans="10:10" x14ac:dyDescent="0.2">
      <c r="J742" s="13"/>
    </row>
    <row r="743" spans="10:10" x14ac:dyDescent="0.2">
      <c r="J743" s="13"/>
    </row>
    <row r="744" spans="10:10" x14ac:dyDescent="0.2">
      <c r="J744" s="13"/>
    </row>
    <row r="745" spans="10:10" x14ac:dyDescent="0.2">
      <c r="J745" s="13"/>
    </row>
    <row r="746" spans="10:10" x14ac:dyDescent="0.2">
      <c r="J746" s="13"/>
    </row>
    <row r="747" spans="10:10" x14ac:dyDescent="0.2">
      <c r="J747" s="13"/>
    </row>
    <row r="748" spans="10:10" x14ac:dyDescent="0.2">
      <c r="J748" s="13"/>
    </row>
    <row r="749" spans="10:10" x14ac:dyDescent="0.2">
      <c r="J749" s="13"/>
    </row>
    <row r="750" spans="10:10" x14ac:dyDescent="0.2">
      <c r="J750" s="13"/>
    </row>
    <row r="751" spans="10:10" x14ac:dyDescent="0.2">
      <c r="J751" s="13"/>
    </row>
    <row r="752" spans="10:10" x14ac:dyDescent="0.2">
      <c r="J752" s="13"/>
    </row>
    <row r="753" spans="10:10" x14ac:dyDescent="0.2">
      <c r="J753" s="13"/>
    </row>
    <row r="754" spans="10:10" x14ac:dyDescent="0.2">
      <c r="J754" s="13"/>
    </row>
    <row r="755" spans="10:10" x14ac:dyDescent="0.2">
      <c r="J755" s="13"/>
    </row>
    <row r="756" spans="10:10" x14ac:dyDescent="0.2">
      <c r="J756" s="13"/>
    </row>
    <row r="757" spans="10:10" x14ac:dyDescent="0.2">
      <c r="J757" s="13"/>
    </row>
    <row r="758" spans="10:10" x14ac:dyDescent="0.2">
      <c r="J758" s="13"/>
    </row>
    <row r="759" spans="10:10" x14ac:dyDescent="0.2">
      <c r="J759" s="13"/>
    </row>
    <row r="760" spans="10:10" x14ac:dyDescent="0.2">
      <c r="J760" s="13"/>
    </row>
    <row r="761" spans="10:10" x14ac:dyDescent="0.2">
      <c r="J761" s="13"/>
    </row>
    <row r="762" spans="10:10" x14ac:dyDescent="0.2">
      <c r="J762" s="13"/>
    </row>
    <row r="763" spans="10:10" x14ac:dyDescent="0.2">
      <c r="J763" s="13"/>
    </row>
    <row r="764" spans="10:10" x14ac:dyDescent="0.2">
      <c r="J764" s="13"/>
    </row>
    <row r="765" spans="10:10" x14ac:dyDescent="0.2">
      <c r="J765" s="13"/>
    </row>
    <row r="766" spans="10:10" x14ac:dyDescent="0.2">
      <c r="J766" s="13"/>
    </row>
    <row r="767" spans="10:10" x14ac:dyDescent="0.2">
      <c r="J767" s="13"/>
    </row>
    <row r="768" spans="10:10" x14ac:dyDescent="0.2">
      <c r="J768" s="13"/>
    </row>
    <row r="769" spans="10:10" x14ac:dyDescent="0.2">
      <c r="J769" s="13"/>
    </row>
    <row r="770" spans="10:10" x14ac:dyDescent="0.2">
      <c r="J770" s="13"/>
    </row>
    <row r="771" spans="10:10" x14ac:dyDescent="0.2">
      <c r="J771" s="13"/>
    </row>
    <row r="772" spans="10:10" x14ac:dyDescent="0.2">
      <c r="J772" s="13"/>
    </row>
    <row r="773" spans="10:10" x14ac:dyDescent="0.2">
      <c r="J773" s="13"/>
    </row>
    <row r="774" spans="10:10" x14ac:dyDescent="0.2">
      <c r="J774" s="13"/>
    </row>
    <row r="775" spans="10:10" x14ac:dyDescent="0.2">
      <c r="J775" s="13"/>
    </row>
    <row r="776" spans="10:10" x14ac:dyDescent="0.2">
      <c r="J776" s="13"/>
    </row>
    <row r="777" spans="10:10" x14ac:dyDescent="0.2">
      <c r="J777" s="13"/>
    </row>
    <row r="778" spans="10:10" x14ac:dyDescent="0.2">
      <c r="J778" s="13"/>
    </row>
    <row r="779" spans="10:10" x14ac:dyDescent="0.2">
      <c r="J779" s="13"/>
    </row>
    <row r="780" spans="10:10" x14ac:dyDescent="0.2">
      <c r="J780" s="13"/>
    </row>
    <row r="781" spans="10:10" x14ac:dyDescent="0.2">
      <c r="J781" s="13"/>
    </row>
    <row r="782" spans="10:10" x14ac:dyDescent="0.2">
      <c r="J782" s="13"/>
    </row>
    <row r="783" spans="10:10" x14ac:dyDescent="0.2">
      <c r="J783" s="13"/>
    </row>
    <row r="784" spans="10:10" x14ac:dyDescent="0.2">
      <c r="J784" s="13"/>
    </row>
    <row r="785" spans="10:10" x14ac:dyDescent="0.2">
      <c r="J785" s="13"/>
    </row>
    <row r="786" spans="10:10" x14ac:dyDescent="0.2">
      <c r="J786" s="13"/>
    </row>
    <row r="787" spans="10:10" x14ac:dyDescent="0.2">
      <c r="J787" s="13"/>
    </row>
    <row r="788" spans="10:10" x14ac:dyDescent="0.2">
      <c r="J788" s="13"/>
    </row>
    <row r="789" spans="10:10" x14ac:dyDescent="0.2">
      <c r="J789" s="13"/>
    </row>
    <row r="790" spans="10:10" x14ac:dyDescent="0.2">
      <c r="J790" s="13"/>
    </row>
    <row r="791" spans="10:10" x14ac:dyDescent="0.2">
      <c r="J791" s="13"/>
    </row>
    <row r="792" spans="10:10" x14ac:dyDescent="0.2">
      <c r="J792" s="13"/>
    </row>
    <row r="793" spans="10:10" x14ac:dyDescent="0.2">
      <c r="J793" s="13"/>
    </row>
    <row r="794" spans="10:10" x14ac:dyDescent="0.2">
      <c r="J794" s="13"/>
    </row>
    <row r="795" spans="10:10" x14ac:dyDescent="0.2">
      <c r="J795" s="13"/>
    </row>
    <row r="796" spans="10:10" x14ac:dyDescent="0.2">
      <c r="J796" s="13"/>
    </row>
    <row r="797" spans="10:10" x14ac:dyDescent="0.2">
      <c r="J797" s="13"/>
    </row>
    <row r="798" spans="10:10" x14ac:dyDescent="0.2">
      <c r="J798" s="13"/>
    </row>
    <row r="799" spans="10:10" x14ac:dyDescent="0.2">
      <c r="J799" s="13"/>
    </row>
    <row r="800" spans="10:10" x14ac:dyDescent="0.2">
      <c r="J800" s="13"/>
    </row>
    <row r="801" spans="10:10" x14ac:dyDescent="0.2">
      <c r="J801" s="13"/>
    </row>
    <row r="802" spans="10:10" x14ac:dyDescent="0.2">
      <c r="J802" s="13"/>
    </row>
    <row r="803" spans="10:10" x14ac:dyDescent="0.2">
      <c r="J803" s="13"/>
    </row>
    <row r="804" spans="10:10" x14ac:dyDescent="0.2">
      <c r="J804" s="13"/>
    </row>
    <row r="805" spans="10:10" x14ac:dyDescent="0.2">
      <c r="J805" s="13"/>
    </row>
    <row r="806" spans="10:10" x14ac:dyDescent="0.2">
      <c r="J806" s="13"/>
    </row>
    <row r="807" spans="10:10" x14ac:dyDescent="0.2">
      <c r="J807" s="13"/>
    </row>
    <row r="808" spans="10:10" x14ac:dyDescent="0.2">
      <c r="J808" s="13"/>
    </row>
    <row r="809" spans="10:10" x14ac:dyDescent="0.2">
      <c r="J809" s="13"/>
    </row>
    <row r="810" spans="10:10" x14ac:dyDescent="0.2">
      <c r="J810" s="13"/>
    </row>
    <row r="811" spans="10:10" x14ac:dyDescent="0.2">
      <c r="J811" s="13"/>
    </row>
    <row r="812" spans="10:10" x14ac:dyDescent="0.2">
      <c r="J812" s="13"/>
    </row>
    <row r="813" spans="10:10" x14ac:dyDescent="0.2">
      <c r="J813" s="13"/>
    </row>
    <row r="814" spans="10:10" x14ac:dyDescent="0.2">
      <c r="J814" s="13"/>
    </row>
    <row r="815" spans="10:10" x14ac:dyDescent="0.2">
      <c r="J815" s="13"/>
    </row>
    <row r="816" spans="10:10" x14ac:dyDescent="0.2">
      <c r="J816" s="13"/>
    </row>
    <row r="817" spans="10:10" x14ac:dyDescent="0.2">
      <c r="J817" s="13"/>
    </row>
    <row r="818" spans="10:10" x14ac:dyDescent="0.2">
      <c r="J818" s="13"/>
    </row>
    <row r="819" spans="10:10" x14ac:dyDescent="0.2">
      <c r="J819" s="13"/>
    </row>
    <row r="820" spans="10:10" x14ac:dyDescent="0.2">
      <c r="J820" s="13"/>
    </row>
    <row r="821" spans="10:10" x14ac:dyDescent="0.2">
      <c r="J821" s="13"/>
    </row>
    <row r="822" spans="10:10" x14ac:dyDescent="0.2">
      <c r="J822" s="13"/>
    </row>
    <row r="823" spans="10:10" x14ac:dyDescent="0.2">
      <c r="J823" s="13"/>
    </row>
    <row r="824" spans="10:10" x14ac:dyDescent="0.2">
      <c r="J824" s="13"/>
    </row>
    <row r="825" spans="10:10" x14ac:dyDescent="0.2">
      <c r="J825" s="13"/>
    </row>
    <row r="826" spans="10:10" x14ac:dyDescent="0.2">
      <c r="J826" s="13"/>
    </row>
    <row r="827" spans="10:10" x14ac:dyDescent="0.2">
      <c r="J827" s="13"/>
    </row>
    <row r="828" spans="10:10" x14ac:dyDescent="0.2">
      <c r="J828" s="13"/>
    </row>
    <row r="829" spans="10:10" x14ac:dyDescent="0.2">
      <c r="J829" s="13"/>
    </row>
    <row r="830" spans="10:10" x14ac:dyDescent="0.2">
      <c r="J830" s="13"/>
    </row>
    <row r="831" spans="10:10" x14ac:dyDescent="0.2">
      <c r="J831" s="13"/>
    </row>
    <row r="832" spans="10:10" x14ac:dyDescent="0.2">
      <c r="J832" s="13"/>
    </row>
    <row r="833" spans="10:10" x14ac:dyDescent="0.2">
      <c r="J833" s="13"/>
    </row>
    <row r="834" spans="10:10" x14ac:dyDescent="0.2">
      <c r="J834" s="13"/>
    </row>
    <row r="835" spans="10:10" x14ac:dyDescent="0.2">
      <c r="J835" s="13"/>
    </row>
    <row r="836" spans="10:10" x14ac:dyDescent="0.2">
      <c r="J836" s="13"/>
    </row>
    <row r="837" spans="10:10" x14ac:dyDescent="0.2">
      <c r="J837" s="13"/>
    </row>
    <row r="838" spans="10:10" x14ac:dyDescent="0.2">
      <c r="J838" s="13"/>
    </row>
    <row r="839" spans="10:10" x14ac:dyDescent="0.2">
      <c r="J839" s="13"/>
    </row>
    <row r="840" spans="10:10" x14ac:dyDescent="0.2">
      <c r="J840" s="13"/>
    </row>
    <row r="841" spans="10:10" x14ac:dyDescent="0.2">
      <c r="J841" s="13"/>
    </row>
    <row r="842" spans="10:10" x14ac:dyDescent="0.2">
      <c r="J842" s="13"/>
    </row>
    <row r="843" spans="10:10" x14ac:dyDescent="0.2">
      <c r="J843" s="13"/>
    </row>
    <row r="844" spans="10:10" x14ac:dyDescent="0.2">
      <c r="J844" s="13"/>
    </row>
    <row r="845" spans="10:10" x14ac:dyDescent="0.2">
      <c r="J845" s="13"/>
    </row>
    <row r="846" spans="10:10" x14ac:dyDescent="0.2">
      <c r="J846" s="13"/>
    </row>
    <row r="847" spans="10:10" x14ac:dyDescent="0.2">
      <c r="J847" s="13"/>
    </row>
    <row r="848" spans="10:10" x14ac:dyDescent="0.2">
      <c r="J848" s="13"/>
    </row>
    <row r="849" spans="10:10" x14ac:dyDescent="0.2">
      <c r="J849" s="13"/>
    </row>
    <row r="850" spans="10:10" x14ac:dyDescent="0.2">
      <c r="J850" s="13"/>
    </row>
    <row r="851" spans="10:10" x14ac:dyDescent="0.2">
      <c r="J851" s="13"/>
    </row>
    <row r="852" spans="10:10" x14ac:dyDescent="0.2">
      <c r="J852" s="13"/>
    </row>
    <row r="853" spans="10:10" x14ac:dyDescent="0.2">
      <c r="J853" s="13"/>
    </row>
    <row r="854" spans="10:10" x14ac:dyDescent="0.2">
      <c r="J854" s="13"/>
    </row>
    <row r="855" spans="10:10" x14ac:dyDescent="0.2">
      <c r="J855" s="13"/>
    </row>
    <row r="856" spans="10:10" x14ac:dyDescent="0.2">
      <c r="J856" s="13"/>
    </row>
    <row r="857" spans="10:10" x14ac:dyDescent="0.2">
      <c r="J857" s="13"/>
    </row>
    <row r="858" spans="10:10" x14ac:dyDescent="0.2">
      <c r="J858" s="13"/>
    </row>
    <row r="859" spans="10:10" x14ac:dyDescent="0.2">
      <c r="J859" s="13"/>
    </row>
    <row r="860" spans="10:10" x14ac:dyDescent="0.2">
      <c r="J860" s="13"/>
    </row>
    <row r="861" spans="10:10" x14ac:dyDescent="0.2">
      <c r="J861" s="13"/>
    </row>
    <row r="862" spans="10:10" x14ac:dyDescent="0.2">
      <c r="J862" s="13"/>
    </row>
    <row r="863" spans="10:10" x14ac:dyDescent="0.2">
      <c r="J863" s="13"/>
    </row>
    <row r="864" spans="10:10" x14ac:dyDescent="0.2">
      <c r="J864" s="13"/>
    </row>
    <row r="865" spans="10:10" x14ac:dyDescent="0.2">
      <c r="J865" s="13"/>
    </row>
    <row r="866" spans="10:10" x14ac:dyDescent="0.2">
      <c r="J866" s="13"/>
    </row>
    <row r="867" spans="10:10" x14ac:dyDescent="0.2">
      <c r="J867" s="13"/>
    </row>
    <row r="868" spans="10:10" x14ac:dyDescent="0.2">
      <c r="J868" s="13"/>
    </row>
    <row r="869" spans="10:10" x14ac:dyDescent="0.2">
      <c r="J869" s="13"/>
    </row>
    <row r="870" spans="10:10" x14ac:dyDescent="0.2">
      <c r="J870" s="13"/>
    </row>
    <row r="871" spans="10:10" x14ac:dyDescent="0.2">
      <c r="J871" s="13"/>
    </row>
    <row r="872" spans="10:10" x14ac:dyDescent="0.2">
      <c r="J872" s="13"/>
    </row>
    <row r="873" spans="10:10" x14ac:dyDescent="0.2">
      <c r="J873" s="13"/>
    </row>
    <row r="874" spans="10:10" x14ac:dyDescent="0.2">
      <c r="J874" s="13"/>
    </row>
    <row r="875" spans="10:10" x14ac:dyDescent="0.2">
      <c r="J875" s="13"/>
    </row>
    <row r="876" spans="10:10" x14ac:dyDescent="0.2">
      <c r="J876" s="13"/>
    </row>
    <row r="877" spans="10:10" x14ac:dyDescent="0.2">
      <c r="J877" s="13"/>
    </row>
    <row r="878" spans="10:10" x14ac:dyDescent="0.2">
      <c r="J878" s="13"/>
    </row>
    <row r="879" spans="10:10" x14ac:dyDescent="0.2">
      <c r="J879" s="13"/>
    </row>
    <row r="880" spans="10:10" x14ac:dyDescent="0.2">
      <c r="J880" s="13"/>
    </row>
    <row r="881" spans="10:10" x14ac:dyDescent="0.2">
      <c r="J881" s="13"/>
    </row>
    <row r="882" spans="10:10" x14ac:dyDescent="0.2">
      <c r="J882" s="13"/>
    </row>
    <row r="883" spans="10:10" x14ac:dyDescent="0.2">
      <c r="J883" s="13"/>
    </row>
    <row r="884" spans="10:10" x14ac:dyDescent="0.2">
      <c r="J884" s="13"/>
    </row>
    <row r="885" spans="10:10" x14ac:dyDescent="0.2">
      <c r="J885" s="13"/>
    </row>
    <row r="886" spans="10:10" x14ac:dyDescent="0.2">
      <c r="J886" s="13"/>
    </row>
    <row r="887" spans="10:10" x14ac:dyDescent="0.2">
      <c r="J887" s="13"/>
    </row>
    <row r="888" spans="10:10" x14ac:dyDescent="0.2">
      <c r="J888" s="13"/>
    </row>
    <row r="889" spans="10:10" x14ac:dyDescent="0.2">
      <c r="J889" s="13"/>
    </row>
    <row r="890" spans="10:10" x14ac:dyDescent="0.2">
      <c r="J890" s="13"/>
    </row>
    <row r="891" spans="10:10" x14ac:dyDescent="0.2">
      <c r="J891" s="13"/>
    </row>
    <row r="892" spans="10:10" x14ac:dyDescent="0.2">
      <c r="J892" s="13"/>
    </row>
    <row r="893" spans="10:10" x14ac:dyDescent="0.2">
      <c r="J893" s="13"/>
    </row>
    <row r="894" spans="10:10" x14ac:dyDescent="0.2">
      <c r="J894" s="13"/>
    </row>
    <row r="895" spans="10:10" x14ac:dyDescent="0.2">
      <c r="J895" s="13"/>
    </row>
    <row r="896" spans="10:10" x14ac:dyDescent="0.2">
      <c r="J896" s="13"/>
    </row>
    <row r="897" spans="10:10" x14ac:dyDescent="0.2">
      <c r="J897" s="13"/>
    </row>
    <row r="898" spans="10:10" x14ac:dyDescent="0.2">
      <c r="J898" s="13"/>
    </row>
    <row r="899" spans="10:10" x14ac:dyDescent="0.2">
      <c r="J899" s="13"/>
    </row>
    <row r="900" spans="10:10" x14ac:dyDescent="0.2">
      <c r="J900" s="13"/>
    </row>
    <row r="901" spans="10:10" x14ac:dyDescent="0.2">
      <c r="J901" s="13"/>
    </row>
    <row r="902" spans="10:10" x14ac:dyDescent="0.2">
      <c r="J902" s="13"/>
    </row>
    <row r="903" spans="10:10" x14ac:dyDescent="0.2">
      <c r="J903" s="13"/>
    </row>
    <row r="904" spans="10:10" x14ac:dyDescent="0.2">
      <c r="J904" s="13"/>
    </row>
    <row r="905" spans="10:10" x14ac:dyDescent="0.2">
      <c r="J905" s="13"/>
    </row>
    <row r="906" spans="10:10" x14ac:dyDescent="0.2">
      <c r="J906" s="13"/>
    </row>
    <row r="907" spans="10:10" x14ac:dyDescent="0.2">
      <c r="J907" s="13"/>
    </row>
    <row r="908" spans="10:10" x14ac:dyDescent="0.2">
      <c r="J908" s="13"/>
    </row>
    <row r="909" spans="10:10" x14ac:dyDescent="0.2">
      <c r="J909" s="13"/>
    </row>
    <row r="910" spans="10:10" x14ac:dyDescent="0.2">
      <c r="J910" s="13"/>
    </row>
    <row r="911" spans="10:10" x14ac:dyDescent="0.2">
      <c r="J911" s="13"/>
    </row>
    <row r="912" spans="10:10" x14ac:dyDescent="0.2">
      <c r="J912" s="13"/>
    </row>
    <row r="913" spans="10:10" x14ac:dyDescent="0.2">
      <c r="J913" s="13"/>
    </row>
    <row r="914" spans="10:10" x14ac:dyDescent="0.2">
      <c r="J914" s="13"/>
    </row>
    <row r="915" spans="10:10" x14ac:dyDescent="0.2">
      <c r="J915" s="13"/>
    </row>
    <row r="916" spans="10:10" x14ac:dyDescent="0.2">
      <c r="J916" s="13"/>
    </row>
    <row r="917" spans="10:10" x14ac:dyDescent="0.2">
      <c r="J917" s="13"/>
    </row>
    <row r="918" spans="10:10" x14ac:dyDescent="0.2">
      <c r="J918" s="13"/>
    </row>
    <row r="919" spans="10:10" x14ac:dyDescent="0.2">
      <c r="J919" s="13"/>
    </row>
    <row r="920" spans="10:10" x14ac:dyDescent="0.2">
      <c r="J920" s="13"/>
    </row>
    <row r="921" spans="10:10" x14ac:dyDescent="0.2">
      <c r="J921" s="13"/>
    </row>
    <row r="922" spans="10:10" x14ac:dyDescent="0.2">
      <c r="J922" s="13"/>
    </row>
    <row r="923" spans="10:10" x14ac:dyDescent="0.2">
      <c r="J923" s="13"/>
    </row>
    <row r="924" spans="10:10" x14ac:dyDescent="0.2">
      <c r="J924" s="13"/>
    </row>
    <row r="925" spans="10:10" x14ac:dyDescent="0.2">
      <c r="J925" s="13"/>
    </row>
    <row r="926" spans="10:10" x14ac:dyDescent="0.2">
      <c r="J926" s="13"/>
    </row>
    <row r="927" spans="10:10" x14ac:dyDescent="0.2">
      <c r="J927" s="13"/>
    </row>
    <row r="928" spans="10:10" x14ac:dyDescent="0.2">
      <c r="J928" s="13"/>
    </row>
    <row r="929" spans="10:10" x14ac:dyDescent="0.2">
      <c r="J929" s="13"/>
    </row>
    <row r="930" spans="10:10" x14ac:dyDescent="0.2">
      <c r="J930" s="13"/>
    </row>
    <row r="931" spans="10:10" x14ac:dyDescent="0.2">
      <c r="J931" s="13"/>
    </row>
    <row r="932" spans="10:10" x14ac:dyDescent="0.2">
      <c r="J932" s="13"/>
    </row>
    <row r="933" spans="10:10" x14ac:dyDescent="0.2">
      <c r="J933" s="13"/>
    </row>
    <row r="934" spans="10:10" x14ac:dyDescent="0.2">
      <c r="J934" s="13"/>
    </row>
    <row r="935" spans="10:10" x14ac:dyDescent="0.2">
      <c r="J935" s="13"/>
    </row>
    <row r="936" spans="10:10" x14ac:dyDescent="0.2">
      <c r="J936" s="13"/>
    </row>
    <row r="937" spans="10:10" x14ac:dyDescent="0.2">
      <c r="J937" s="13"/>
    </row>
    <row r="938" spans="10:10" x14ac:dyDescent="0.2">
      <c r="J938" s="13"/>
    </row>
    <row r="939" spans="10:10" x14ac:dyDescent="0.2">
      <c r="J939" s="13"/>
    </row>
    <row r="940" spans="10:10" x14ac:dyDescent="0.2">
      <c r="J940" s="13"/>
    </row>
    <row r="941" spans="10:10" x14ac:dyDescent="0.2">
      <c r="J941" s="13"/>
    </row>
    <row r="942" spans="10:10" x14ac:dyDescent="0.2">
      <c r="J942" s="13"/>
    </row>
    <row r="943" spans="10:10" x14ac:dyDescent="0.2">
      <c r="J943" s="13"/>
    </row>
    <row r="944" spans="10:10" x14ac:dyDescent="0.2">
      <c r="J944" s="13"/>
    </row>
    <row r="945" spans="10:10" x14ac:dyDescent="0.2">
      <c r="J945" s="13"/>
    </row>
    <row r="946" spans="10:10" x14ac:dyDescent="0.2">
      <c r="J946" s="13"/>
    </row>
    <row r="947" spans="10:10" x14ac:dyDescent="0.2">
      <c r="J947" s="13"/>
    </row>
    <row r="948" spans="10:10" x14ac:dyDescent="0.2">
      <c r="J948" s="13"/>
    </row>
    <row r="949" spans="10:10" x14ac:dyDescent="0.2">
      <c r="J949" s="13"/>
    </row>
    <row r="950" spans="10:10" x14ac:dyDescent="0.2">
      <c r="J950" s="13"/>
    </row>
    <row r="951" spans="10:10" x14ac:dyDescent="0.2">
      <c r="J951" s="13"/>
    </row>
    <row r="952" spans="10:10" x14ac:dyDescent="0.2">
      <c r="J952" s="13"/>
    </row>
    <row r="953" spans="10:10" x14ac:dyDescent="0.2">
      <c r="J953" s="13"/>
    </row>
    <row r="954" spans="10:10" x14ac:dyDescent="0.2">
      <c r="J954" s="13"/>
    </row>
    <row r="955" spans="10:10" x14ac:dyDescent="0.2">
      <c r="J955" s="13"/>
    </row>
    <row r="956" spans="10:10" x14ac:dyDescent="0.2">
      <c r="J956" s="13"/>
    </row>
    <row r="957" spans="10:10" x14ac:dyDescent="0.2">
      <c r="J957" s="13"/>
    </row>
    <row r="958" spans="10:10" x14ac:dyDescent="0.2">
      <c r="J958" s="13"/>
    </row>
    <row r="959" spans="10:10" x14ac:dyDescent="0.2">
      <c r="J959" s="13"/>
    </row>
    <row r="960" spans="10:10" x14ac:dyDescent="0.2">
      <c r="J960" s="13"/>
    </row>
    <row r="961" spans="10:10" x14ac:dyDescent="0.2">
      <c r="J961" s="13"/>
    </row>
    <row r="962" spans="10:10" x14ac:dyDescent="0.2">
      <c r="J962" s="13"/>
    </row>
    <row r="963" spans="10:10" x14ac:dyDescent="0.2">
      <c r="J963" s="13"/>
    </row>
    <row r="964" spans="10:10" x14ac:dyDescent="0.2">
      <c r="J964" s="13"/>
    </row>
    <row r="965" spans="10:10" x14ac:dyDescent="0.2">
      <c r="J965" s="13"/>
    </row>
    <row r="966" spans="10:10" x14ac:dyDescent="0.2">
      <c r="J966" s="13"/>
    </row>
    <row r="967" spans="10:10" x14ac:dyDescent="0.2">
      <c r="J967" s="13"/>
    </row>
    <row r="968" spans="10:10" x14ac:dyDescent="0.2">
      <c r="J968" s="13"/>
    </row>
    <row r="969" spans="10:10" x14ac:dyDescent="0.2">
      <c r="J969" s="13"/>
    </row>
    <row r="970" spans="10:10" x14ac:dyDescent="0.2">
      <c r="J970" s="13"/>
    </row>
    <row r="971" spans="10:10" x14ac:dyDescent="0.2">
      <c r="J971" s="13"/>
    </row>
    <row r="972" spans="10:10" x14ac:dyDescent="0.2">
      <c r="J972" s="13"/>
    </row>
    <row r="973" spans="10:10" x14ac:dyDescent="0.2">
      <c r="J973" s="13"/>
    </row>
    <row r="974" spans="10:10" x14ac:dyDescent="0.2">
      <c r="J974" s="13"/>
    </row>
    <row r="975" spans="10:10" x14ac:dyDescent="0.2">
      <c r="J975" s="13"/>
    </row>
    <row r="976" spans="10:10" x14ac:dyDescent="0.2">
      <c r="J976" s="13"/>
    </row>
    <row r="977" spans="10:10" x14ac:dyDescent="0.2">
      <c r="J977" s="13"/>
    </row>
    <row r="978" spans="10:10" x14ac:dyDescent="0.2">
      <c r="J978" s="13"/>
    </row>
    <row r="979" spans="10:10" x14ac:dyDescent="0.2">
      <c r="J979" s="13"/>
    </row>
    <row r="980" spans="10:10" x14ac:dyDescent="0.2">
      <c r="J980" s="13"/>
    </row>
    <row r="981" spans="10:10" x14ac:dyDescent="0.2">
      <c r="J981" s="13"/>
    </row>
    <row r="982" spans="10:10" x14ac:dyDescent="0.2">
      <c r="J982" s="13"/>
    </row>
    <row r="983" spans="10:10" x14ac:dyDescent="0.2">
      <c r="J983" s="13"/>
    </row>
    <row r="984" spans="10:10" x14ac:dyDescent="0.2">
      <c r="J984" s="13"/>
    </row>
    <row r="985" spans="10:10" x14ac:dyDescent="0.2">
      <c r="J985" s="13"/>
    </row>
    <row r="986" spans="10:10" x14ac:dyDescent="0.2">
      <c r="J986" s="13"/>
    </row>
    <row r="987" spans="10:10" x14ac:dyDescent="0.2">
      <c r="J987" s="13"/>
    </row>
    <row r="988" spans="10:10" x14ac:dyDescent="0.2">
      <c r="J988" s="13"/>
    </row>
    <row r="989" spans="10:10" x14ac:dyDescent="0.2">
      <c r="J989" s="13"/>
    </row>
    <row r="990" spans="10:10" x14ac:dyDescent="0.2">
      <c r="J990" s="13"/>
    </row>
    <row r="991" spans="10:10" x14ac:dyDescent="0.2">
      <c r="J991" s="13"/>
    </row>
    <row r="992" spans="10:10" x14ac:dyDescent="0.2">
      <c r="J992" s="13"/>
    </row>
    <row r="993" spans="10:10" x14ac:dyDescent="0.2">
      <c r="J993" s="13"/>
    </row>
    <row r="994" spans="10:10" x14ac:dyDescent="0.2">
      <c r="J994" s="13"/>
    </row>
    <row r="995" spans="10:10" x14ac:dyDescent="0.2">
      <c r="J995" s="13"/>
    </row>
    <row r="996" spans="10:10" x14ac:dyDescent="0.2">
      <c r="J996" s="13"/>
    </row>
    <row r="997" spans="10:10" x14ac:dyDescent="0.2">
      <c r="J997" s="13"/>
    </row>
    <row r="998" spans="10:10" x14ac:dyDescent="0.2">
      <c r="J998" s="13"/>
    </row>
    <row r="999" spans="10:10" x14ac:dyDescent="0.2">
      <c r="J999" s="13"/>
    </row>
    <row r="1000" spans="10:10" x14ac:dyDescent="0.2">
      <c r="J1000" s="13"/>
    </row>
    <row r="1001" spans="10:10" x14ac:dyDescent="0.2">
      <c r="J1001" s="13"/>
    </row>
    <row r="1002" spans="10:10" x14ac:dyDescent="0.2">
      <c r="J1002" s="13"/>
    </row>
    <row r="1003" spans="10:10" x14ac:dyDescent="0.2">
      <c r="J1003" s="13"/>
    </row>
    <row r="1004" spans="10:10" x14ac:dyDescent="0.2">
      <c r="J1004" s="13"/>
    </row>
    <row r="1005" spans="10:10" x14ac:dyDescent="0.2">
      <c r="J1005" s="13"/>
    </row>
    <row r="1006" spans="10:10" x14ac:dyDescent="0.2">
      <c r="J1006" s="13"/>
    </row>
    <row r="1007" spans="10:10" x14ac:dyDescent="0.2">
      <c r="J1007" s="13"/>
    </row>
    <row r="1008" spans="10:10" x14ac:dyDescent="0.2">
      <c r="J1008" s="13"/>
    </row>
    <row r="1009" spans="10:10" x14ac:dyDescent="0.2">
      <c r="J1009" s="13"/>
    </row>
    <row r="1010" spans="10:10" x14ac:dyDescent="0.2">
      <c r="J1010" s="13"/>
    </row>
    <row r="1011" spans="10:10" x14ac:dyDescent="0.2">
      <c r="J1011" s="13"/>
    </row>
    <row r="1012" spans="10:10" x14ac:dyDescent="0.2">
      <c r="J1012" s="13"/>
    </row>
    <row r="1013" spans="10:10" x14ac:dyDescent="0.2">
      <c r="J1013" s="13"/>
    </row>
  </sheetData>
  <mergeCells count="10">
    <mergeCell ref="M5:M6"/>
    <mergeCell ref="J5:L5"/>
    <mergeCell ref="G5:H5"/>
    <mergeCell ref="I5:I6"/>
    <mergeCell ref="A3:K3"/>
    <mergeCell ref="B5:B6"/>
    <mergeCell ref="C5:C6"/>
    <mergeCell ref="D5:D6"/>
    <mergeCell ref="E5:E6"/>
    <mergeCell ref="F5:F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2012 PWD MOTORWAYS CENSUS</vt:lpstr>
      <vt:lpstr>Sheet1</vt:lpstr>
      <vt:lpstr>'2012 PWD MOTORWAYS CENSUS'!Print_Area</vt:lpstr>
      <vt:lpstr>'2012 PWD MOTORWAYS CENSUS'!Print_Titles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PWD CENSUS 2006</dc:title>
  <dc:subject>Traffic Census</dc:subject>
  <dc:creator>Alexis Avgoustis-PWD</dc:creator>
  <cp:lastModifiedBy>Dimitris Michail</cp:lastModifiedBy>
  <cp:lastPrinted>2016-05-31T09:36:21Z</cp:lastPrinted>
  <dcterms:created xsi:type="dcterms:W3CDTF">2004-02-12T15:45:18Z</dcterms:created>
  <dcterms:modified xsi:type="dcterms:W3CDTF">2018-02-22T06:24:27Z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-1184336824</vt:i4>
  </property>
  <property fmtid="{D5CDD505-2E9C-101B-9397-08002B2CF9AE}" pid="3" name="_EmailSubject">
    <vt:lpwstr/>
  </property>
  <property fmtid="{D5CDD505-2E9C-101B-9397-08002B2CF9AE}" pid="4" name="_AuthorEmail">
    <vt:lpwstr>mlambrinos@pwd.mcw.gov.cy</vt:lpwstr>
  </property>
  <property fmtid="{D5CDD505-2E9C-101B-9397-08002B2CF9AE}" pid="5" name="_AuthorEmailDisplayName">
    <vt:lpwstr>Mlambrinos</vt:lpwstr>
  </property>
  <property fmtid="{D5CDD505-2E9C-101B-9397-08002B2CF9AE}" pid="6" name="_PreviousAdHocReviewCycleID">
    <vt:i4>-542675287</vt:i4>
  </property>
  <property fmtid="{D5CDD505-2E9C-101B-9397-08002B2CF9AE}" pid="7" name="_ReviewingToolsShownOnce">
    <vt:lpwstr/>
  </property>
</Properties>
</file>