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208 - ΜΕΤΕΩΡΟΛΟΓΙΚΗ ΥΠΗΡΕΣΙΑ\Daily Percipitation Data\"/>
    </mc:Choice>
  </mc:AlternateContent>
  <bookViews>
    <workbookView xWindow="0" yWindow="0" windowWidth="28800" windowHeight="12330"/>
  </bookViews>
  <sheets>
    <sheet name="Jan_2018" sheetId="1" r:id="rId1"/>
    <sheet name="Feb_2018" sheetId="2" r:id="rId2"/>
    <sheet name="Mar_2018" sheetId="3" r:id="rId3"/>
    <sheet name="Apr_2018" sheetId="4" r:id="rId4"/>
    <sheet name="May_2018" sheetId="7" r:id="rId5"/>
    <sheet name="Jun_2018" sheetId="8" r:id="rId6"/>
    <sheet name="Jul_2018" sheetId="5" r:id="rId7"/>
    <sheet name="Aug_2018" sheetId="6" r:id="rId8"/>
  </sheets>
  <definedNames>
    <definedName name="_xlnm.Print_Area" localSheetId="3">Apr_2018!$A$1:$AI$89</definedName>
    <definedName name="_xlnm.Print_Area" localSheetId="7">Aug_2018!$A$1:$AJ$89</definedName>
    <definedName name="_xlnm.Print_Area" localSheetId="1">Feb_2018!$A$1:$AG$90</definedName>
    <definedName name="_xlnm.Print_Area" localSheetId="0">Jan_2018!$A$1:$AJ$90</definedName>
    <definedName name="_xlnm.Print_Area" localSheetId="6">Jul_2018!$A$1:$AJ$89</definedName>
    <definedName name="_xlnm.Print_Area" localSheetId="5">Jun_2018!$A$1:$AI$89</definedName>
    <definedName name="_xlnm.Print_Area" localSheetId="2">Mar_2018!$A$1:$AJ$90</definedName>
    <definedName name="_xlnm.Print_Area" localSheetId="4">May_2018!$A$1:$AJ$89</definedName>
    <definedName name="_xlnm.Print_Titles" localSheetId="3">Apr_2018!$1:$3</definedName>
    <definedName name="_xlnm.Print_Titles" localSheetId="7">Aug_2018!$1:$3</definedName>
    <definedName name="_xlnm.Print_Titles" localSheetId="1">Feb_2018!$1:$3</definedName>
    <definedName name="_xlnm.Print_Titles" localSheetId="6">Jul_2018!$1:$3</definedName>
    <definedName name="_xlnm.Print_Titles" localSheetId="5">Jun_2018!$1:$3</definedName>
    <definedName name="_xlnm.Print_Titles" localSheetId="2">Mar_2018!$1:$3</definedName>
    <definedName name="_xlnm.Print_Titles" localSheetId="4">May_2018!$1:$3</definedName>
  </definedNames>
  <calcPr calcId="162913"/>
</workbook>
</file>

<file path=xl/calcChain.xml><?xml version="1.0" encoding="utf-8"?>
<calcChain xmlns="http://schemas.openxmlformats.org/spreadsheetml/2006/main">
  <c r="AI88" i="8" l="1"/>
  <c r="AH86" i="8"/>
  <c r="AH85" i="8"/>
  <c r="AH84" i="8"/>
  <c r="AH83" i="8"/>
  <c r="AH82" i="8"/>
  <c r="AH81" i="8"/>
  <c r="AH80" i="8"/>
  <c r="AH79" i="8"/>
  <c r="AH78" i="8"/>
  <c r="AH77" i="8"/>
  <c r="AH76" i="8"/>
  <c r="AH75" i="8"/>
  <c r="AH74" i="8"/>
  <c r="AH73" i="8"/>
  <c r="AH72" i="8"/>
  <c r="AH71" i="8"/>
  <c r="AH70" i="8"/>
  <c r="AH69" i="8"/>
  <c r="AH68" i="8"/>
  <c r="AH67" i="8"/>
  <c r="AH66" i="8"/>
  <c r="AH65" i="8"/>
  <c r="AH64" i="8"/>
  <c r="AH63" i="8"/>
  <c r="AH62" i="8"/>
  <c r="AH61" i="8"/>
  <c r="AH60" i="8"/>
  <c r="AH59" i="8"/>
  <c r="AH58" i="8"/>
  <c r="AH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I38" i="8"/>
  <c r="AH38" i="8"/>
  <c r="AH37" i="8"/>
  <c r="AI37" i="8" s="1"/>
  <c r="AI36" i="8"/>
  <c r="AH36" i="8"/>
  <c r="AH35" i="8"/>
  <c r="AI35" i="8" s="1"/>
  <c r="AI34" i="8"/>
  <c r="AH34" i="8"/>
  <c r="AH33" i="8"/>
  <c r="AI33" i="8" s="1"/>
  <c r="AI32" i="8"/>
  <c r="AH32" i="8"/>
  <c r="AH31" i="8"/>
  <c r="AI31" i="8" s="1"/>
  <c r="AI30" i="8"/>
  <c r="AH30" i="8"/>
  <c r="AH29" i="8"/>
  <c r="AI29" i="8" s="1"/>
  <c r="AI28" i="8"/>
  <c r="AH28" i="8"/>
  <c r="AH27" i="8"/>
  <c r="AI27" i="8" s="1"/>
  <c r="AI26" i="8"/>
  <c r="AH26" i="8"/>
  <c r="AH25" i="8"/>
  <c r="AI25" i="8" s="1"/>
  <c r="AI24" i="8"/>
  <c r="AH24" i="8"/>
  <c r="AH23" i="8"/>
  <c r="AI23" i="8" s="1"/>
  <c r="AI22" i="8"/>
  <c r="AH22" i="8"/>
  <c r="AH21" i="8"/>
  <c r="AI21" i="8" s="1"/>
  <c r="AI20" i="8"/>
  <c r="AH20" i="8"/>
  <c r="AH19" i="8"/>
  <c r="AI19" i="8" s="1"/>
  <c r="AI18" i="8"/>
  <c r="AH18" i="8"/>
  <c r="AH17" i="8"/>
  <c r="AI17" i="8" s="1"/>
  <c r="AI16" i="8"/>
  <c r="AH16" i="8"/>
  <c r="AH15" i="8"/>
  <c r="AI15" i="8" s="1"/>
  <c r="AI14" i="8"/>
  <c r="AH14" i="8"/>
  <c r="AH13" i="8"/>
  <c r="AI13" i="8" s="1"/>
  <c r="AI12" i="8"/>
  <c r="AH12" i="8"/>
  <c r="AH11" i="8"/>
  <c r="AI11" i="8" s="1"/>
  <c r="AI10" i="8"/>
  <c r="AH10" i="8"/>
  <c r="AH9" i="8"/>
  <c r="AI9" i="8" s="1"/>
  <c r="AI8" i="8"/>
  <c r="AH8" i="8"/>
  <c r="AH7" i="8"/>
  <c r="AI7" i="8" s="1"/>
  <c r="AI6" i="8"/>
  <c r="AH6" i="8"/>
  <c r="AH5" i="8"/>
  <c r="AI5" i="8" s="1"/>
  <c r="AI4" i="8"/>
  <c r="AH4" i="8"/>
  <c r="AI4" i="7"/>
  <c r="AJ4" i="7" s="1"/>
  <c r="AI5" i="7"/>
  <c r="AJ5" i="7"/>
  <c r="AI6" i="7"/>
  <c r="AJ6" i="7" s="1"/>
  <c r="AI7" i="7"/>
  <c r="AJ7" i="7"/>
  <c r="AI8" i="7"/>
  <c r="AJ8" i="7" s="1"/>
  <c r="AI9" i="7"/>
  <c r="AJ9" i="7"/>
  <c r="AI10" i="7"/>
  <c r="AJ10" i="7" s="1"/>
  <c r="AI11" i="7"/>
  <c r="AJ11" i="7"/>
  <c r="AI12" i="7"/>
  <c r="AJ12" i="7" s="1"/>
  <c r="AI13" i="7"/>
  <c r="AJ13" i="7"/>
  <c r="AI14" i="7"/>
  <c r="AJ14" i="7" s="1"/>
  <c r="AI15" i="7"/>
  <c r="AJ15" i="7"/>
  <c r="AI16" i="7"/>
  <c r="AJ16" i="7" s="1"/>
  <c r="AI17" i="7"/>
  <c r="AJ17" i="7"/>
  <c r="AI18" i="7"/>
  <c r="AJ18" i="7" s="1"/>
  <c r="AI19" i="7"/>
  <c r="AJ19" i="7"/>
  <c r="AI20" i="7"/>
  <c r="AJ20" i="7" s="1"/>
  <c r="AI21" i="7"/>
  <c r="AJ21" i="7"/>
  <c r="AI22" i="7"/>
  <c r="AJ22" i="7" s="1"/>
  <c r="AI23" i="7"/>
  <c r="AJ23" i="7"/>
  <c r="AI24" i="7"/>
  <c r="AJ24" i="7" s="1"/>
  <c r="AI25" i="7"/>
  <c r="AJ25" i="7"/>
  <c r="AI26" i="7"/>
  <c r="AJ26" i="7" s="1"/>
  <c r="AI27" i="7"/>
  <c r="AJ27" i="7"/>
  <c r="AI28" i="7"/>
  <c r="AJ28" i="7" s="1"/>
  <c r="AI29" i="7"/>
  <c r="AJ29" i="7"/>
  <c r="AI30" i="7"/>
  <c r="AJ30" i="7" s="1"/>
  <c r="AI31" i="7"/>
  <c r="AJ31" i="7"/>
  <c r="AI32" i="7"/>
  <c r="AJ32" i="7" s="1"/>
  <c r="AI33" i="7"/>
  <c r="AJ33" i="7"/>
  <c r="AI34" i="7"/>
  <c r="AJ34" i="7" s="1"/>
  <c r="AI35" i="7"/>
  <c r="AJ35" i="7"/>
  <c r="AI36" i="7"/>
  <c r="AJ36" i="7" s="1"/>
  <c r="AI37" i="7"/>
  <c r="AJ37" i="7"/>
  <c r="AI38" i="7"/>
  <c r="AJ38" i="7" s="1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J88" i="7"/>
  <c r="AJ88" i="6" l="1"/>
  <c r="AI86" i="6"/>
  <c r="AI85" i="6"/>
  <c r="AI84" i="6"/>
  <c r="AI83" i="6"/>
  <c r="AI82" i="6"/>
  <c r="AI81" i="6"/>
  <c r="AI80" i="6"/>
  <c r="AI79" i="6"/>
  <c r="AI78" i="6"/>
  <c r="AI77" i="6"/>
  <c r="AI76" i="6"/>
  <c r="AI75" i="6"/>
  <c r="AI74" i="6"/>
  <c r="AI73" i="6"/>
  <c r="AI72" i="6"/>
  <c r="AI71" i="6"/>
  <c r="AI70" i="6"/>
  <c r="AI69" i="6"/>
  <c r="AI68" i="6"/>
  <c r="AI67" i="6"/>
  <c r="AI66" i="6"/>
  <c r="AI65" i="6"/>
  <c r="AI64" i="6"/>
  <c r="AI63" i="6"/>
  <c r="AI62" i="6"/>
  <c r="AI61" i="6"/>
  <c r="AI60" i="6"/>
  <c r="AI59" i="6"/>
  <c r="AI58" i="6"/>
  <c r="AI57" i="6"/>
  <c r="AI56" i="6"/>
  <c r="AI55" i="6"/>
  <c r="AI54" i="6"/>
  <c r="AI53" i="6"/>
  <c r="AI52" i="6"/>
  <c r="AI51" i="6"/>
  <c r="AI50" i="6"/>
  <c r="AI49" i="6"/>
  <c r="AI48" i="6"/>
  <c r="AI47" i="6"/>
  <c r="AI46" i="6"/>
  <c r="AI45" i="6"/>
  <c r="AI44" i="6"/>
  <c r="AI43" i="6"/>
  <c r="AI42" i="6"/>
  <c r="AI41" i="6"/>
  <c r="AI40" i="6"/>
  <c r="AI38" i="6"/>
  <c r="AJ38" i="6" s="1"/>
  <c r="AI37" i="6"/>
  <c r="AJ37" i="6" s="1"/>
  <c r="AI36" i="6"/>
  <c r="AJ36" i="6" s="1"/>
  <c r="AI35" i="6"/>
  <c r="AJ35" i="6" s="1"/>
  <c r="AI34" i="6"/>
  <c r="AJ34" i="6" s="1"/>
  <c r="AI33" i="6"/>
  <c r="AJ33" i="6" s="1"/>
  <c r="AI32" i="6"/>
  <c r="AJ32" i="6" s="1"/>
  <c r="AI31" i="6"/>
  <c r="AJ31" i="6" s="1"/>
  <c r="AI30" i="6"/>
  <c r="AJ30" i="6" s="1"/>
  <c r="AI29" i="6"/>
  <c r="AJ29" i="6" s="1"/>
  <c r="AI28" i="6"/>
  <c r="AJ28" i="6" s="1"/>
  <c r="AI27" i="6"/>
  <c r="AJ27" i="6" s="1"/>
  <c r="AI26" i="6"/>
  <c r="AJ26" i="6" s="1"/>
  <c r="AI25" i="6"/>
  <c r="AJ25" i="6" s="1"/>
  <c r="AI24" i="6"/>
  <c r="AJ24" i="6" s="1"/>
  <c r="AI23" i="6"/>
  <c r="AJ23" i="6" s="1"/>
  <c r="AI22" i="6"/>
  <c r="AJ22" i="6" s="1"/>
  <c r="AI21" i="6"/>
  <c r="AJ21" i="6" s="1"/>
  <c r="AI20" i="6"/>
  <c r="AJ20" i="6" s="1"/>
  <c r="AI19" i="6"/>
  <c r="AJ19" i="6" s="1"/>
  <c r="AI18" i="6"/>
  <c r="AJ18" i="6" s="1"/>
  <c r="AI17" i="6"/>
  <c r="AJ17" i="6" s="1"/>
  <c r="AI16" i="6"/>
  <c r="AJ16" i="6" s="1"/>
  <c r="AI15" i="6"/>
  <c r="AJ15" i="6" s="1"/>
  <c r="AI14" i="6"/>
  <c r="AJ14" i="6" s="1"/>
  <c r="AI13" i="6"/>
  <c r="AJ13" i="6" s="1"/>
  <c r="AI12" i="6"/>
  <c r="AJ12" i="6" s="1"/>
  <c r="AI11" i="6"/>
  <c r="AJ11" i="6" s="1"/>
  <c r="AI10" i="6"/>
  <c r="AJ10" i="6" s="1"/>
  <c r="AI9" i="6"/>
  <c r="AJ9" i="6" s="1"/>
  <c r="AI8" i="6"/>
  <c r="AJ8" i="6" s="1"/>
  <c r="AI7" i="6"/>
  <c r="AJ7" i="6" s="1"/>
  <c r="AI6" i="6"/>
  <c r="AJ6" i="6" s="1"/>
  <c r="AI5" i="6"/>
  <c r="AJ5" i="6" s="1"/>
  <c r="AI4" i="6"/>
  <c r="AJ4" i="6" s="1"/>
  <c r="AI4" i="5"/>
  <c r="AJ4" i="5"/>
  <c r="AI5" i="5"/>
  <c r="AJ5" i="5"/>
  <c r="AI6" i="5"/>
  <c r="AJ6" i="5"/>
  <c r="AI7" i="5"/>
  <c r="AJ7" i="5"/>
  <c r="AI8" i="5"/>
  <c r="AJ8" i="5"/>
  <c r="AI9" i="5"/>
  <c r="AI10" i="5"/>
  <c r="AJ10" i="5" s="1"/>
  <c r="AI11" i="5"/>
  <c r="AJ11" i="5"/>
  <c r="AI12" i="5"/>
  <c r="AJ12" i="5" s="1"/>
  <c r="AI13" i="5"/>
  <c r="AJ13" i="5"/>
  <c r="AI14" i="5"/>
  <c r="AJ14" i="5" s="1"/>
  <c r="AI15" i="5"/>
  <c r="AJ15" i="5"/>
  <c r="AI16" i="5"/>
  <c r="AJ16" i="5" s="1"/>
  <c r="AI17" i="5"/>
  <c r="AJ17" i="5"/>
  <c r="AI18" i="5"/>
  <c r="AJ18" i="5" s="1"/>
  <c r="AI19" i="5"/>
  <c r="AJ19" i="5"/>
  <c r="AI20" i="5"/>
  <c r="AJ20" i="5" s="1"/>
  <c r="AI21" i="5"/>
  <c r="AI22" i="5"/>
  <c r="AJ22" i="5"/>
  <c r="AI23" i="5"/>
  <c r="AJ23" i="5"/>
  <c r="AI24" i="5"/>
  <c r="AJ24" i="5"/>
  <c r="AI25" i="5"/>
  <c r="AJ25" i="5"/>
  <c r="AI26" i="5"/>
  <c r="AJ26" i="5"/>
  <c r="AI27" i="5"/>
  <c r="AJ27" i="5"/>
  <c r="AI28" i="5"/>
  <c r="AJ28" i="5"/>
  <c r="AI29" i="5"/>
  <c r="AJ29" i="5"/>
  <c r="AI30" i="5"/>
  <c r="AJ30" i="5"/>
  <c r="AI31" i="5"/>
  <c r="AJ31" i="5"/>
  <c r="AI32" i="5"/>
  <c r="AJ32" i="5"/>
  <c r="AI33" i="5"/>
  <c r="AJ33" i="5"/>
  <c r="AI34" i="5"/>
  <c r="AJ34" i="5"/>
  <c r="AI35" i="5"/>
  <c r="AJ35" i="5" s="1"/>
  <c r="AI36" i="5"/>
  <c r="AJ36" i="5"/>
  <c r="AI37" i="5"/>
  <c r="AJ37" i="5" s="1"/>
  <c r="AI38" i="5"/>
  <c r="AJ38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J88" i="5"/>
  <c r="D92" i="5"/>
  <c r="E92" i="5"/>
  <c r="F92" i="5"/>
  <c r="G92" i="5"/>
  <c r="G102" i="5" s="1"/>
  <c r="H92" i="5"/>
  <c r="I92" i="5"/>
  <c r="J92" i="5"/>
  <c r="K92" i="5"/>
  <c r="K102" i="5" s="1"/>
  <c r="L92" i="5"/>
  <c r="M92" i="5"/>
  <c r="N92" i="5"/>
  <c r="O92" i="5"/>
  <c r="O102" i="5" s="1"/>
  <c r="P92" i="5"/>
  <c r="Q92" i="5"/>
  <c r="R92" i="5"/>
  <c r="S92" i="5"/>
  <c r="S102" i="5" s="1"/>
  <c r="T92" i="5"/>
  <c r="U92" i="5"/>
  <c r="V92" i="5"/>
  <c r="W92" i="5"/>
  <c r="W102" i="5" s="1"/>
  <c r="X92" i="5"/>
  <c r="Y92" i="5"/>
  <c r="Z92" i="5"/>
  <c r="AA92" i="5"/>
  <c r="AA102" i="5" s="1"/>
  <c r="AB92" i="5"/>
  <c r="AC92" i="5"/>
  <c r="AD92" i="5"/>
  <c r="AE92" i="5"/>
  <c r="AE102" i="5" s="1"/>
  <c r="AF92" i="5"/>
  <c r="AG92" i="5"/>
  <c r="AH92" i="5"/>
  <c r="D93" i="5"/>
  <c r="D102" i="5" s="1"/>
  <c r="E93" i="5"/>
  <c r="F93" i="5"/>
  <c r="G93" i="5"/>
  <c r="H93" i="5"/>
  <c r="H102" i="5" s="1"/>
  <c r="I93" i="5"/>
  <c r="J93" i="5"/>
  <c r="K93" i="5"/>
  <c r="L93" i="5"/>
  <c r="L102" i="5" s="1"/>
  <c r="M93" i="5"/>
  <c r="N93" i="5"/>
  <c r="O93" i="5"/>
  <c r="P93" i="5"/>
  <c r="P102" i="5" s="1"/>
  <c r="Q93" i="5"/>
  <c r="R93" i="5"/>
  <c r="S93" i="5"/>
  <c r="T93" i="5"/>
  <c r="T102" i="5" s="1"/>
  <c r="U93" i="5"/>
  <c r="V93" i="5"/>
  <c r="W93" i="5"/>
  <c r="X93" i="5"/>
  <c r="X102" i="5" s="1"/>
  <c r="Y93" i="5"/>
  <c r="Z93" i="5"/>
  <c r="AA93" i="5"/>
  <c r="AB93" i="5"/>
  <c r="AB102" i="5" s="1"/>
  <c r="AC93" i="5"/>
  <c r="AD93" i="5"/>
  <c r="AE93" i="5"/>
  <c r="AF93" i="5"/>
  <c r="AF102" i="5" s="1"/>
  <c r="AG93" i="5"/>
  <c r="AH93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E102" i="5"/>
  <c r="F102" i="5"/>
  <c r="I102" i="5"/>
  <c r="J102" i="5"/>
  <c r="M102" i="5"/>
  <c r="N102" i="5"/>
  <c r="Q102" i="5"/>
  <c r="R102" i="5"/>
  <c r="U102" i="5"/>
  <c r="V102" i="5"/>
  <c r="Y102" i="5"/>
  <c r="Z102" i="5"/>
  <c r="AC102" i="5"/>
  <c r="AD102" i="5"/>
  <c r="AG102" i="5"/>
  <c r="AH102" i="5"/>
  <c r="AI88" i="4" l="1"/>
  <c r="AH86" i="4"/>
  <c r="AH85" i="4"/>
  <c r="AH84" i="4"/>
  <c r="AH83" i="4"/>
  <c r="AH82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8" i="4"/>
  <c r="AI38" i="4" s="1"/>
  <c r="AH37" i="4"/>
  <c r="AI37" i="4" s="1"/>
  <c r="AH36" i="4"/>
  <c r="AI36" i="4" s="1"/>
  <c r="AH35" i="4"/>
  <c r="AI35" i="4" s="1"/>
  <c r="AH34" i="4"/>
  <c r="AI34" i="4" s="1"/>
  <c r="AH33" i="4"/>
  <c r="AI33" i="4" s="1"/>
  <c r="AH32" i="4"/>
  <c r="AI32" i="4" s="1"/>
  <c r="AH31" i="4"/>
  <c r="AI31" i="4" s="1"/>
  <c r="AH30" i="4"/>
  <c r="AI30" i="4" s="1"/>
  <c r="AH29" i="4"/>
  <c r="AI29" i="4" s="1"/>
  <c r="AH28" i="4"/>
  <c r="AI28" i="4" s="1"/>
  <c r="AH27" i="4"/>
  <c r="AI27" i="4" s="1"/>
  <c r="AH26" i="4"/>
  <c r="AI26" i="4" s="1"/>
  <c r="AH25" i="4"/>
  <c r="AI25" i="4" s="1"/>
  <c r="AH24" i="4"/>
  <c r="AI24" i="4" s="1"/>
  <c r="AH23" i="4"/>
  <c r="AI23" i="4" s="1"/>
  <c r="AH22" i="4"/>
  <c r="AI22" i="4" s="1"/>
  <c r="AH21" i="4"/>
  <c r="AI21" i="4" s="1"/>
  <c r="AH20" i="4"/>
  <c r="AI20" i="4" s="1"/>
  <c r="AH19" i="4"/>
  <c r="AI19" i="4" s="1"/>
  <c r="AH18" i="4"/>
  <c r="AI18" i="4" s="1"/>
  <c r="AH17" i="4"/>
  <c r="AI17" i="4" s="1"/>
  <c r="AH16" i="4"/>
  <c r="AI16" i="4" s="1"/>
  <c r="AH15" i="4"/>
  <c r="AI15" i="4" s="1"/>
  <c r="AH14" i="4"/>
  <c r="AI14" i="4" s="1"/>
  <c r="AH13" i="4"/>
  <c r="AI13" i="4" s="1"/>
  <c r="AH12" i="4"/>
  <c r="AI12" i="4" s="1"/>
  <c r="AH11" i="4"/>
  <c r="AI11" i="4" s="1"/>
  <c r="AH10" i="4"/>
  <c r="AI10" i="4" s="1"/>
  <c r="AH9" i="4"/>
  <c r="AI9" i="4" s="1"/>
  <c r="AH8" i="4"/>
  <c r="AI8" i="4" s="1"/>
  <c r="AH7" i="4"/>
  <c r="AI7" i="4" s="1"/>
  <c r="AH6" i="4"/>
  <c r="AI6" i="4" s="1"/>
  <c r="AH5" i="4"/>
  <c r="AI5" i="4" s="1"/>
  <c r="AH4" i="4"/>
  <c r="AI4" i="4" s="1"/>
  <c r="AJ89" i="3"/>
  <c r="AI87" i="3"/>
  <c r="AI86" i="3"/>
  <c r="AI85" i="3"/>
  <c r="AI84" i="3"/>
  <c r="AI83" i="3"/>
  <c r="AI82" i="3"/>
  <c r="AI81" i="3"/>
  <c r="AI80" i="3"/>
  <c r="AI79" i="3"/>
  <c r="AI78" i="3"/>
  <c r="AI77" i="3"/>
  <c r="AI76" i="3"/>
  <c r="AI75" i="3"/>
  <c r="AI74" i="3"/>
  <c r="AI73" i="3"/>
  <c r="AI72" i="3"/>
  <c r="AI71" i="3"/>
  <c r="AI70" i="3"/>
  <c r="AI69" i="3"/>
  <c r="AI68" i="3"/>
  <c r="AI67" i="3"/>
  <c r="AI66" i="3"/>
  <c r="AI65" i="3"/>
  <c r="AI64" i="3"/>
  <c r="AI63" i="3"/>
  <c r="AI62" i="3"/>
  <c r="AI61" i="3"/>
  <c r="AI60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I41" i="3"/>
  <c r="AI40" i="3"/>
  <c r="AI38" i="3"/>
  <c r="AJ38" i="3" s="1"/>
  <c r="AJ37" i="3"/>
  <c r="AI37" i="3"/>
  <c r="AI36" i="3"/>
  <c r="AJ36" i="3" s="1"/>
  <c r="AJ35" i="3"/>
  <c r="AI35" i="3"/>
  <c r="AI34" i="3"/>
  <c r="AJ34" i="3" s="1"/>
  <c r="AJ33" i="3"/>
  <c r="AI33" i="3"/>
  <c r="AI32" i="3"/>
  <c r="AJ32" i="3" s="1"/>
  <c r="AJ31" i="3"/>
  <c r="AI31" i="3"/>
  <c r="AI30" i="3"/>
  <c r="AJ30" i="3" s="1"/>
  <c r="AJ29" i="3"/>
  <c r="AI29" i="3"/>
  <c r="AI28" i="3"/>
  <c r="AJ28" i="3" s="1"/>
  <c r="AJ27" i="3"/>
  <c r="AI27" i="3"/>
  <c r="AI26" i="3"/>
  <c r="AJ26" i="3" s="1"/>
  <c r="AJ25" i="3"/>
  <c r="AI25" i="3"/>
  <c r="AI24" i="3"/>
  <c r="AJ24" i="3" s="1"/>
  <c r="AJ23" i="3"/>
  <c r="AI23" i="3"/>
  <c r="AI22" i="3"/>
  <c r="AJ22" i="3" s="1"/>
  <c r="AJ21" i="3"/>
  <c r="AI21" i="3"/>
  <c r="AI20" i="3"/>
  <c r="AJ20" i="3" s="1"/>
  <c r="AJ19" i="3"/>
  <c r="AI19" i="3"/>
  <c r="AI18" i="3"/>
  <c r="AJ18" i="3" s="1"/>
  <c r="AJ17" i="3"/>
  <c r="AI17" i="3"/>
  <c r="AI16" i="3"/>
  <c r="AJ16" i="3" s="1"/>
  <c r="AJ15" i="3"/>
  <c r="AI15" i="3"/>
  <c r="AI14" i="3"/>
  <c r="AJ14" i="3" s="1"/>
  <c r="AJ13" i="3"/>
  <c r="AI13" i="3"/>
  <c r="AI12" i="3"/>
  <c r="AJ12" i="3" s="1"/>
  <c r="AJ11" i="3"/>
  <c r="AI11" i="3"/>
  <c r="AI10" i="3"/>
  <c r="AJ10" i="3" s="1"/>
  <c r="AJ9" i="3"/>
  <c r="AI9" i="3"/>
  <c r="AI8" i="3"/>
  <c r="AJ8" i="3" s="1"/>
  <c r="AJ7" i="3"/>
  <c r="AI7" i="3"/>
  <c r="AI6" i="3"/>
  <c r="AJ6" i="3" s="1"/>
  <c r="AJ5" i="3"/>
  <c r="AI5" i="3"/>
  <c r="AI4" i="3"/>
  <c r="AJ4" i="3" s="1"/>
  <c r="AG89" i="2" l="1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8" i="2"/>
  <c r="AG38" i="2" s="1"/>
  <c r="AF37" i="2"/>
  <c r="AG37" i="2" s="1"/>
  <c r="AF36" i="2"/>
  <c r="AG36" i="2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G27" i="2"/>
  <c r="AF27" i="2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G19" i="2"/>
  <c r="AF19" i="2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G11" i="2"/>
  <c r="AF11" i="2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J89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8" i="1"/>
  <c r="AJ38" i="1"/>
  <c r="AI37" i="1"/>
  <c r="AJ37" i="1" s="1"/>
  <c r="AI36" i="1"/>
  <c r="AJ36" i="1"/>
  <c r="AI35" i="1"/>
  <c r="AJ35" i="1" s="1"/>
  <c r="AI34" i="1"/>
  <c r="AJ34" i="1"/>
  <c r="AI33" i="1"/>
  <c r="AJ33" i="1" s="1"/>
  <c r="AI32" i="1"/>
  <c r="AJ32" i="1"/>
  <c r="AI31" i="1"/>
  <c r="AJ31" i="1" s="1"/>
  <c r="AI30" i="1"/>
  <c r="AJ30" i="1"/>
  <c r="AI29" i="1"/>
  <c r="AJ29" i="1" s="1"/>
  <c r="AI28" i="1"/>
  <c r="AJ28" i="1"/>
  <c r="AI27" i="1"/>
  <c r="AJ27" i="1" s="1"/>
  <c r="AI26" i="1"/>
  <c r="AJ26" i="1"/>
  <c r="AI25" i="1"/>
  <c r="AJ25" i="1" s="1"/>
  <c r="AI24" i="1"/>
  <c r="AJ24" i="1"/>
  <c r="AI23" i="1"/>
  <c r="AJ23" i="1" s="1"/>
  <c r="AI22" i="1"/>
  <c r="AJ22" i="1"/>
  <c r="AI21" i="1"/>
  <c r="AJ21" i="1" s="1"/>
  <c r="AI20" i="1"/>
  <c r="AJ20" i="1"/>
  <c r="AI19" i="1"/>
  <c r="AJ19" i="1" s="1"/>
  <c r="AI18" i="1"/>
  <c r="AJ18" i="1"/>
  <c r="AI17" i="1"/>
  <c r="AJ17" i="1" s="1"/>
  <c r="AI16" i="1"/>
  <c r="AJ16" i="1"/>
  <c r="AI15" i="1"/>
  <c r="AJ15" i="1" s="1"/>
  <c r="AI14" i="1"/>
  <c r="AJ14" i="1"/>
  <c r="AI13" i="1"/>
  <c r="AJ13" i="1" s="1"/>
  <c r="AI12" i="1"/>
  <c r="AJ12" i="1"/>
  <c r="AI11" i="1"/>
  <c r="AJ11" i="1" s="1"/>
  <c r="AI10" i="1"/>
  <c r="AJ10" i="1"/>
  <c r="AI9" i="1"/>
  <c r="AJ9" i="1" s="1"/>
  <c r="AI8" i="1"/>
  <c r="AJ8" i="1"/>
  <c r="AI7" i="1"/>
  <c r="AJ7" i="1" s="1"/>
  <c r="AI6" i="1"/>
  <c r="AJ6" i="1"/>
  <c r="AI5" i="1"/>
  <c r="AJ5" i="1" s="1"/>
  <c r="AI4" i="1"/>
  <c r="AJ4" i="1"/>
</calcChain>
</file>

<file path=xl/comments1.xml><?xml version="1.0" encoding="utf-8"?>
<comments xmlns="http://schemas.openxmlformats.org/spreadsheetml/2006/main">
  <authors>
    <author>Christodoulou  Froso</author>
  </authors>
  <commentList>
    <comment ref="Y11" authorId="0" shapeId="0">
      <text>
        <r>
          <rPr>
            <b/>
            <sz val="9"/>
            <color indexed="81"/>
            <rFont val="Tahoma"/>
            <family val="2"/>
            <charset val="161"/>
          </rPr>
          <t>Christodoulou  Froso:</t>
        </r>
        <r>
          <rPr>
            <sz val="9"/>
            <color indexed="81"/>
            <rFont val="Tahoma"/>
            <family val="2"/>
            <charset val="161"/>
          </rPr>
          <t xml:space="preserve">
μέτρηση 07:30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161"/>
          </rPr>
          <t>Christodoulou  Froso:</t>
        </r>
        <r>
          <rPr>
            <sz val="9"/>
            <color indexed="81"/>
            <rFont val="Tahoma"/>
            <family val="2"/>
            <charset val="161"/>
          </rPr>
          <t xml:space="preserve">
μέτρηση 06:30</t>
        </r>
      </text>
    </comment>
    <comment ref="AC60" authorId="0" shapeId="0">
      <text>
        <r>
          <rPr>
            <b/>
            <sz val="9"/>
            <color indexed="81"/>
            <rFont val="Tahoma"/>
            <family val="2"/>
            <charset val="161"/>
          </rPr>
          <t>Christodoulou  Froso:</t>
        </r>
        <r>
          <rPr>
            <sz val="9"/>
            <color indexed="81"/>
            <rFont val="Tahoma"/>
            <family val="2"/>
            <charset val="161"/>
          </rPr>
          <t xml:space="preserve">
snow from 18/1
</t>
        </r>
      </text>
    </comment>
  </commentList>
</comments>
</file>

<file path=xl/comments2.xml><?xml version="1.0" encoding="utf-8"?>
<comments xmlns="http://schemas.openxmlformats.org/spreadsheetml/2006/main">
  <authors>
    <author>Christodoulou  Froso</author>
  </authors>
  <commentList>
    <comment ref="S40" authorId="0" shapeId="0">
      <text>
        <r>
          <rPr>
            <b/>
            <sz val="9"/>
            <color indexed="81"/>
            <rFont val="Tahoma"/>
            <family val="2"/>
            <charset val="161"/>
          </rPr>
          <t>Christodoulou  Froso:</t>
        </r>
        <r>
          <rPr>
            <sz val="9"/>
            <color indexed="81"/>
            <rFont val="Tahoma"/>
            <family val="2"/>
            <charset val="161"/>
          </rPr>
          <t xml:space="preserve">
missing records
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  <charset val="161"/>
          </rPr>
          <t>Christodoulou  Froso:</t>
        </r>
        <r>
          <rPr>
            <sz val="9"/>
            <color indexed="81"/>
            <rFont val="Tahoma"/>
            <family val="2"/>
            <charset val="161"/>
          </rPr>
          <t xml:space="preserve">
missing records
</t>
        </r>
      </text>
    </comment>
  </commentList>
</comments>
</file>

<file path=xl/sharedStrings.xml><?xml version="1.0" encoding="utf-8"?>
<sst xmlns="http://schemas.openxmlformats.org/spreadsheetml/2006/main" count="933" uniqueCount="116">
  <si>
    <t>ΤΕΛΙΚΗ ΗΜΕΡΗΣΙΑ ΒΡΟΧΟΠΤΩΣΗ ΣΕ ΜΜ - ΙΑΝΟΥΑΡΙΟΣ 2018</t>
  </si>
  <si>
    <t>ΑΡ. ΣΤ.</t>
  </si>
  <si>
    <t>ΣΤΑΘΜΟΣ</t>
  </si>
  <si>
    <t>ΚΑΝONIKH</t>
  </si>
  <si>
    <t>ΣΥΝ.</t>
  </si>
  <si>
    <t>%</t>
  </si>
  <si>
    <t>Δρούσεια</t>
  </si>
  <si>
    <t>Μαυροκόλυμπος</t>
  </si>
  <si>
    <t>Π. Χρυσοχούς</t>
  </si>
  <si>
    <t>Φρ. Ευρέτου</t>
  </si>
  <si>
    <t>Αερ. Πάφου</t>
  </si>
  <si>
    <t>TR</t>
  </si>
  <si>
    <t>Γυαλιά</t>
  </si>
  <si>
    <t>Φρ. Ασπρ/μμου</t>
  </si>
  <si>
    <t>Κανναβιού</t>
  </si>
  <si>
    <t>Πάνω Παναγιά</t>
  </si>
  <si>
    <t>Σταυρός Ψώκας</t>
  </si>
  <si>
    <t>Κάτω Πύργος</t>
  </si>
  <si>
    <t>Κάμπος</t>
  </si>
  <si>
    <t>Φρ. Κ/παναγιώτη</t>
  </si>
  <si>
    <t>Πρόδρομος</t>
  </si>
  <si>
    <t>Πλατάνια</t>
  </si>
  <si>
    <t>Φρ. Κούρη</t>
  </si>
  <si>
    <t>Σαϊττάς</t>
  </si>
  <si>
    <t>Ακρωτήρι</t>
  </si>
  <si>
    <t>Φρ. Πολεμιδιών</t>
  </si>
  <si>
    <t>Καπουρά</t>
  </si>
  <si>
    <t>Αγρος</t>
  </si>
  <si>
    <t>Κήπος Λεμεσού</t>
  </si>
  <si>
    <t>Φρ. Γερμασόγειας</t>
  </si>
  <si>
    <t>Γεφύρι Παναγιάς</t>
  </si>
  <si>
    <t>Κελλάκι</t>
  </si>
  <si>
    <t>Φρ. Καλαβασού</t>
  </si>
  <si>
    <t>Φρ. Λευκάρων</t>
  </si>
  <si>
    <t>Λυθροδόντας</t>
  </si>
  <si>
    <t>Φρ. Διπόταμου</t>
  </si>
  <si>
    <t>Κόρνος</t>
  </si>
  <si>
    <t>Αθαλάσσα R/S</t>
  </si>
  <si>
    <t>Αθηένου</t>
  </si>
  <si>
    <t>Αερ. Λάρνακας</t>
  </si>
  <si>
    <t>Ξυλοτύμπου</t>
  </si>
  <si>
    <t>Φρέναρος</t>
  </si>
  <si>
    <t>Αυτόματοι Σταθμοί</t>
  </si>
  <si>
    <t xml:space="preserve"> </t>
  </si>
  <si>
    <t>Πήγανα (Ακάμας)</t>
  </si>
  <si>
    <t>N/A</t>
  </si>
  <si>
    <t>Κάθηκας</t>
  </si>
  <si>
    <t>Πάφος</t>
  </si>
  <si>
    <t>Προσευχή (Λυσός)</t>
  </si>
  <si>
    <t>Φρ. Κανναβιού</t>
  </si>
  <si>
    <t>Ακώνη</t>
  </si>
  <si>
    <t>Τρίπυλος</t>
  </si>
  <si>
    <t>Κ. Πύργος</t>
  </si>
  <si>
    <t>Αλονούδι</t>
  </si>
  <si>
    <t>Αυδήμου</t>
  </si>
  <si>
    <t>Σίμαντρο</t>
  </si>
  <si>
    <t>Μαλιά</t>
  </si>
  <si>
    <t>UNRELIABLE VALUES</t>
  </si>
  <si>
    <t>Φρ. Καλοπαναγιώτη</t>
  </si>
  <si>
    <t>SNOW</t>
  </si>
  <si>
    <t>Κοιλάνι</t>
  </si>
  <si>
    <t>Τρόοδος</t>
  </si>
  <si>
    <t>Π. Αμίαντος</t>
  </si>
  <si>
    <t>FUNNEL CLOSED</t>
  </si>
  <si>
    <t>Κυπερούντα</t>
  </si>
  <si>
    <t>Αγρός</t>
  </si>
  <si>
    <t>Λεμεσός Λιμάνι</t>
  </si>
  <si>
    <t>ΤΕΠΑΚ</t>
  </si>
  <si>
    <t>Πολύστυπος</t>
  </si>
  <si>
    <t>Αστρομερίτης</t>
  </si>
  <si>
    <t>Ξυλιάτος</t>
  </si>
  <si>
    <t>Παρεκλησιά</t>
  </si>
  <si>
    <t>Φαρμακάς</t>
  </si>
  <si>
    <t>Επταγώνεια</t>
  </si>
  <si>
    <t>Πεντάκωμο</t>
  </si>
  <si>
    <t>Ταμασός</t>
  </si>
  <si>
    <t>Μακεδονίτισσα</t>
  </si>
  <si>
    <t>Λεύκαρα</t>
  </si>
  <si>
    <t>Αναλιόντας</t>
  </si>
  <si>
    <t>Ζύγι</t>
  </si>
  <si>
    <t>Μαθιάτης</t>
  </si>
  <si>
    <t>CYTA SAT Κακορατζιά</t>
  </si>
  <si>
    <t>Λευκωσία</t>
  </si>
  <si>
    <t>Αθαλάσσα</t>
  </si>
  <si>
    <t>Αθαλάσσα (Visitor Center)</t>
  </si>
  <si>
    <t>Αγία Βαρβάρα Σταυροβουνίου</t>
  </si>
  <si>
    <t>Μενόγεια</t>
  </si>
  <si>
    <t>Δ. Άχνας</t>
  </si>
  <si>
    <t>Ξυλοφάγου</t>
  </si>
  <si>
    <t>Παραλίμνι</t>
  </si>
  <si>
    <t>ΜΕΣΟΣ ΟΡΟΣ</t>
  </si>
  <si>
    <t>χιόνι</t>
  </si>
  <si>
    <t>χαλάζι</t>
  </si>
  <si>
    <t>βροχή</t>
  </si>
  <si>
    <t>υγρασία</t>
  </si>
  <si>
    <t>ΤΕΛΙΚΗ ΗΜΕΡΗΣΙΑ ΒΡΟΧΟΠΤΩΣΗ ΣΕ ΜΜ - ΦΕΒΡΟΥΑΡΙΟΣ 2018</t>
  </si>
  <si>
    <t>UNRELIABLE DATA</t>
  </si>
  <si>
    <t>ΤΕΛΙΚΗ ΗΜΕΡΗΣΙΑ ΒΡΟΧΟΠΤΩΣΗ ΣΕ ΜΜ - ΜΑΡΤΙΟΣ 2018</t>
  </si>
  <si>
    <t>U/R</t>
  </si>
  <si>
    <t>ΤΕΛΙΚΗ ΗΜΕΡΗΣΙΑ ΒΡΟΧΟΠΤΩΣΗ ΣΕ ΜΜ - ΑΠΡΙΛΙΟΣ 2018</t>
  </si>
  <si>
    <t>AVERAGE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</si>
  <si>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</si>
  <si>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</si>
  <si>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</si>
  <si>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</si>
  <si>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</si>
  <si>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</si>
  <si>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</si>
  <si>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</si>
  <si>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</si>
  <si>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 xml:space="preserve"> R1</t>
  </si>
  <si>
    <t>ΤΕΛΙΚΗ ΗΜΕΡΗΣΙΑ ΒΡΟΧΟΠΤΩΣΗ ΣΕ ΜΜ - ΙΟΥΛΙΟΣ 2018</t>
  </si>
  <si>
    <t>ΤΕΛΙΚΗ ΗΜΕΡΗΣΙΑ ΒΡΟΧΟΠΤΩΣΗ ΣΕ ΜΜ - ΑΥΓΟΥΣΤΟΣ 2018</t>
  </si>
  <si>
    <t>ΤΕΛΙΚΗ ΒΡΟΧΟΠΤΩΣΗ ΣΕ ΜΜ - ΜΑΪΟΣ 2018</t>
  </si>
  <si>
    <t>ΤΕΛΙΚΗ ΗΜΕΡΗΣΙΑ ΒΡΟΧΟΠΤΩΣΗ ΣΕ ΜΜ - ΙΟΥΝΙΟΣ 2018</t>
  </si>
  <si>
    <t>ΣΥΝ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</si>
</sst>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9"/>
      <name val="Arial"/>
      <family val="2"/>
      <charset val="161"/>
    </font>
    <font>
      <b/>
      <u/>
      <sz val="9"/>
      <name val="Arial"/>
      <family val="2"/>
      <charset val="161"/>
    </font>
    <font>
      <b/>
      <sz val="9"/>
      <name val="Arial"/>
      <family val="2"/>
      <charset val="161"/>
    </font>
    <font>
      <b/>
      <sz val="9"/>
      <color indexed="10"/>
      <name val="Arial"/>
      <family val="2"/>
      <charset val="161"/>
    </font>
    <font>
      <sz val="11"/>
      <color rgb="FF006100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name val="Calibri"/>
      <family val="2"/>
    </font>
    <font>
      <sz val="10"/>
      <name val="Arial"/>
      <family val="2"/>
      <charset val="161"/>
    </font>
    <font>
      <sz val="9"/>
      <color theme="1"/>
      <name val="Arial"/>
      <family val="2"/>
      <charset val="161"/>
    </font>
    <font>
      <sz val="9"/>
      <color theme="1"/>
      <name val="Calibri"/>
      <family val="2"/>
      <scheme val="minor"/>
    </font>
    <font>
      <b/>
      <sz val="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10" fillId="0" borderId="0"/>
  </cellStyleXfs>
  <cellXfs count="19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left"/>
    </xf>
    <xf numFmtId="165" fontId="5" fillId="2" borderId="7" xfId="0" applyNumberFormat="1" applyFont="1" applyFill="1" applyBorder="1" applyAlignment="1">
      <alignment horizontal="left" vertical="center" wrapText="1"/>
    </xf>
    <xf numFmtId="9" fontId="5" fillId="2" borderId="8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3" fillId="6" borderId="5" xfId="0" applyNumberFormat="1" applyFont="1" applyFill="1" applyBorder="1" applyAlignment="1">
      <alignment horizontal="center"/>
    </xf>
    <xf numFmtId="165" fontId="5" fillId="6" borderId="4" xfId="0" applyNumberFormat="1" applyFont="1" applyFill="1" applyBorder="1" applyAlignment="1">
      <alignment horizontal="center" vertical="center" wrapText="1"/>
    </xf>
    <xf numFmtId="165" fontId="3" fillId="6" borderId="5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165" fontId="8" fillId="0" borderId="3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5" fillId="2" borderId="0" xfId="0" applyNumberFormat="1" applyFont="1" applyFill="1" applyBorder="1" applyAlignment="1"/>
    <xf numFmtId="9" fontId="5" fillId="2" borderId="0" xfId="0" applyNumberFormat="1" applyFont="1" applyFill="1" applyBorder="1"/>
    <xf numFmtId="165" fontId="5" fillId="0" borderId="2" xfId="0" applyNumberFormat="1" applyFont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9" fontId="3" fillId="0" borderId="11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9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Border="1" applyAlignment="1"/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5" fontId="3" fillId="0" borderId="0" xfId="0" applyNumberFormat="1" applyFont="1" applyAlignment="1"/>
    <xf numFmtId="9" fontId="3" fillId="0" borderId="0" xfId="0" applyNumberFormat="1" applyFont="1"/>
    <xf numFmtId="9" fontId="5" fillId="2" borderId="2" xfId="0" applyNumberFormat="1" applyFont="1" applyFill="1" applyBorder="1" applyAlignment="1">
      <alignment horizontal="center" vertical="center" wrapText="1"/>
    </xf>
    <xf numFmtId="165" fontId="3" fillId="8" borderId="5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 wrapText="1"/>
    </xf>
    <xf numFmtId="165" fontId="3" fillId="0" borderId="12" xfId="0" applyNumberFormat="1" applyFont="1" applyFill="1" applyBorder="1" applyAlignment="1">
      <alignment horizontal="center"/>
    </xf>
    <xf numFmtId="0" fontId="9" fillId="0" borderId="0" xfId="1" applyFont="1" applyFill="1"/>
    <xf numFmtId="165" fontId="3" fillId="9" borderId="2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9" fontId="3" fillId="0" borderId="0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164" fontId="3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left" vertical="center" wrapText="1"/>
    </xf>
    <xf numFmtId="165" fontId="5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/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left" vertical="center" wrapText="1"/>
    </xf>
    <xf numFmtId="165" fontId="5" fillId="2" borderId="1" xfId="2" applyNumberFormat="1" applyFont="1" applyFill="1" applyBorder="1" applyAlignment="1">
      <alignment horizontal="center" vertical="center" wrapText="1"/>
    </xf>
    <xf numFmtId="1" fontId="3" fillId="0" borderId="2" xfId="2" applyNumberFormat="1" applyFont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5" borderId="3" xfId="2" applyNumberFormat="1" applyFont="1" applyFill="1" applyBorder="1" applyAlignment="1">
      <alignment horizontal="left" vertical="center" wrapText="1"/>
    </xf>
    <xf numFmtId="165" fontId="5" fillId="2" borderId="3" xfId="2" applyNumberFormat="1" applyFont="1" applyFill="1" applyBorder="1" applyAlignment="1">
      <alignment horizontal="center"/>
    </xf>
    <xf numFmtId="165" fontId="3" fillId="0" borderId="4" xfId="2" applyNumberFormat="1" applyFont="1" applyBorder="1" applyAlignment="1">
      <alignment horizontal="center"/>
    </xf>
    <xf numFmtId="165" fontId="3" fillId="8" borderId="4" xfId="2" applyNumberFormat="1" applyFont="1" applyFill="1" applyBorder="1" applyAlignment="1">
      <alignment horizontal="center"/>
    </xf>
    <xf numFmtId="165" fontId="3" fillId="0" borderId="4" xfId="2" applyNumberFormat="1" applyFont="1" applyFill="1" applyBorder="1" applyAlignment="1">
      <alignment horizontal="center"/>
    </xf>
    <xf numFmtId="165" fontId="5" fillId="2" borderId="4" xfId="2" applyNumberFormat="1" applyFont="1" applyFill="1" applyBorder="1" applyAlignment="1">
      <alignment horizontal="center" vertical="center" wrapText="1"/>
    </xf>
    <xf numFmtId="9" fontId="5" fillId="2" borderId="4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Alignment="1">
      <alignment horizontal="center" vertical="center" wrapText="1"/>
    </xf>
    <xf numFmtId="165" fontId="3" fillId="0" borderId="3" xfId="2" applyNumberFormat="1" applyFont="1" applyBorder="1" applyAlignment="1">
      <alignment horizontal="center"/>
    </xf>
    <xf numFmtId="165" fontId="3" fillId="0" borderId="3" xfId="2" applyNumberFormat="1" applyFont="1" applyFill="1" applyBorder="1" applyAlignment="1">
      <alignment horizontal="center"/>
    </xf>
    <xf numFmtId="165" fontId="3" fillId="8" borderId="3" xfId="2" applyNumberFormat="1" applyFont="1" applyFill="1" applyBorder="1" applyAlignment="1">
      <alignment horizontal="center"/>
    </xf>
    <xf numFmtId="165" fontId="3" fillId="8" borderId="15" xfId="2" applyNumberFormat="1" applyFont="1" applyFill="1" applyBorder="1" applyAlignment="1">
      <alignment horizontal="center"/>
    </xf>
    <xf numFmtId="165" fontId="3" fillId="0" borderId="3" xfId="2" applyNumberFormat="1" applyFont="1" applyBorder="1" applyAlignment="1">
      <alignment horizontal="center" wrapText="1"/>
    </xf>
    <xf numFmtId="165" fontId="5" fillId="2" borderId="7" xfId="2" applyNumberFormat="1" applyFont="1" applyFill="1" applyBorder="1" applyAlignment="1">
      <alignment horizontal="left" vertical="center"/>
    </xf>
    <xf numFmtId="165" fontId="5" fillId="2" borderId="7" xfId="2" applyNumberFormat="1" applyFont="1" applyFill="1" applyBorder="1" applyAlignment="1">
      <alignment horizontal="left"/>
    </xf>
    <xf numFmtId="165" fontId="5" fillId="2" borderId="7" xfId="2" applyNumberFormat="1" applyFont="1" applyFill="1" applyBorder="1" applyAlignment="1">
      <alignment horizontal="left" vertical="center" wrapText="1"/>
    </xf>
    <xf numFmtId="9" fontId="5" fillId="2" borderId="8" xfId="2" applyNumberFormat="1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165" fontId="3" fillId="6" borderId="3" xfId="2" applyNumberFormat="1" applyFont="1" applyFill="1" applyBorder="1" applyAlignment="1">
      <alignment horizontal="center"/>
    </xf>
    <xf numFmtId="165" fontId="5" fillId="3" borderId="16" xfId="2" applyNumberFormat="1" applyFont="1" applyFill="1" applyBorder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5" fontId="5" fillId="2" borderId="0" xfId="2" applyNumberFormat="1" applyFont="1" applyFill="1" applyBorder="1" applyAlignment="1"/>
    <xf numFmtId="9" fontId="5" fillId="2" borderId="0" xfId="2" applyNumberFormat="1" applyFont="1" applyFill="1" applyBorder="1"/>
    <xf numFmtId="165" fontId="5" fillId="0" borderId="2" xfId="2" applyNumberFormat="1" applyFont="1" applyBorder="1" applyAlignment="1">
      <alignment horizontal="center"/>
    </xf>
    <xf numFmtId="165" fontId="5" fillId="2" borderId="2" xfId="2" applyNumberFormat="1" applyFont="1" applyFill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9" fontId="5" fillId="2" borderId="2" xfId="2" applyNumberFormat="1" applyFont="1" applyFill="1" applyBorder="1" applyAlignment="1">
      <alignment horizontal="center" vertical="center" wrapText="1"/>
    </xf>
    <xf numFmtId="0" fontId="3" fillId="0" borderId="0" xfId="2" applyFont="1" applyFill="1"/>
    <xf numFmtId="2" fontId="3" fillId="0" borderId="0" xfId="2" applyNumberFormat="1" applyFont="1" applyFill="1" applyBorder="1"/>
    <xf numFmtId="0" fontId="5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165" fontId="3" fillId="0" borderId="0" xfId="2" applyNumberFormat="1" applyFont="1" applyBorder="1" applyAlignment="1"/>
    <xf numFmtId="164" fontId="3" fillId="0" borderId="0" xfId="2" applyNumberFormat="1" applyFont="1" applyBorder="1"/>
    <xf numFmtId="165" fontId="3" fillId="0" borderId="0" xfId="2" applyNumberFormat="1" applyFont="1" applyAlignment="1"/>
    <xf numFmtId="1" fontId="3" fillId="0" borderId="1" xfId="2" applyNumberFormat="1" applyFont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/>
    </xf>
    <xf numFmtId="165" fontId="5" fillId="5" borderId="3" xfId="2" applyNumberFormat="1" applyFont="1" applyFill="1" applyBorder="1" applyAlignment="1">
      <alignment horizontal="center"/>
    </xf>
    <xf numFmtId="165" fontId="3" fillId="0" borderId="3" xfId="2" applyNumberFormat="1" applyFont="1" applyFill="1" applyBorder="1" applyAlignment="1">
      <alignment horizontal="center" wrapText="1"/>
    </xf>
    <xf numFmtId="165" fontId="3" fillId="3" borderId="3" xfId="2" applyNumberFormat="1" applyFont="1" applyFill="1" applyBorder="1" applyAlignment="1">
      <alignment horizontal="center"/>
    </xf>
    <xf numFmtId="0" fontId="3" fillId="0" borderId="3" xfId="2" applyNumberFormat="1" applyFont="1" applyFill="1" applyBorder="1" applyAlignment="1">
      <alignment horizontal="left" vertical="center" wrapText="1"/>
    </xf>
    <xf numFmtId="164" fontId="5" fillId="2" borderId="0" xfId="2" applyNumberFormat="1" applyFont="1" applyFill="1" applyBorder="1"/>
    <xf numFmtId="165" fontId="3" fillId="10" borderId="2" xfId="2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2" xfId="0" applyNumberFormat="1" applyFont="1" applyBorder="1" applyAlignment="1">
      <alignment horizontal="center"/>
    </xf>
    <xf numFmtId="164" fontId="5" fillId="2" borderId="0" xfId="0" applyNumberFormat="1" applyFont="1" applyFill="1" applyBorder="1"/>
    <xf numFmtId="165" fontId="11" fillId="0" borderId="3" xfId="0" applyNumberFormat="1" applyFont="1" applyFill="1" applyBorder="1" applyAlignment="1">
      <alignment horizontal="center"/>
    </xf>
    <xf numFmtId="165" fontId="5" fillId="6" borderId="3" xfId="2" applyNumberFormat="1" applyFont="1" applyFill="1" applyBorder="1" applyAlignment="1">
      <alignment horizontal="center"/>
    </xf>
    <xf numFmtId="165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5" borderId="12" xfId="0" applyNumberFormat="1" applyFont="1" applyFill="1" applyBorder="1" applyAlignment="1">
      <alignment horizontal="left" vertical="center" wrapText="1"/>
    </xf>
    <xf numFmtId="165" fontId="3" fillId="0" borderId="12" xfId="0" applyNumberFormat="1" applyFont="1" applyBorder="1" applyAlignment="1">
      <alignment horizontal="center"/>
    </xf>
    <xf numFmtId="165" fontId="5" fillId="5" borderId="3" xfId="0" applyNumberFormat="1" applyFont="1" applyFill="1" applyBorder="1" applyAlignment="1">
      <alignment horizontal="center" vertical="center"/>
    </xf>
    <xf numFmtId="165" fontId="8" fillId="5" borderId="3" xfId="1" applyNumberFormat="1" applyFont="1" applyFill="1" applyBorder="1" applyAlignment="1">
      <alignment horizontal="center"/>
    </xf>
    <xf numFmtId="165" fontId="12" fillId="5" borderId="3" xfId="1" applyNumberFormat="1" applyFont="1" applyFill="1" applyBorder="1" applyAlignment="1">
      <alignment horizontal="center"/>
    </xf>
    <xf numFmtId="165" fontId="13" fillId="5" borderId="3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/>
    </xf>
    <xf numFmtId="165" fontId="5" fillId="6" borderId="4" xfId="2" applyNumberFormat="1" applyFont="1" applyFill="1" applyBorder="1" applyAlignment="1">
      <alignment horizontal="center" vertical="center" wrapText="1"/>
    </xf>
    <xf numFmtId="165" fontId="3" fillId="0" borderId="5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3" fillId="5" borderId="3" xfId="2" applyFont="1" applyFill="1" applyBorder="1" applyAlignment="1">
      <alignment horizontal="left" vertical="center" wrapText="1"/>
    </xf>
    <xf numFmtId="165" fontId="3" fillId="5" borderId="3" xfId="2" applyNumberFormat="1" applyFont="1" applyFill="1" applyBorder="1" applyAlignment="1">
      <alignment horizontal="center"/>
    </xf>
    <xf numFmtId="165" fontId="3" fillId="6" borderId="5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65" fontId="3" fillId="3" borderId="9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5" fillId="2" borderId="6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165" fontId="3" fillId="6" borderId="5" xfId="2" applyNumberFormat="1" applyFont="1" applyFill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165" fontId="3" fillId="3" borderId="5" xfId="2" applyNumberFormat="1" applyFont="1" applyFill="1" applyBorder="1" applyAlignment="1">
      <alignment horizontal="center"/>
    </xf>
    <xf numFmtId="0" fontId="5" fillId="5" borderId="6" xfId="2" applyFont="1" applyFill="1" applyBorder="1" applyAlignment="1">
      <alignment horizontal="left" vertical="center"/>
    </xf>
    <xf numFmtId="0" fontId="5" fillId="5" borderId="7" xfId="2" applyFont="1" applyFill="1" applyBorder="1" applyAlignment="1">
      <alignment horizontal="left" vertical="center"/>
    </xf>
  </cellXfs>
  <cellStyles count="3">
    <cellStyle name="Good" xfId="1" builtinId="26"/>
    <cellStyle name="Normal" xfId="0" builtinId="0"/>
    <cellStyle name="Normal 2" xfId="2"/>
  </cellStyles>
  <dxfs count="215"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  <dxf>
      <font>
        <b val="0"/>
        <i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90</xdr:row>
      <xdr:rowOff>76200</xdr:rowOff>
    </xdr:from>
    <xdr:to>
      <xdr:col>14</xdr:col>
      <xdr:colOff>238125</xdr:colOff>
      <xdr:row>90</xdr:row>
      <xdr:rowOff>123825</xdr:rowOff>
    </xdr:to>
    <xdr:sp macro="" textlink="">
      <xdr:nvSpPr>
        <xdr:cNvPr id="1246" name="AutoShape 1"/>
        <xdr:cNvSpPr>
          <a:spLocks noChangeArrowheads="1"/>
        </xdr:cNvSpPr>
      </xdr:nvSpPr>
      <xdr:spPr bwMode="auto">
        <a:xfrm flipH="1">
          <a:off x="6124575" y="19650075"/>
          <a:ext cx="57150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90</xdr:row>
      <xdr:rowOff>57150</xdr:rowOff>
    </xdr:from>
    <xdr:to>
      <xdr:col>10</xdr:col>
      <xdr:colOff>190500</xdr:colOff>
      <xdr:row>90</xdr:row>
      <xdr:rowOff>114300</xdr:rowOff>
    </xdr:to>
    <xdr:sp macro="" textlink="">
      <xdr:nvSpPr>
        <xdr:cNvPr id="1247" name="AutoShape 2"/>
        <xdr:cNvSpPr>
          <a:spLocks noChangeArrowheads="1"/>
        </xdr:cNvSpPr>
      </xdr:nvSpPr>
      <xdr:spPr bwMode="auto">
        <a:xfrm>
          <a:off x="4819650" y="196310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90</xdr:row>
      <xdr:rowOff>66675</xdr:rowOff>
    </xdr:from>
    <xdr:to>
      <xdr:col>19</xdr:col>
      <xdr:colOff>266700</xdr:colOff>
      <xdr:row>90</xdr:row>
      <xdr:rowOff>142875</xdr:rowOff>
    </xdr:to>
    <xdr:grpSp>
      <xdr:nvGrpSpPr>
        <xdr:cNvPr id="1248" name="Group 3"/>
        <xdr:cNvGrpSpPr>
          <a:grpSpLocks/>
        </xdr:cNvGrpSpPr>
      </xdr:nvGrpSpPr>
      <xdr:grpSpPr bwMode="auto">
        <a:xfrm>
          <a:off x="7629525" y="19640550"/>
          <a:ext cx="152400" cy="76200"/>
          <a:chOff x="1056" y="1969"/>
          <a:chExt cx="50" cy="29"/>
        </a:xfrm>
      </xdr:grpSpPr>
      <xdr:sp macro="" textlink="">
        <xdr:nvSpPr>
          <xdr:cNvPr id="1342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3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44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89</xdr:row>
      <xdr:rowOff>47625</xdr:rowOff>
    </xdr:from>
    <xdr:to>
      <xdr:col>6</xdr:col>
      <xdr:colOff>209550</xdr:colOff>
      <xdr:row>89</xdr:row>
      <xdr:rowOff>123825</xdr:rowOff>
    </xdr:to>
    <xdr:grpSp>
      <xdr:nvGrpSpPr>
        <xdr:cNvPr id="1249" name="Group 7"/>
        <xdr:cNvGrpSpPr>
          <a:grpSpLocks/>
        </xdr:cNvGrpSpPr>
      </xdr:nvGrpSpPr>
      <xdr:grpSpPr bwMode="auto">
        <a:xfrm>
          <a:off x="3562350" y="19459575"/>
          <a:ext cx="76200" cy="76200"/>
          <a:chOff x="748" y="737"/>
          <a:chExt cx="18" cy="17"/>
        </a:xfrm>
      </xdr:grpSpPr>
      <xdr:sp macro="" textlink="">
        <xdr:nvSpPr>
          <xdr:cNvPr id="1338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9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0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1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161925</xdr:colOff>
      <xdr:row>26</xdr:row>
      <xdr:rowOff>209550</xdr:rowOff>
    </xdr:from>
    <xdr:to>
      <xdr:col>11</xdr:col>
      <xdr:colOff>0</xdr:colOff>
      <xdr:row>27</xdr:row>
      <xdr:rowOff>66675</xdr:rowOff>
    </xdr:to>
    <xdr:grpSp>
      <xdr:nvGrpSpPr>
        <xdr:cNvPr id="1250" name="Group 3"/>
        <xdr:cNvGrpSpPr>
          <a:grpSpLocks/>
        </xdr:cNvGrpSpPr>
      </xdr:nvGrpSpPr>
      <xdr:grpSpPr bwMode="auto">
        <a:xfrm>
          <a:off x="4848225" y="5934075"/>
          <a:ext cx="152400" cy="76200"/>
          <a:chOff x="1056" y="1969"/>
          <a:chExt cx="50" cy="29"/>
        </a:xfrm>
      </xdr:grpSpPr>
      <xdr:sp macro="" textlink="">
        <xdr:nvSpPr>
          <xdr:cNvPr id="1335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6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37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161925</xdr:colOff>
      <xdr:row>26</xdr:row>
      <xdr:rowOff>209550</xdr:rowOff>
    </xdr:from>
    <xdr:to>
      <xdr:col>12</xdr:col>
      <xdr:colOff>0</xdr:colOff>
      <xdr:row>27</xdr:row>
      <xdr:rowOff>66675</xdr:rowOff>
    </xdr:to>
    <xdr:grpSp>
      <xdr:nvGrpSpPr>
        <xdr:cNvPr id="1251" name="Group 3"/>
        <xdr:cNvGrpSpPr>
          <a:grpSpLocks/>
        </xdr:cNvGrpSpPr>
      </xdr:nvGrpSpPr>
      <xdr:grpSpPr bwMode="auto">
        <a:xfrm>
          <a:off x="5162550" y="5934075"/>
          <a:ext cx="152400" cy="76200"/>
          <a:chOff x="1056" y="1969"/>
          <a:chExt cx="50" cy="29"/>
        </a:xfrm>
      </xdr:grpSpPr>
      <xdr:sp macro="" textlink="">
        <xdr:nvSpPr>
          <xdr:cNvPr id="1332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3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34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123825</xdr:colOff>
      <xdr:row>35</xdr:row>
      <xdr:rowOff>0</xdr:rowOff>
    </xdr:from>
    <xdr:to>
      <xdr:col>13</xdr:col>
      <xdr:colOff>276225</xdr:colOff>
      <xdr:row>35</xdr:row>
      <xdr:rowOff>76200</xdr:rowOff>
    </xdr:to>
    <xdr:grpSp>
      <xdr:nvGrpSpPr>
        <xdr:cNvPr id="1252" name="Group 3"/>
        <xdr:cNvGrpSpPr>
          <a:grpSpLocks/>
        </xdr:cNvGrpSpPr>
      </xdr:nvGrpSpPr>
      <xdr:grpSpPr bwMode="auto">
        <a:xfrm>
          <a:off x="5753100" y="7696200"/>
          <a:ext cx="152400" cy="76200"/>
          <a:chOff x="1056" y="1969"/>
          <a:chExt cx="50" cy="29"/>
        </a:xfrm>
      </xdr:grpSpPr>
      <xdr:sp macro="" textlink="">
        <xdr:nvSpPr>
          <xdr:cNvPr id="1329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0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31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114300</xdr:colOff>
      <xdr:row>35</xdr:row>
      <xdr:rowOff>9525</xdr:rowOff>
    </xdr:from>
    <xdr:to>
      <xdr:col>14</xdr:col>
      <xdr:colOff>266700</xdr:colOff>
      <xdr:row>35</xdr:row>
      <xdr:rowOff>85725</xdr:rowOff>
    </xdr:to>
    <xdr:grpSp>
      <xdr:nvGrpSpPr>
        <xdr:cNvPr id="1253" name="Group 3"/>
        <xdr:cNvGrpSpPr>
          <a:grpSpLocks/>
        </xdr:cNvGrpSpPr>
      </xdr:nvGrpSpPr>
      <xdr:grpSpPr bwMode="auto">
        <a:xfrm>
          <a:off x="6057900" y="7705725"/>
          <a:ext cx="152400" cy="76200"/>
          <a:chOff x="1056" y="1969"/>
          <a:chExt cx="50" cy="29"/>
        </a:xfrm>
      </xdr:grpSpPr>
      <xdr:sp macro="" textlink="">
        <xdr:nvSpPr>
          <xdr:cNvPr id="1326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7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28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133350</xdr:colOff>
      <xdr:row>88</xdr:row>
      <xdr:rowOff>85725</xdr:rowOff>
    </xdr:from>
    <xdr:to>
      <xdr:col>15</xdr:col>
      <xdr:colOff>200025</xdr:colOff>
      <xdr:row>88</xdr:row>
      <xdr:rowOff>131444</xdr:rowOff>
    </xdr:to>
    <xdr:sp macro="" textlink="">
      <xdr:nvSpPr>
        <xdr:cNvPr id="29" name="Right Arrow 28"/>
        <xdr:cNvSpPr/>
      </xdr:nvSpPr>
      <xdr:spPr>
        <a:xfrm>
          <a:off x="6076950" y="19316700"/>
          <a:ext cx="38100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161925</xdr:colOff>
      <xdr:row>23</xdr:row>
      <xdr:rowOff>9525</xdr:rowOff>
    </xdr:from>
    <xdr:to>
      <xdr:col>20</xdr:col>
      <xdr:colOff>238125</xdr:colOff>
      <xdr:row>23</xdr:row>
      <xdr:rowOff>85725</xdr:rowOff>
    </xdr:to>
    <xdr:grpSp>
      <xdr:nvGrpSpPr>
        <xdr:cNvPr id="1255" name="Group 7"/>
        <xdr:cNvGrpSpPr>
          <a:grpSpLocks/>
        </xdr:cNvGrpSpPr>
      </xdr:nvGrpSpPr>
      <xdr:grpSpPr bwMode="auto">
        <a:xfrm>
          <a:off x="7991475" y="5076825"/>
          <a:ext cx="76200" cy="76200"/>
          <a:chOff x="748" y="737"/>
          <a:chExt cx="18" cy="17"/>
        </a:xfrm>
      </xdr:grpSpPr>
      <xdr:sp macro="" textlink="">
        <xdr:nvSpPr>
          <xdr:cNvPr id="1322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3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4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5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257175</xdr:colOff>
      <xdr:row>23</xdr:row>
      <xdr:rowOff>9525</xdr:rowOff>
    </xdr:from>
    <xdr:to>
      <xdr:col>20</xdr:col>
      <xdr:colOff>304800</xdr:colOff>
      <xdr:row>23</xdr:row>
      <xdr:rowOff>57150</xdr:rowOff>
    </xdr:to>
    <xdr:sp macro="" textlink="">
      <xdr:nvSpPr>
        <xdr:cNvPr id="1256" name="AutoShape 1"/>
        <xdr:cNvSpPr>
          <a:spLocks noChangeArrowheads="1"/>
        </xdr:cNvSpPr>
      </xdr:nvSpPr>
      <xdr:spPr bwMode="auto">
        <a:xfrm flipH="1">
          <a:off x="8086725" y="5076825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161925</xdr:colOff>
      <xdr:row>16</xdr:row>
      <xdr:rowOff>9525</xdr:rowOff>
    </xdr:from>
    <xdr:to>
      <xdr:col>20</xdr:col>
      <xdr:colOff>238125</xdr:colOff>
      <xdr:row>16</xdr:row>
      <xdr:rowOff>85725</xdr:rowOff>
    </xdr:to>
    <xdr:grpSp>
      <xdr:nvGrpSpPr>
        <xdr:cNvPr id="1257" name="Group 7"/>
        <xdr:cNvGrpSpPr>
          <a:grpSpLocks/>
        </xdr:cNvGrpSpPr>
      </xdr:nvGrpSpPr>
      <xdr:grpSpPr bwMode="auto">
        <a:xfrm>
          <a:off x="7991475" y="3543300"/>
          <a:ext cx="76200" cy="76200"/>
          <a:chOff x="748" y="737"/>
          <a:chExt cx="18" cy="17"/>
        </a:xfrm>
      </xdr:grpSpPr>
      <xdr:sp macro="" textlink="">
        <xdr:nvSpPr>
          <xdr:cNvPr id="1318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9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0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1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257175</xdr:colOff>
      <xdr:row>16</xdr:row>
      <xdr:rowOff>9525</xdr:rowOff>
    </xdr:from>
    <xdr:to>
      <xdr:col>20</xdr:col>
      <xdr:colOff>304800</xdr:colOff>
      <xdr:row>16</xdr:row>
      <xdr:rowOff>57150</xdr:rowOff>
    </xdr:to>
    <xdr:sp macro="" textlink="">
      <xdr:nvSpPr>
        <xdr:cNvPr id="1258" name="AutoShape 1"/>
        <xdr:cNvSpPr>
          <a:spLocks noChangeArrowheads="1"/>
        </xdr:cNvSpPr>
      </xdr:nvSpPr>
      <xdr:spPr bwMode="auto">
        <a:xfrm flipH="1">
          <a:off x="8086725" y="3543300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161925</xdr:colOff>
      <xdr:row>17</xdr:row>
      <xdr:rowOff>9525</xdr:rowOff>
    </xdr:from>
    <xdr:to>
      <xdr:col>20</xdr:col>
      <xdr:colOff>238125</xdr:colOff>
      <xdr:row>17</xdr:row>
      <xdr:rowOff>85725</xdr:rowOff>
    </xdr:to>
    <xdr:grpSp>
      <xdr:nvGrpSpPr>
        <xdr:cNvPr id="1259" name="Group 7"/>
        <xdr:cNvGrpSpPr>
          <a:grpSpLocks/>
        </xdr:cNvGrpSpPr>
      </xdr:nvGrpSpPr>
      <xdr:grpSpPr bwMode="auto">
        <a:xfrm>
          <a:off x="7991475" y="3762375"/>
          <a:ext cx="76200" cy="76200"/>
          <a:chOff x="748" y="737"/>
          <a:chExt cx="18" cy="17"/>
        </a:xfrm>
      </xdr:grpSpPr>
      <xdr:sp macro="" textlink="">
        <xdr:nvSpPr>
          <xdr:cNvPr id="1314" name="Line 8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5" name="Line 9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6" name="Line 10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7" name="Line 11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257175</xdr:colOff>
      <xdr:row>17</xdr:row>
      <xdr:rowOff>9525</xdr:rowOff>
    </xdr:from>
    <xdr:to>
      <xdr:col>20</xdr:col>
      <xdr:colOff>304800</xdr:colOff>
      <xdr:row>17</xdr:row>
      <xdr:rowOff>57150</xdr:rowOff>
    </xdr:to>
    <xdr:sp macro="" textlink="">
      <xdr:nvSpPr>
        <xdr:cNvPr id="1260" name="AutoShape 1"/>
        <xdr:cNvSpPr>
          <a:spLocks noChangeArrowheads="1"/>
        </xdr:cNvSpPr>
      </xdr:nvSpPr>
      <xdr:spPr bwMode="auto">
        <a:xfrm flipH="1">
          <a:off x="8086725" y="3762375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161925</xdr:colOff>
      <xdr:row>26</xdr:row>
      <xdr:rowOff>209550</xdr:rowOff>
    </xdr:from>
    <xdr:to>
      <xdr:col>24</xdr:col>
      <xdr:colOff>219075</xdr:colOff>
      <xdr:row>27</xdr:row>
      <xdr:rowOff>47625</xdr:rowOff>
    </xdr:to>
    <xdr:sp macro="" textlink="">
      <xdr:nvSpPr>
        <xdr:cNvPr id="1261" name="AutoShape 2"/>
        <xdr:cNvSpPr>
          <a:spLocks noChangeArrowheads="1"/>
        </xdr:cNvSpPr>
      </xdr:nvSpPr>
      <xdr:spPr bwMode="auto">
        <a:xfrm>
          <a:off x="9248775" y="593407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257175</xdr:colOff>
      <xdr:row>27</xdr:row>
      <xdr:rowOff>9525</xdr:rowOff>
    </xdr:from>
    <xdr:to>
      <xdr:col>24</xdr:col>
      <xdr:colOff>304800</xdr:colOff>
      <xdr:row>27</xdr:row>
      <xdr:rowOff>57150</xdr:rowOff>
    </xdr:to>
    <xdr:sp macro="" textlink="">
      <xdr:nvSpPr>
        <xdr:cNvPr id="1262" name="AutoShape 1"/>
        <xdr:cNvSpPr>
          <a:spLocks noChangeArrowheads="1"/>
        </xdr:cNvSpPr>
      </xdr:nvSpPr>
      <xdr:spPr bwMode="auto">
        <a:xfrm flipH="1">
          <a:off x="9344025" y="5953125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247650</xdr:colOff>
      <xdr:row>35</xdr:row>
      <xdr:rowOff>0</xdr:rowOff>
    </xdr:from>
    <xdr:to>
      <xdr:col>24</xdr:col>
      <xdr:colOff>295275</xdr:colOff>
      <xdr:row>35</xdr:row>
      <xdr:rowOff>47625</xdr:rowOff>
    </xdr:to>
    <xdr:sp macro="" textlink="">
      <xdr:nvSpPr>
        <xdr:cNvPr id="1263" name="AutoShape 1"/>
        <xdr:cNvSpPr>
          <a:spLocks noChangeArrowheads="1"/>
        </xdr:cNvSpPr>
      </xdr:nvSpPr>
      <xdr:spPr bwMode="auto">
        <a:xfrm flipH="1">
          <a:off x="9334500" y="7696200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152400</xdr:colOff>
      <xdr:row>35</xdr:row>
      <xdr:rowOff>0</xdr:rowOff>
    </xdr:from>
    <xdr:to>
      <xdr:col>24</xdr:col>
      <xdr:colOff>209550</xdr:colOff>
      <xdr:row>35</xdr:row>
      <xdr:rowOff>57150</xdr:rowOff>
    </xdr:to>
    <xdr:sp macro="" textlink="">
      <xdr:nvSpPr>
        <xdr:cNvPr id="1264" name="AutoShape 2"/>
        <xdr:cNvSpPr>
          <a:spLocks noChangeArrowheads="1"/>
        </xdr:cNvSpPr>
      </xdr:nvSpPr>
      <xdr:spPr bwMode="auto">
        <a:xfrm>
          <a:off x="9239250" y="769620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95250</xdr:colOff>
      <xdr:row>88</xdr:row>
      <xdr:rowOff>85725</xdr:rowOff>
    </xdr:from>
    <xdr:to>
      <xdr:col>28</xdr:col>
      <xdr:colOff>238126</xdr:colOff>
      <xdr:row>88</xdr:row>
      <xdr:rowOff>131444</xdr:rowOff>
    </xdr:to>
    <xdr:sp macro="" textlink="">
      <xdr:nvSpPr>
        <xdr:cNvPr id="52" name="Right Arrow 51"/>
        <xdr:cNvSpPr/>
      </xdr:nvSpPr>
      <xdr:spPr>
        <a:xfrm>
          <a:off x="10439400" y="19316700"/>
          <a:ext cx="142876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33</xdr:col>
      <xdr:colOff>161925</xdr:colOff>
      <xdr:row>35</xdr:row>
      <xdr:rowOff>9525</xdr:rowOff>
    </xdr:from>
    <xdr:to>
      <xdr:col>34</xdr:col>
      <xdr:colOff>0</xdr:colOff>
      <xdr:row>35</xdr:row>
      <xdr:rowOff>85725</xdr:rowOff>
    </xdr:to>
    <xdr:grpSp>
      <xdr:nvGrpSpPr>
        <xdr:cNvPr id="1266" name="Group 3"/>
        <xdr:cNvGrpSpPr>
          <a:grpSpLocks/>
        </xdr:cNvGrpSpPr>
      </xdr:nvGrpSpPr>
      <xdr:grpSpPr bwMode="auto">
        <a:xfrm>
          <a:off x="11991975" y="7705725"/>
          <a:ext cx="152400" cy="76200"/>
          <a:chOff x="1056" y="1969"/>
          <a:chExt cx="50" cy="29"/>
        </a:xfrm>
      </xdr:grpSpPr>
      <xdr:sp macro="" textlink="">
        <xdr:nvSpPr>
          <xdr:cNvPr id="1311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2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13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161925</xdr:colOff>
      <xdr:row>32</xdr:row>
      <xdr:rowOff>209550</xdr:rowOff>
    </xdr:from>
    <xdr:to>
      <xdr:col>4</xdr:col>
      <xdr:colOff>0</xdr:colOff>
      <xdr:row>33</xdr:row>
      <xdr:rowOff>66675</xdr:rowOff>
    </xdr:to>
    <xdr:grpSp>
      <xdr:nvGrpSpPr>
        <xdr:cNvPr id="1267" name="Group 3"/>
        <xdr:cNvGrpSpPr>
          <a:grpSpLocks/>
        </xdr:cNvGrpSpPr>
      </xdr:nvGrpSpPr>
      <xdr:grpSpPr bwMode="auto">
        <a:xfrm>
          <a:off x="2647950" y="7248525"/>
          <a:ext cx="152400" cy="76200"/>
          <a:chOff x="1056" y="1969"/>
          <a:chExt cx="50" cy="29"/>
        </a:xfrm>
      </xdr:grpSpPr>
      <xdr:sp macro="" textlink="">
        <xdr:nvSpPr>
          <xdr:cNvPr id="1308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9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10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123825</xdr:colOff>
      <xdr:row>33</xdr:row>
      <xdr:rowOff>28575</xdr:rowOff>
    </xdr:from>
    <xdr:to>
      <xdr:col>10</xdr:col>
      <xdr:colOff>276225</xdr:colOff>
      <xdr:row>33</xdr:row>
      <xdr:rowOff>104775</xdr:rowOff>
    </xdr:to>
    <xdr:grpSp>
      <xdr:nvGrpSpPr>
        <xdr:cNvPr id="1268" name="Group 3"/>
        <xdr:cNvGrpSpPr>
          <a:grpSpLocks/>
        </xdr:cNvGrpSpPr>
      </xdr:nvGrpSpPr>
      <xdr:grpSpPr bwMode="auto">
        <a:xfrm>
          <a:off x="4810125" y="7286625"/>
          <a:ext cx="152400" cy="76200"/>
          <a:chOff x="1056" y="1969"/>
          <a:chExt cx="50" cy="29"/>
        </a:xfrm>
      </xdr:grpSpPr>
      <xdr:sp macro="" textlink="">
        <xdr:nvSpPr>
          <xdr:cNvPr id="1305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6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07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114300</xdr:colOff>
      <xdr:row>33</xdr:row>
      <xdr:rowOff>19050</xdr:rowOff>
    </xdr:from>
    <xdr:to>
      <xdr:col>11</xdr:col>
      <xdr:colOff>266700</xdr:colOff>
      <xdr:row>33</xdr:row>
      <xdr:rowOff>95250</xdr:rowOff>
    </xdr:to>
    <xdr:grpSp>
      <xdr:nvGrpSpPr>
        <xdr:cNvPr id="1269" name="Group 3"/>
        <xdr:cNvGrpSpPr>
          <a:grpSpLocks/>
        </xdr:cNvGrpSpPr>
      </xdr:nvGrpSpPr>
      <xdr:grpSpPr bwMode="auto">
        <a:xfrm>
          <a:off x="5114925" y="7277100"/>
          <a:ext cx="152400" cy="76200"/>
          <a:chOff x="1056" y="1969"/>
          <a:chExt cx="50" cy="29"/>
        </a:xfrm>
      </xdr:grpSpPr>
      <xdr:sp macro="" textlink="">
        <xdr:nvSpPr>
          <xdr:cNvPr id="1302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3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04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133350</xdr:colOff>
      <xdr:row>33</xdr:row>
      <xdr:rowOff>0</xdr:rowOff>
    </xdr:from>
    <xdr:to>
      <xdr:col>12</xdr:col>
      <xdr:colOff>285750</xdr:colOff>
      <xdr:row>33</xdr:row>
      <xdr:rowOff>76200</xdr:rowOff>
    </xdr:to>
    <xdr:grpSp>
      <xdr:nvGrpSpPr>
        <xdr:cNvPr id="1270" name="Group 3"/>
        <xdr:cNvGrpSpPr>
          <a:grpSpLocks/>
        </xdr:cNvGrpSpPr>
      </xdr:nvGrpSpPr>
      <xdr:grpSpPr bwMode="auto">
        <a:xfrm>
          <a:off x="5448300" y="7258050"/>
          <a:ext cx="152400" cy="76200"/>
          <a:chOff x="1056" y="1969"/>
          <a:chExt cx="50" cy="29"/>
        </a:xfrm>
      </xdr:grpSpPr>
      <xdr:sp macro="" textlink="">
        <xdr:nvSpPr>
          <xdr:cNvPr id="1299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0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01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85725</xdr:colOff>
      <xdr:row>33</xdr:row>
      <xdr:rowOff>0</xdr:rowOff>
    </xdr:from>
    <xdr:to>
      <xdr:col>13</xdr:col>
      <xdr:colOff>238125</xdr:colOff>
      <xdr:row>33</xdr:row>
      <xdr:rowOff>76200</xdr:rowOff>
    </xdr:to>
    <xdr:grpSp>
      <xdr:nvGrpSpPr>
        <xdr:cNvPr id="1271" name="Group 3"/>
        <xdr:cNvGrpSpPr>
          <a:grpSpLocks/>
        </xdr:cNvGrpSpPr>
      </xdr:nvGrpSpPr>
      <xdr:grpSpPr bwMode="auto">
        <a:xfrm>
          <a:off x="5715000" y="7258050"/>
          <a:ext cx="152400" cy="76200"/>
          <a:chOff x="1056" y="1969"/>
          <a:chExt cx="50" cy="29"/>
        </a:xfrm>
      </xdr:grpSpPr>
      <xdr:sp macro="" textlink="">
        <xdr:nvSpPr>
          <xdr:cNvPr id="1296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7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98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114300</xdr:colOff>
      <xdr:row>33</xdr:row>
      <xdr:rowOff>38100</xdr:rowOff>
    </xdr:from>
    <xdr:to>
      <xdr:col>14</xdr:col>
      <xdr:colOff>266700</xdr:colOff>
      <xdr:row>33</xdr:row>
      <xdr:rowOff>114300</xdr:rowOff>
    </xdr:to>
    <xdr:grpSp>
      <xdr:nvGrpSpPr>
        <xdr:cNvPr id="1272" name="Group 3"/>
        <xdr:cNvGrpSpPr>
          <a:grpSpLocks/>
        </xdr:cNvGrpSpPr>
      </xdr:nvGrpSpPr>
      <xdr:grpSpPr bwMode="auto">
        <a:xfrm>
          <a:off x="6057900" y="7296150"/>
          <a:ext cx="152400" cy="76200"/>
          <a:chOff x="1056" y="1969"/>
          <a:chExt cx="50" cy="29"/>
        </a:xfrm>
      </xdr:grpSpPr>
      <xdr:sp macro="" textlink="">
        <xdr:nvSpPr>
          <xdr:cNvPr id="1293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4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95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123825</xdr:colOff>
      <xdr:row>33</xdr:row>
      <xdr:rowOff>0</xdr:rowOff>
    </xdr:from>
    <xdr:to>
      <xdr:col>29</xdr:col>
      <xdr:colOff>276225</xdr:colOff>
      <xdr:row>33</xdr:row>
      <xdr:rowOff>76200</xdr:rowOff>
    </xdr:to>
    <xdr:grpSp>
      <xdr:nvGrpSpPr>
        <xdr:cNvPr id="1273" name="Group 3"/>
        <xdr:cNvGrpSpPr>
          <a:grpSpLocks/>
        </xdr:cNvGrpSpPr>
      </xdr:nvGrpSpPr>
      <xdr:grpSpPr bwMode="auto">
        <a:xfrm>
          <a:off x="10782300" y="7258050"/>
          <a:ext cx="152400" cy="76200"/>
          <a:chOff x="1056" y="1969"/>
          <a:chExt cx="50" cy="29"/>
        </a:xfrm>
      </xdr:grpSpPr>
      <xdr:sp macro="" textlink="">
        <xdr:nvSpPr>
          <xdr:cNvPr id="1290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1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92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133350</xdr:colOff>
      <xdr:row>33</xdr:row>
      <xdr:rowOff>0</xdr:rowOff>
    </xdr:from>
    <xdr:to>
      <xdr:col>30</xdr:col>
      <xdr:colOff>285750</xdr:colOff>
      <xdr:row>33</xdr:row>
      <xdr:rowOff>76200</xdr:rowOff>
    </xdr:to>
    <xdr:grpSp>
      <xdr:nvGrpSpPr>
        <xdr:cNvPr id="1274" name="Group 3"/>
        <xdr:cNvGrpSpPr>
          <a:grpSpLocks/>
        </xdr:cNvGrpSpPr>
      </xdr:nvGrpSpPr>
      <xdr:grpSpPr bwMode="auto">
        <a:xfrm>
          <a:off x="11106150" y="7258050"/>
          <a:ext cx="152400" cy="76200"/>
          <a:chOff x="1056" y="1969"/>
          <a:chExt cx="50" cy="29"/>
        </a:xfrm>
      </xdr:grpSpPr>
      <xdr:sp macro="" textlink="">
        <xdr:nvSpPr>
          <xdr:cNvPr id="1287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8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89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123825</xdr:colOff>
      <xdr:row>33</xdr:row>
      <xdr:rowOff>9525</xdr:rowOff>
    </xdr:from>
    <xdr:to>
      <xdr:col>32</xdr:col>
      <xdr:colOff>219075</xdr:colOff>
      <xdr:row>33</xdr:row>
      <xdr:rowOff>85725</xdr:rowOff>
    </xdr:to>
    <xdr:grpSp>
      <xdr:nvGrpSpPr>
        <xdr:cNvPr id="1275" name="Group 3"/>
        <xdr:cNvGrpSpPr>
          <a:grpSpLocks/>
        </xdr:cNvGrpSpPr>
      </xdr:nvGrpSpPr>
      <xdr:grpSpPr bwMode="auto">
        <a:xfrm>
          <a:off x="11696700" y="7267575"/>
          <a:ext cx="95250" cy="76200"/>
          <a:chOff x="1056" y="1969"/>
          <a:chExt cx="50" cy="29"/>
        </a:xfrm>
      </xdr:grpSpPr>
      <xdr:sp macro="" textlink="">
        <xdr:nvSpPr>
          <xdr:cNvPr id="1284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5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86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114300</xdr:colOff>
      <xdr:row>33</xdr:row>
      <xdr:rowOff>0</xdr:rowOff>
    </xdr:from>
    <xdr:to>
      <xdr:col>33</xdr:col>
      <xdr:colOff>266700</xdr:colOff>
      <xdr:row>33</xdr:row>
      <xdr:rowOff>76200</xdr:rowOff>
    </xdr:to>
    <xdr:grpSp>
      <xdr:nvGrpSpPr>
        <xdr:cNvPr id="1276" name="Group 3"/>
        <xdr:cNvGrpSpPr>
          <a:grpSpLocks/>
        </xdr:cNvGrpSpPr>
      </xdr:nvGrpSpPr>
      <xdr:grpSpPr bwMode="auto">
        <a:xfrm>
          <a:off x="11944350" y="7258050"/>
          <a:ext cx="152400" cy="76200"/>
          <a:chOff x="1056" y="1969"/>
          <a:chExt cx="50" cy="29"/>
        </a:xfrm>
      </xdr:grpSpPr>
      <xdr:sp macro="" textlink="">
        <xdr:nvSpPr>
          <xdr:cNvPr id="1281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2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83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123825</xdr:colOff>
      <xdr:row>35</xdr:row>
      <xdr:rowOff>19050</xdr:rowOff>
    </xdr:from>
    <xdr:to>
      <xdr:col>11</xdr:col>
      <xdr:colOff>276225</xdr:colOff>
      <xdr:row>35</xdr:row>
      <xdr:rowOff>95250</xdr:rowOff>
    </xdr:to>
    <xdr:grpSp>
      <xdr:nvGrpSpPr>
        <xdr:cNvPr id="1277" name="Group 3"/>
        <xdr:cNvGrpSpPr>
          <a:grpSpLocks/>
        </xdr:cNvGrpSpPr>
      </xdr:nvGrpSpPr>
      <xdr:grpSpPr bwMode="auto">
        <a:xfrm>
          <a:off x="5124450" y="7715250"/>
          <a:ext cx="152400" cy="76200"/>
          <a:chOff x="1056" y="1969"/>
          <a:chExt cx="50" cy="29"/>
        </a:xfrm>
      </xdr:grpSpPr>
      <xdr:sp macro="" textlink="">
        <xdr:nvSpPr>
          <xdr:cNvPr id="1278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9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80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89</xdr:row>
      <xdr:rowOff>57150</xdr:rowOff>
    </xdr:from>
    <xdr:to>
      <xdr:col>10</xdr:col>
      <xdr:colOff>190500</xdr:colOff>
      <xdr:row>89</xdr:row>
      <xdr:rowOff>114300</xdr:rowOff>
    </xdr:to>
    <xdr:sp macro="" textlink="">
      <xdr:nvSpPr>
        <xdr:cNvPr id="2" name="AutoShape 200"/>
        <xdr:cNvSpPr>
          <a:spLocks noChangeArrowheads="1"/>
        </xdr:cNvSpPr>
      </xdr:nvSpPr>
      <xdr:spPr bwMode="auto">
        <a:xfrm>
          <a:off x="4591050" y="1946910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89</xdr:row>
      <xdr:rowOff>66675</xdr:rowOff>
    </xdr:from>
    <xdr:to>
      <xdr:col>19</xdr:col>
      <xdr:colOff>266700</xdr:colOff>
      <xdr:row>89</xdr:row>
      <xdr:rowOff>142875</xdr:rowOff>
    </xdr:to>
    <xdr:grpSp>
      <xdr:nvGrpSpPr>
        <xdr:cNvPr id="3" name="Group 201"/>
        <xdr:cNvGrpSpPr>
          <a:grpSpLocks/>
        </xdr:cNvGrpSpPr>
      </xdr:nvGrpSpPr>
      <xdr:grpSpPr bwMode="auto">
        <a:xfrm>
          <a:off x="7400925" y="19478625"/>
          <a:ext cx="152400" cy="76200"/>
          <a:chOff x="1056" y="1969"/>
          <a:chExt cx="50" cy="29"/>
        </a:xfrm>
      </xdr:grpSpPr>
      <xdr:sp macro="" textlink="">
        <xdr:nvSpPr>
          <xdr:cNvPr id="4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6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89</xdr:row>
      <xdr:rowOff>47625</xdr:rowOff>
    </xdr:from>
    <xdr:to>
      <xdr:col>6</xdr:col>
      <xdr:colOff>209550</xdr:colOff>
      <xdr:row>89</xdr:row>
      <xdr:rowOff>123825</xdr:rowOff>
    </xdr:to>
    <xdr:grpSp>
      <xdr:nvGrpSpPr>
        <xdr:cNvPr id="7" name="Group 205"/>
        <xdr:cNvGrpSpPr>
          <a:grpSpLocks/>
        </xdr:cNvGrpSpPr>
      </xdr:nvGrpSpPr>
      <xdr:grpSpPr bwMode="auto">
        <a:xfrm>
          <a:off x="3448050" y="19459575"/>
          <a:ext cx="76200" cy="76200"/>
          <a:chOff x="748" y="737"/>
          <a:chExt cx="18" cy="17"/>
        </a:xfrm>
      </xdr:grpSpPr>
      <xdr:sp macro="" textlink="">
        <xdr:nvSpPr>
          <xdr:cNvPr id="8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152400</xdr:colOff>
      <xdr:row>89</xdr:row>
      <xdr:rowOff>57150</xdr:rowOff>
    </xdr:from>
    <xdr:to>
      <xdr:col>14</xdr:col>
      <xdr:colOff>200025</xdr:colOff>
      <xdr:row>89</xdr:row>
      <xdr:rowOff>104775</xdr:rowOff>
    </xdr:to>
    <xdr:sp macro="" textlink="">
      <xdr:nvSpPr>
        <xdr:cNvPr id="12" name="Oval 273"/>
        <xdr:cNvSpPr>
          <a:spLocks noChangeArrowheads="1"/>
        </xdr:cNvSpPr>
      </xdr:nvSpPr>
      <xdr:spPr bwMode="auto">
        <a:xfrm>
          <a:off x="5867400" y="19469100"/>
          <a:ext cx="47625" cy="476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33</xdr:row>
      <xdr:rowOff>19050</xdr:rowOff>
    </xdr:from>
    <xdr:to>
      <xdr:col>8</xdr:col>
      <xdr:colOff>0</xdr:colOff>
      <xdr:row>33</xdr:row>
      <xdr:rowOff>95250</xdr:rowOff>
    </xdr:to>
    <xdr:grpSp>
      <xdr:nvGrpSpPr>
        <xdr:cNvPr id="13" name="Group 201"/>
        <xdr:cNvGrpSpPr>
          <a:grpSpLocks/>
        </xdr:cNvGrpSpPr>
      </xdr:nvGrpSpPr>
      <xdr:grpSpPr bwMode="auto">
        <a:xfrm>
          <a:off x="3724275" y="7277100"/>
          <a:ext cx="142875" cy="76200"/>
          <a:chOff x="1056" y="1969"/>
          <a:chExt cx="50" cy="29"/>
        </a:xfrm>
      </xdr:grpSpPr>
      <xdr:sp macro="" textlink="">
        <xdr:nvSpPr>
          <xdr:cNvPr id="14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6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142875</xdr:colOff>
      <xdr:row>35</xdr:row>
      <xdr:rowOff>19050</xdr:rowOff>
    </xdr:from>
    <xdr:to>
      <xdr:col>8</xdr:col>
      <xdr:colOff>0</xdr:colOff>
      <xdr:row>35</xdr:row>
      <xdr:rowOff>95250</xdr:rowOff>
    </xdr:to>
    <xdr:grpSp>
      <xdr:nvGrpSpPr>
        <xdr:cNvPr id="17" name="Group 201"/>
        <xdr:cNvGrpSpPr>
          <a:grpSpLocks/>
        </xdr:cNvGrpSpPr>
      </xdr:nvGrpSpPr>
      <xdr:grpSpPr bwMode="auto">
        <a:xfrm>
          <a:off x="3733800" y="7715250"/>
          <a:ext cx="133350" cy="76200"/>
          <a:chOff x="1056" y="1969"/>
          <a:chExt cx="50" cy="29"/>
        </a:xfrm>
      </xdr:grpSpPr>
      <xdr:sp macro="" textlink="">
        <xdr:nvSpPr>
          <xdr:cNvPr id="18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85725</xdr:colOff>
      <xdr:row>88</xdr:row>
      <xdr:rowOff>76200</xdr:rowOff>
    </xdr:from>
    <xdr:to>
      <xdr:col>18</xdr:col>
      <xdr:colOff>228601</xdr:colOff>
      <xdr:row>88</xdr:row>
      <xdr:rowOff>121919</xdr:rowOff>
    </xdr:to>
    <xdr:sp macro="" textlink="">
      <xdr:nvSpPr>
        <xdr:cNvPr id="21" name="Right Arrow 20"/>
        <xdr:cNvSpPr/>
      </xdr:nvSpPr>
      <xdr:spPr>
        <a:xfrm>
          <a:off x="7058025" y="19269075"/>
          <a:ext cx="142876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133350</xdr:colOff>
      <xdr:row>35</xdr:row>
      <xdr:rowOff>19050</xdr:rowOff>
    </xdr:from>
    <xdr:to>
      <xdr:col>22</xdr:col>
      <xdr:colOff>285750</xdr:colOff>
      <xdr:row>35</xdr:row>
      <xdr:rowOff>95250</xdr:rowOff>
    </xdr:to>
    <xdr:grpSp>
      <xdr:nvGrpSpPr>
        <xdr:cNvPr id="22" name="Group 201"/>
        <xdr:cNvGrpSpPr>
          <a:grpSpLocks/>
        </xdr:cNvGrpSpPr>
      </xdr:nvGrpSpPr>
      <xdr:grpSpPr bwMode="auto">
        <a:xfrm>
          <a:off x="8362950" y="7715250"/>
          <a:ext cx="152400" cy="76200"/>
          <a:chOff x="1056" y="1969"/>
          <a:chExt cx="50" cy="29"/>
        </a:xfrm>
      </xdr:grpSpPr>
      <xdr:sp macro="" textlink="">
        <xdr:nvSpPr>
          <xdr:cNvPr id="23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5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66675</xdr:colOff>
      <xdr:row>88</xdr:row>
      <xdr:rowOff>114300</xdr:rowOff>
    </xdr:from>
    <xdr:to>
      <xdr:col>27</xdr:col>
      <xdr:colOff>19050</xdr:colOff>
      <xdr:row>88</xdr:row>
      <xdr:rowOff>161925</xdr:rowOff>
    </xdr:to>
    <xdr:sp macro="" textlink="">
      <xdr:nvSpPr>
        <xdr:cNvPr id="26" name="Right Arrow 25"/>
        <xdr:cNvSpPr/>
      </xdr:nvSpPr>
      <xdr:spPr>
        <a:xfrm>
          <a:off x="9239250" y="19307175"/>
          <a:ext cx="581025" cy="476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133350</xdr:colOff>
      <xdr:row>35</xdr:row>
      <xdr:rowOff>19050</xdr:rowOff>
    </xdr:from>
    <xdr:to>
      <xdr:col>4</xdr:col>
      <xdr:colOff>0</xdr:colOff>
      <xdr:row>35</xdr:row>
      <xdr:rowOff>95250</xdr:rowOff>
    </xdr:to>
    <xdr:grpSp>
      <xdr:nvGrpSpPr>
        <xdr:cNvPr id="27" name="Group 201"/>
        <xdr:cNvGrpSpPr>
          <a:grpSpLocks/>
        </xdr:cNvGrpSpPr>
      </xdr:nvGrpSpPr>
      <xdr:grpSpPr bwMode="auto">
        <a:xfrm>
          <a:off x="2619375" y="7715250"/>
          <a:ext cx="142875" cy="76200"/>
          <a:chOff x="1056" y="1969"/>
          <a:chExt cx="50" cy="29"/>
        </a:xfrm>
      </xdr:grpSpPr>
      <xdr:sp macro="" textlink="">
        <xdr:nvSpPr>
          <xdr:cNvPr id="28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0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133350</xdr:colOff>
      <xdr:row>35</xdr:row>
      <xdr:rowOff>19050</xdr:rowOff>
    </xdr:from>
    <xdr:to>
      <xdr:col>24</xdr:col>
      <xdr:colOff>285750</xdr:colOff>
      <xdr:row>35</xdr:row>
      <xdr:rowOff>95250</xdr:rowOff>
    </xdr:to>
    <xdr:grpSp>
      <xdr:nvGrpSpPr>
        <xdr:cNvPr id="31" name="Group 201"/>
        <xdr:cNvGrpSpPr>
          <a:grpSpLocks/>
        </xdr:cNvGrpSpPr>
      </xdr:nvGrpSpPr>
      <xdr:grpSpPr bwMode="auto">
        <a:xfrm>
          <a:off x="8991600" y="7715250"/>
          <a:ext cx="152400" cy="76200"/>
          <a:chOff x="1056" y="1969"/>
          <a:chExt cx="50" cy="29"/>
        </a:xfrm>
      </xdr:grpSpPr>
      <xdr:sp macro="" textlink="">
        <xdr:nvSpPr>
          <xdr:cNvPr id="32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4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133350</xdr:colOff>
      <xdr:row>33</xdr:row>
      <xdr:rowOff>19050</xdr:rowOff>
    </xdr:from>
    <xdr:to>
      <xdr:col>4</xdr:col>
      <xdr:colOff>0</xdr:colOff>
      <xdr:row>33</xdr:row>
      <xdr:rowOff>95250</xdr:rowOff>
    </xdr:to>
    <xdr:grpSp>
      <xdr:nvGrpSpPr>
        <xdr:cNvPr id="35" name="Group 201"/>
        <xdr:cNvGrpSpPr>
          <a:grpSpLocks/>
        </xdr:cNvGrpSpPr>
      </xdr:nvGrpSpPr>
      <xdr:grpSpPr bwMode="auto">
        <a:xfrm>
          <a:off x="2619375" y="7277100"/>
          <a:ext cx="142875" cy="76200"/>
          <a:chOff x="1056" y="1969"/>
          <a:chExt cx="50" cy="29"/>
        </a:xfrm>
      </xdr:grpSpPr>
      <xdr:sp macro="" textlink="">
        <xdr:nvSpPr>
          <xdr:cNvPr id="36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8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133350</xdr:colOff>
      <xdr:row>33</xdr:row>
      <xdr:rowOff>19050</xdr:rowOff>
    </xdr:from>
    <xdr:to>
      <xdr:col>9</xdr:col>
      <xdr:colOff>0</xdr:colOff>
      <xdr:row>33</xdr:row>
      <xdr:rowOff>95250</xdr:rowOff>
    </xdr:to>
    <xdr:grpSp>
      <xdr:nvGrpSpPr>
        <xdr:cNvPr id="39" name="Group 201"/>
        <xdr:cNvGrpSpPr>
          <a:grpSpLocks/>
        </xdr:cNvGrpSpPr>
      </xdr:nvGrpSpPr>
      <xdr:grpSpPr bwMode="auto">
        <a:xfrm>
          <a:off x="4000500" y="7277100"/>
          <a:ext cx="142875" cy="76200"/>
          <a:chOff x="1056" y="1969"/>
          <a:chExt cx="50" cy="29"/>
        </a:xfrm>
      </xdr:grpSpPr>
      <xdr:sp macro="" textlink="">
        <xdr:nvSpPr>
          <xdr:cNvPr id="40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2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133350</xdr:colOff>
      <xdr:row>33</xdr:row>
      <xdr:rowOff>19050</xdr:rowOff>
    </xdr:from>
    <xdr:to>
      <xdr:col>24</xdr:col>
      <xdr:colOff>276225</xdr:colOff>
      <xdr:row>33</xdr:row>
      <xdr:rowOff>95250</xdr:rowOff>
    </xdr:to>
    <xdr:grpSp>
      <xdr:nvGrpSpPr>
        <xdr:cNvPr id="43" name="Group 201"/>
        <xdr:cNvGrpSpPr>
          <a:grpSpLocks/>
        </xdr:cNvGrpSpPr>
      </xdr:nvGrpSpPr>
      <xdr:grpSpPr bwMode="auto">
        <a:xfrm>
          <a:off x="8991600" y="7277100"/>
          <a:ext cx="142875" cy="76200"/>
          <a:chOff x="1056" y="1969"/>
          <a:chExt cx="50" cy="29"/>
        </a:xfrm>
      </xdr:grpSpPr>
      <xdr:sp macro="" textlink="">
        <xdr:nvSpPr>
          <xdr:cNvPr id="44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6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89</xdr:row>
      <xdr:rowOff>76200</xdr:rowOff>
    </xdr:from>
    <xdr:to>
      <xdr:col>14</xdr:col>
      <xdr:colOff>200025</xdr:colOff>
      <xdr:row>89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6115050" y="194881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89</xdr:row>
      <xdr:rowOff>57150</xdr:rowOff>
    </xdr:from>
    <xdr:to>
      <xdr:col>10</xdr:col>
      <xdr:colOff>190500</xdr:colOff>
      <xdr:row>89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4819650" y="1946910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89</xdr:row>
      <xdr:rowOff>66675</xdr:rowOff>
    </xdr:from>
    <xdr:to>
      <xdr:col>19</xdr:col>
      <xdr:colOff>266700</xdr:colOff>
      <xdr:row>89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629525" y="19478625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89</xdr:row>
      <xdr:rowOff>47625</xdr:rowOff>
    </xdr:from>
    <xdr:to>
      <xdr:col>6</xdr:col>
      <xdr:colOff>209550</xdr:colOff>
      <xdr:row>89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562350" y="19459575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133350</xdr:colOff>
      <xdr:row>23</xdr:row>
      <xdr:rowOff>9525</xdr:rowOff>
    </xdr:from>
    <xdr:to>
      <xdr:col>31</xdr:col>
      <xdr:colOff>190500</xdr:colOff>
      <xdr:row>23</xdr:row>
      <xdr:rowOff>66675</xdr:rowOff>
    </xdr:to>
    <xdr:sp macro="" textlink="">
      <xdr:nvSpPr>
        <xdr:cNvPr id="13" name="AutoShape 200"/>
        <xdr:cNvSpPr>
          <a:spLocks noChangeArrowheads="1"/>
        </xdr:cNvSpPr>
      </xdr:nvSpPr>
      <xdr:spPr bwMode="auto">
        <a:xfrm>
          <a:off x="11420475" y="50768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228600</xdr:colOff>
      <xdr:row>23</xdr:row>
      <xdr:rowOff>19050</xdr:rowOff>
    </xdr:from>
    <xdr:to>
      <xdr:col>31</xdr:col>
      <xdr:colOff>257175</xdr:colOff>
      <xdr:row>23</xdr:row>
      <xdr:rowOff>47625</xdr:rowOff>
    </xdr:to>
    <xdr:sp macro="" textlink="">
      <xdr:nvSpPr>
        <xdr:cNvPr id="14" name="AutoShape 199"/>
        <xdr:cNvSpPr>
          <a:spLocks noChangeArrowheads="1"/>
        </xdr:cNvSpPr>
      </xdr:nvSpPr>
      <xdr:spPr bwMode="auto">
        <a:xfrm flipH="1">
          <a:off x="11515725" y="50863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152400</xdr:colOff>
      <xdr:row>33</xdr:row>
      <xdr:rowOff>9525</xdr:rowOff>
    </xdr:from>
    <xdr:to>
      <xdr:col>5</xdr:col>
      <xdr:colOff>304800</xdr:colOff>
      <xdr:row>33</xdr:row>
      <xdr:rowOff>85725</xdr:rowOff>
    </xdr:to>
    <xdr:grpSp>
      <xdr:nvGrpSpPr>
        <xdr:cNvPr id="15" name="Group 32"/>
        <xdr:cNvGrpSpPr>
          <a:grpSpLocks/>
        </xdr:cNvGrpSpPr>
      </xdr:nvGrpSpPr>
      <xdr:grpSpPr bwMode="auto">
        <a:xfrm>
          <a:off x="3267075" y="7267575"/>
          <a:ext cx="152400" cy="76200"/>
          <a:chOff x="1056" y="1969"/>
          <a:chExt cx="50" cy="29"/>
        </a:xfrm>
      </xdr:grpSpPr>
      <xdr:sp macro="" textlink="">
        <xdr:nvSpPr>
          <xdr:cNvPr id="16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152400</xdr:colOff>
      <xdr:row>33</xdr:row>
      <xdr:rowOff>9525</xdr:rowOff>
    </xdr:from>
    <xdr:to>
      <xdr:col>9</xdr:col>
      <xdr:colOff>304800</xdr:colOff>
      <xdr:row>33</xdr:row>
      <xdr:rowOff>85725</xdr:rowOff>
    </xdr:to>
    <xdr:grpSp>
      <xdr:nvGrpSpPr>
        <xdr:cNvPr id="19" name="Group 32"/>
        <xdr:cNvGrpSpPr>
          <a:grpSpLocks/>
        </xdr:cNvGrpSpPr>
      </xdr:nvGrpSpPr>
      <xdr:grpSpPr bwMode="auto">
        <a:xfrm>
          <a:off x="4524375" y="7267575"/>
          <a:ext cx="152400" cy="76200"/>
          <a:chOff x="1056" y="1969"/>
          <a:chExt cx="50" cy="29"/>
        </a:xfrm>
      </xdr:grpSpPr>
      <xdr:sp macro="" textlink="">
        <xdr:nvSpPr>
          <xdr:cNvPr id="20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2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152400</xdr:colOff>
      <xdr:row>33</xdr:row>
      <xdr:rowOff>9525</xdr:rowOff>
    </xdr:from>
    <xdr:to>
      <xdr:col>12</xdr:col>
      <xdr:colOff>304800</xdr:colOff>
      <xdr:row>33</xdr:row>
      <xdr:rowOff>85725</xdr:rowOff>
    </xdr:to>
    <xdr:grpSp>
      <xdr:nvGrpSpPr>
        <xdr:cNvPr id="23" name="Group 32"/>
        <xdr:cNvGrpSpPr>
          <a:grpSpLocks/>
        </xdr:cNvGrpSpPr>
      </xdr:nvGrpSpPr>
      <xdr:grpSpPr bwMode="auto">
        <a:xfrm>
          <a:off x="5467350" y="7267575"/>
          <a:ext cx="152400" cy="76200"/>
          <a:chOff x="1056" y="1969"/>
          <a:chExt cx="50" cy="29"/>
        </a:xfrm>
      </xdr:grpSpPr>
      <xdr:sp macro="" textlink="">
        <xdr:nvSpPr>
          <xdr:cNvPr id="24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6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152400</xdr:colOff>
      <xdr:row>33</xdr:row>
      <xdr:rowOff>9525</xdr:rowOff>
    </xdr:from>
    <xdr:to>
      <xdr:col>13</xdr:col>
      <xdr:colOff>304800</xdr:colOff>
      <xdr:row>33</xdr:row>
      <xdr:rowOff>85725</xdr:rowOff>
    </xdr:to>
    <xdr:grpSp>
      <xdr:nvGrpSpPr>
        <xdr:cNvPr id="27" name="Group 32"/>
        <xdr:cNvGrpSpPr>
          <a:grpSpLocks/>
        </xdr:cNvGrpSpPr>
      </xdr:nvGrpSpPr>
      <xdr:grpSpPr bwMode="auto">
        <a:xfrm>
          <a:off x="5781675" y="7267575"/>
          <a:ext cx="152400" cy="76200"/>
          <a:chOff x="1056" y="1969"/>
          <a:chExt cx="50" cy="29"/>
        </a:xfrm>
      </xdr:grpSpPr>
      <xdr:sp macro="" textlink="">
        <xdr:nvSpPr>
          <xdr:cNvPr id="28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0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152400</xdr:colOff>
      <xdr:row>33</xdr:row>
      <xdr:rowOff>9525</xdr:rowOff>
    </xdr:from>
    <xdr:to>
      <xdr:col>19</xdr:col>
      <xdr:colOff>304800</xdr:colOff>
      <xdr:row>33</xdr:row>
      <xdr:rowOff>85725</xdr:rowOff>
    </xdr:to>
    <xdr:grpSp>
      <xdr:nvGrpSpPr>
        <xdr:cNvPr id="31" name="Group 32"/>
        <xdr:cNvGrpSpPr>
          <a:grpSpLocks/>
        </xdr:cNvGrpSpPr>
      </xdr:nvGrpSpPr>
      <xdr:grpSpPr bwMode="auto">
        <a:xfrm>
          <a:off x="7667625" y="7267575"/>
          <a:ext cx="152400" cy="76200"/>
          <a:chOff x="1056" y="1969"/>
          <a:chExt cx="50" cy="29"/>
        </a:xfrm>
      </xdr:grpSpPr>
      <xdr:sp macro="" textlink="">
        <xdr:nvSpPr>
          <xdr:cNvPr id="32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4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152400</xdr:colOff>
      <xdr:row>33</xdr:row>
      <xdr:rowOff>9525</xdr:rowOff>
    </xdr:from>
    <xdr:to>
      <xdr:col>20</xdr:col>
      <xdr:colOff>304800</xdr:colOff>
      <xdr:row>33</xdr:row>
      <xdr:rowOff>85725</xdr:rowOff>
    </xdr:to>
    <xdr:grpSp>
      <xdr:nvGrpSpPr>
        <xdr:cNvPr id="35" name="Group 32"/>
        <xdr:cNvGrpSpPr>
          <a:grpSpLocks/>
        </xdr:cNvGrpSpPr>
      </xdr:nvGrpSpPr>
      <xdr:grpSpPr bwMode="auto">
        <a:xfrm>
          <a:off x="7981950" y="7267575"/>
          <a:ext cx="152400" cy="76200"/>
          <a:chOff x="1056" y="1969"/>
          <a:chExt cx="50" cy="29"/>
        </a:xfrm>
      </xdr:grpSpPr>
      <xdr:sp macro="" textlink="">
        <xdr:nvSpPr>
          <xdr:cNvPr id="36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8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133350</xdr:colOff>
      <xdr:row>12</xdr:row>
      <xdr:rowOff>9525</xdr:rowOff>
    </xdr:from>
    <xdr:to>
      <xdr:col>31</xdr:col>
      <xdr:colOff>190500</xdr:colOff>
      <xdr:row>12</xdr:row>
      <xdr:rowOff>66675</xdr:rowOff>
    </xdr:to>
    <xdr:sp macro="" textlink="">
      <xdr:nvSpPr>
        <xdr:cNvPr id="39" name="AutoShape 200"/>
        <xdr:cNvSpPr>
          <a:spLocks noChangeArrowheads="1"/>
        </xdr:cNvSpPr>
      </xdr:nvSpPr>
      <xdr:spPr bwMode="auto">
        <a:xfrm>
          <a:off x="11420475" y="266700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228600</xdr:colOff>
      <xdr:row>12</xdr:row>
      <xdr:rowOff>19050</xdr:rowOff>
    </xdr:from>
    <xdr:to>
      <xdr:col>31</xdr:col>
      <xdr:colOff>257175</xdr:colOff>
      <xdr:row>12</xdr:row>
      <xdr:rowOff>47625</xdr:rowOff>
    </xdr:to>
    <xdr:sp macro="" textlink="">
      <xdr:nvSpPr>
        <xdr:cNvPr id="40" name="AutoShape 199"/>
        <xdr:cNvSpPr>
          <a:spLocks noChangeArrowheads="1"/>
        </xdr:cNvSpPr>
      </xdr:nvSpPr>
      <xdr:spPr bwMode="auto">
        <a:xfrm flipH="1">
          <a:off x="11515725" y="26765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88</xdr:row>
      <xdr:rowOff>76200</xdr:rowOff>
    </xdr:from>
    <xdr:to>
      <xdr:col>14</xdr:col>
      <xdr:colOff>200025</xdr:colOff>
      <xdr:row>88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6143625" y="191166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88</xdr:row>
      <xdr:rowOff>57150</xdr:rowOff>
    </xdr:from>
    <xdr:to>
      <xdr:col>10</xdr:col>
      <xdr:colOff>190500</xdr:colOff>
      <xdr:row>88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4848225" y="190976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88</xdr:row>
      <xdr:rowOff>66675</xdr:rowOff>
    </xdr:from>
    <xdr:to>
      <xdr:col>19</xdr:col>
      <xdr:colOff>266700</xdr:colOff>
      <xdr:row>88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658100" y="19107150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88</xdr:row>
      <xdr:rowOff>47625</xdr:rowOff>
    </xdr:from>
    <xdr:to>
      <xdr:col>6</xdr:col>
      <xdr:colOff>209550</xdr:colOff>
      <xdr:row>88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590925" y="19088100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3" name="AutoShape 236"/>
        <xdr:cNvSpPr>
          <a:spLocks noChangeArrowheads="1"/>
        </xdr:cNvSpPr>
      </xdr:nvSpPr>
      <xdr:spPr bwMode="auto">
        <a:xfrm>
          <a:off x="7077075" y="19040475"/>
          <a:ext cx="3905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4" name="AutoShape 237"/>
        <xdr:cNvSpPr>
          <a:spLocks noChangeArrowheads="1"/>
        </xdr:cNvSpPr>
      </xdr:nvSpPr>
      <xdr:spPr bwMode="auto">
        <a:xfrm>
          <a:off x="7077075" y="19040475"/>
          <a:ext cx="3905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152400</xdr:colOff>
      <xdr:row>35</xdr:row>
      <xdr:rowOff>19050</xdr:rowOff>
    </xdr:from>
    <xdr:to>
      <xdr:col>16</xdr:col>
      <xdr:colOff>304800</xdr:colOff>
      <xdr:row>35</xdr:row>
      <xdr:rowOff>95250</xdr:rowOff>
    </xdr:to>
    <xdr:grpSp>
      <xdr:nvGrpSpPr>
        <xdr:cNvPr id="15" name="Group 32"/>
        <xdr:cNvGrpSpPr>
          <a:grpSpLocks/>
        </xdr:cNvGrpSpPr>
      </xdr:nvGrpSpPr>
      <xdr:grpSpPr bwMode="auto">
        <a:xfrm>
          <a:off x="6753225" y="7562850"/>
          <a:ext cx="152400" cy="76200"/>
          <a:chOff x="1056" y="1969"/>
          <a:chExt cx="50" cy="29"/>
        </a:xfrm>
      </xdr:grpSpPr>
      <xdr:sp macro="" textlink="">
        <xdr:nvSpPr>
          <xdr:cNvPr id="16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152400</xdr:colOff>
      <xdr:row>35</xdr:row>
      <xdr:rowOff>19050</xdr:rowOff>
    </xdr:from>
    <xdr:to>
      <xdr:col>31</xdr:col>
      <xdr:colOff>304800</xdr:colOff>
      <xdr:row>35</xdr:row>
      <xdr:rowOff>95250</xdr:rowOff>
    </xdr:to>
    <xdr:grpSp>
      <xdr:nvGrpSpPr>
        <xdr:cNvPr id="19" name="Group 32"/>
        <xdr:cNvGrpSpPr>
          <a:grpSpLocks/>
        </xdr:cNvGrpSpPr>
      </xdr:nvGrpSpPr>
      <xdr:grpSpPr bwMode="auto">
        <a:xfrm>
          <a:off x="11468100" y="7562850"/>
          <a:ext cx="152400" cy="76200"/>
          <a:chOff x="1056" y="1969"/>
          <a:chExt cx="50" cy="29"/>
        </a:xfrm>
      </xdr:grpSpPr>
      <xdr:sp macro="" textlink="">
        <xdr:nvSpPr>
          <xdr:cNvPr id="20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2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123825</xdr:colOff>
      <xdr:row>32</xdr:row>
      <xdr:rowOff>209550</xdr:rowOff>
    </xdr:from>
    <xdr:to>
      <xdr:col>14</xdr:col>
      <xdr:colOff>276225</xdr:colOff>
      <xdr:row>33</xdr:row>
      <xdr:rowOff>66675</xdr:rowOff>
    </xdr:to>
    <xdr:grpSp>
      <xdr:nvGrpSpPr>
        <xdr:cNvPr id="23" name="Group 32"/>
        <xdr:cNvGrpSpPr>
          <a:grpSpLocks/>
        </xdr:cNvGrpSpPr>
      </xdr:nvGrpSpPr>
      <xdr:grpSpPr bwMode="auto">
        <a:xfrm>
          <a:off x="6096000" y="7096125"/>
          <a:ext cx="152400" cy="76200"/>
          <a:chOff x="1056" y="1969"/>
          <a:chExt cx="50" cy="29"/>
        </a:xfrm>
      </xdr:grpSpPr>
      <xdr:sp macro="" textlink="">
        <xdr:nvSpPr>
          <xdr:cNvPr id="24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6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88</xdr:row>
      <xdr:rowOff>76200</xdr:rowOff>
    </xdr:from>
    <xdr:to>
      <xdr:col>14</xdr:col>
      <xdr:colOff>200025</xdr:colOff>
      <xdr:row>88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8705850" y="143256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88</xdr:row>
      <xdr:rowOff>57150</xdr:rowOff>
    </xdr:from>
    <xdr:to>
      <xdr:col>10</xdr:col>
      <xdr:colOff>190500</xdr:colOff>
      <xdr:row>88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6229350" y="1430655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88</xdr:row>
      <xdr:rowOff>66675</xdr:rowOff>
    </xdr:from>
    <xdr:to>
      <xdr:col>19</xdr:col>
      <xdr:colOff>266700</xdr:colOff>
      <xdr:row>88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629525" y="19259550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88</xdr:row>
      <xdr:rowOff>47625</xdr:rowOff>
    </xdr:from>
    <xdr:to>
      <xdr:col>6</xdr:col>
      <xdr:colOff>209550</xdr:colOff>
      <xdr:row>88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562350" y="19240500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3" name="AutoShape 236"/>
        <xdr:cNvSpPr>
          <a:spLocks noChangeArrowheads="1"/>
        </xdr:cNvSpPr>
      </xdr:nvSpPr>
      <xdr:spPr bwMode="auto">
        <a:xfrm>
          <a:off x="10525125" y="14249400"/>
          <a:ext cx="6858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4" name="AutoShape 237"/>
        <xdr:cNvSpPr>
          <a:spLocks noChangeArrowheads="1"/>
        </xdr:cNvSpPr>
      </xdr:nvSpPr>
      <xdr:spPr bwMode="auto">
        <a:xfrm>
          <a:off x="10525125" y="14249400"/>
          <a:ext cx="6858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171450</xdr:colOff>
      <xdr:row>4</xdr:row>
      <xdr:rowOff>209550</xdr:rowOff>
    </xdr:from>
    <xdr:to>
      <xdr:col>9</xdr:col>
      <xdr:colOff>228600</xdr:colOff>
      <xdr:row>5</xdr:row>
      <xdr:rowOff>47625</xdr:rowOff>
    </xdr:to>
    <xdr:sp macro="" textlink="">
      <xdr:nvSpPr>
        <xdr:cNvPr id="15" name="AutoShape 200"/>
        <xdr:cNvSpPr>
          <a:spLocks noChangeArrowheads="1"/>
        </xdr:cNvSpPr>
      </xdr:nvSpPr>
      <xdr:spPr bwMode="auto">
        <a:xfrm>
          <a:off x="5657850" y="809625"/>
          <a:ext cx="57150" cy="47625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257175</xdr:colOff>
      <xdr:row>5</xdr:row>
      <xdr:rowOff>9525</xdr:rowOff>
    </xdr:from>
    <xdr:to>
      <xdr:col>9</xdr:col>
      <xdr:colOff>285750</xdr:colOff>
      <xdr:row>5</xdr:row>
      <xdr:rowOff>38100</xdr:rowOff>
    </xdr:to>
    <xdr:sp macro="" textlink="">
      <xdr:nvSpPr>
        <xdr:cNvPr id="16" name="AutoShape 199"/>
        <xdr:cNvSpPr>
          <a:spLocks noChangeArrowheads="1"/>
        </xdr:cNvSpPr>
      </xdr:nvSpPr>
      <xdr:spPr bwMode="auto">
        <a:xfrm flipH="1">
          <a:off x="5743575" y="8191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228600</xdr:colOff>
      <xdr:row>27</xdr:row>
      <xdr:rowOff>19050</xdr:rowOff>
    </xdr:from>
    <xdr:to>
      <xdr:col>11</xdr:col>
      <xdr:colOff>257175</xdr:colOff>
      <xdr:row>27</xdr:row>
      <xdr:rowOff>47625</xdr:rowOff>
    </xdr:to>
    <xdr:sp macro="" textlink="">
      <xdr:nvSpPr>
        <xdr:cNvPr id="17" name="AutoShape 199"/>
        <xdr:cNvSpPr>
          <a:spLocks noChangeArrowheads="1"/>
        </xdr:cNvSpPr>
      </xdr:nvSpPr>
      <xdr:spPr bwMode="auto">
        <a:xfrm flipH="1">
          <a:off x="6934200" y="43910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209550</xdr:rowOff>
    </xdr:from>
    <xdr:to>
      <xdr:col>11</xdr:col>
      <xdr:colOff>200025</xdr:colOff>
      <xdr:row>27</xdr:row>
      <xdr:rowOff>47625</xdr:rowOff>
    </xdr:to>
    <xdr:sp macro="" textlink="">
      <xdr:nvSpPr>
        <xdr:cNvPr id="18" name="AutoShape 200"/>
        <xdr:cNvSpPr>
          <a:spLocks noChangeArrowheads="1"/>
        </xdr:cNvSpPr>
      </xdr:nvSpPr>
      <xdr:spPr bwMode="auto">
        <a:xfrm>
          <a:off x="6848475" y="4371975"/>
          <a:ext cx="57150" cy="47625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171450</xdr:colOff>
      <xdr:row>14</xdr:row>
      <xdr:rowOff>209550</xdr:rowOff>
    </xdr:from>
    <xdr:to>
      <xdr:col>12</xdr:col>
      <xdr:colOff>228600</xdr:colOff>
      <xdr:row>15</xdr:row>
      <xdr:rowOff>47625</xdr:rowOff>
    </xdr:to>
    <xdr:sp macro="" textlink="">
      <xdr:nvSpPr>
        <xdr:cNvPr id="19" name="AutoShape 200"/>
        <xdr:cNvSpPr>
          <a:spLocks noChangeArrowheads="1"/>
        </xdr:cNvSpPr>
      </xdr:nvSpPr>
      <xdr:spPr bwMode="auto">
        <a:xfrm>
          <a:off x="7486650" y="2428875"/>
          <a:ext cx="57150" cy="47625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257175</xdr:colOff>
      <xdr:row>15</xdr:row>
      <xdr:rowOff>9525</xdr:rowOff>
    </xdr:from>
    <xdr:to>
      <xdr:col>12</xdr:col>
      <xdr:colOff>285750</xdr:colOff>
      <xdr:row>15</xdr:row>
      <xdr:rowOff>38100</xdr:rowOff>
    </xdr:to>
    <xdr:sp macro="" textlink="">
      <xdr:nvSpPr>
        <xdr:cNvPr id="20" name="AutoShape 199"/>
        <xdr:cNvSpPr>
          <a:spLocks noChangeArrowheads="1"/>
        </xdr:cNvSpPr>
      </xdr:nvSpPr>
      <xdr:spPr bwMode="auto">
        <a:xfrm flipH="1">
          <a:off x="7572375" y="24384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228600</xdr:colOff>
      <xdr:row>27</xdr:row>
      <xdr:rowOff>19050</xdr:rowOff>
    </xdr:from>
    <xdr:to>
      <xdr:col>13</xdr:col>
      <xdr:colOff>257175</xdr:colOff>
      <xdr:row>27</xdr:row>
      <xdr:rowOff>47625</xdr:rowOff>
    </xdr:to>
    <xdr:sp macro="" textlink="">
      <xdr:nvSpPr>
        <xdr:cNvPr id="21" name="AutoShape 199"/>
        <xdr:cNvSpPr>
          <a:spLocks noChangeArrowheads="1"/>
        </xdr:cNvSpPr>
      </xdr:nvSpPr>
      <xdr:spPr bwMode="auto">
        <a:xfrm flipH="1">
          <a:off x="8153400" y="43910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26</xdr:row>
      <xdr:rowOff>209550</xdr:rowOff>
    </xdr:from>
    <xdr:to>
      <xdr:col>13</xdr:col>
      <xdr:colOff>200025</xdr:colOff>
      <xdr:row>27</xdr:row>
      <xdr:rowOff>47625</xdr:rowOff>
    </xdr:to>
    <xdr:sp macro="" textlink="">
      <xdr:nvSpPr>
        <xdr:cNvPr id="22" name="AutoShape 200"/>
        <xdr:cNvSpPr>
          <a:spLocks noChangeArrowheads="1"/>
        </xdr:cNvSpPr>
      </xdr:nvSpPr>
      <xdr:spPr bwMode="auto">
        <a:xfrm>
          <a:off x="8067675" y="4371975"/>
          <a:ext cx="57150" cy="47625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19</xdr:row>
      <xdr:rowOff>0</xdr:rowOff>
    </xdr:from>
    <xdr:to>
      <xdr:col>15</xdr:col>
      <xdr:colOff>200025</xdr:colOff>
      <xdr:row>19</xdr:row>
      <xdr:rowOff>57150</xdr:rowOff>
    </xdr:to>
    <xdr:sp macro="" textlink="">
      <xdr:nvSpPr>
        <xdr:cNvPr id="23" name="AutoShape 200"/>
        <xdr:cNvSpPr>
          <a:spLocks noChangeArrowheads="1"/>
        </xdr:cNvSpPr>
      </xdr:nvSpPr>
      <xdr:spPr bwMode="auto">
        <a:xfrm>
          <a:off x="9286875" y="307657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257175</xdr:colOff>
      <xdr:row>19</xdr:row>
      <xdr:rowOff>9525</xdr:rowOff>
    </xdr:from>
    <xdr:to>
      <xdr:col>15</xdr:col>
      <xdr:colOff>285750</xdr:colOff>
      <xdr:row>19</xdr:row>
      <xdr:rowOff>38100</xdr:rowOff>
    </xdr:to>
    <xdr:sp macro="" textlink="">
      <xdr:nvSpPr>
        <xdr:cNvPr id="24" name="AutoShape 199"/>
        <xdr:cNvSpPr>
          <a:spLocks noChangeArrowheads="1"/>
        </xdr:cNvSpPr>
      </xdr:nvSpPr>
      <xdr:spPr bwMode="auto">
        <a:xfrm flipH="1">
          <a:off x="9401175" y="30861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228600</xdr:colOff>
      <xdr:row>23</xdr:row>
      <xdr:rowOff>19050</xdr:rowOff>
    </xdr:from>
    <xdr:to>
      <xdr:col>15</xdr:col>
      <xdr:colOff>257175</xdr:colOff>
      <xdr:row>23</xdr:row>
      <xdr:rowOff>47625</xdr:rowOff>
    </xdr:to>
    <xdr:sp macro="" textlink="">
      <xdr:nvSpPr>
        <xdr:cNvPr id="25" name="AutoShape 199"/>
        <xdr:cNvSpPr>
          <a:spLocks noChangeArrowheads="1"/>
        </xdr:cNvSpPr>
      </xdr:nvSpPr>
      <xdr:spPr bwMode="auto">
        <a:xfrm flipH="1">
          <a:off x="9372600" y="37433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22</xdr:row>
      <xdr:rowOff>209550</xdr:rowOff>
    </xdr:from>
    <xdr:to>
      <xdr:col>15</xdr:col>
      <xdr:colOff>200025</xdr:colOff>
      <xdr:row>23</xdr:row>
      <xdr:rowOff>47625</xdr:rowOff>
    </xdr:to>
    <xdr:sp macro="" textlink="">
      <xdr:nvSpPr>
        <xdr:cNvPr id="26" name="AutoShape 200"/>
        <xdr:cNvSpPr>
          <a:spLocks noChangeArrowheads="1"/>
        </xdr:cNvSpPr>
      </xdr:nvSpPr>
      <xdr:spPr bwMode="auto">
        <a:xfrm>
          <a:off x="9286875" y="3724275"/>
          <a:ext cx="57150" cy="47625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16</xdr:row>
      <xdr:rowOff>9525</xdr:rowOff>
    </xdr:from>
    <xdr:to>
      <xdr:col>15</xdr:col>
      <xdr:colOff>209550</xdr:colOff>
      <xdr:row>16</xdr:row>
      <xdr:rowOff>66675</xdr:rowOff>
    </xdr:to>
    <xdr:sp macro="" textlink="">
      <xdr:nvSpPr>
        <xdr:cNvPr id="27" name="AutoShape 200"/>
        <xdr:cNvSpPr>
          <a:spLocks noChangeArrowheads="1"/>
        </xdr:cNvSpPr>
      </xdr:nvSpPr>
      <xdr:spPr bwMode="auto">
        <a:xfrm>
          <a:off x="9296400" y="26003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257175</xdr:colOff>
      <xdr:row>16</xdr:row>
      <xdr:rowOff>19050</xdr:rowOff>
    </xdr:from>
    <xdr:to>
      <xdr:col>15</xdr:col>
      <xdr:colOff>285750</xdr:colOff>
      <xdr:row>16</xdr:row>
      <xdr:rowOff>47625</xdr:rowOff>
    </xdr:to>
    <xdr:sp macro="" textlink="">
      <xdr:nvSpPr>
        <xdr:cNvPr id="28" name="AutoShape 199"/>
        <xdr:cNvSpPr>
          <a:spLocks noChangeArrowheads="1"/>
        </xdr:cNvSpPr>
      </xdr:nvSpPr>
      <xdr:spPr bwMode="auto">
        <a:xfrm flipH="1">
          <a:off x="9401175" y="26098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</xdr:colOff>
      <xdr:row>87</xdr:row>
      <xdr:rowOff>76200</xdr:rowOff>
    </xdr:from>
    <xdr:to>
      <xdr:col>14</xdr:col>
      <xdr:colOff>209550</xdr:colOff>
      <xdr:row>87</xdr:row>
      <xdr:rowOff>121919</xdr:rowOff>
    </xdr:to>
    <xdr:sp macro="" textlink="">
      <xdr:nvSpPr>
        <xdr:cNvPr id="29" name="Right Arrow 28"/>
        <xdr:cNvSpPr/>
      </xdr:nvSpPr>
      <xdr:spPr>
        <a:xfrm>
          <a:off x="8010525" y="14163675"/>
          <a:ext cx="73342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152400</xdr:colOff>
      <xdr:row>35</xdr:row>
      <xdr:rowOff>9525</xdr:rowOff>
    </xdr:from>
    <xdr:to>
      <xdr:col>16</xdr:col>
      <xdr:colOff>304800</xdr:colOff>
      <xdr:row>35</xdr:row>
      <xdr:rowOff>85725</xdr:rowOff>
    </xdr:to>
    <xdr:grpSp>
      <xdr:nvGrpSpPr>
        <xdr:cNvPr id="30" name="Group 32"/>
        <xdr:cNvGrpSpPr>
          <a:grpSpLocks/>
        </xdr:cNvGrpSpPr>
      </xdr:nvGrpSpPr>
      <xdr:grpSpPr bwMode="auto">
        <a:xfrm>
          <a:off x="6724650" y="7705725"/>
          <a:ext cx="152400" cy="76200"/>
          <a:chOff x="1056" y="1969"/>
          <a:chExt cx="50" cy="29"/>
        </a:xfrm>
      </xdr:grpSpPr>
      <xdr:sp macro="" textlink="">
        <xdr:nvSpPr>
          <xdr:cNvPr id="31" name="Oval 33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Rectangle 34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3" name="Line 35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171450</xdr:colOff>
      <xdr:row>15</xdr:row>
      <xdr:rowOff>209550</xdr:rowOff>
    </xdr:from>
    <xdr:to>
      <xdr:col>4</xdr:col>
      <xdr:colOff>228600</xdr:colOff>
      <xdr:row>16</xdr:row>
      <xdr:rowOff>47625</xdr:rowOff>
    </xdr:to>
    <xdr:sp macro="" textlink="">
      <xdr:nvSpPr>
        <xdr:cNvPr id="34" name="AutoShape 200"/>
        <xdr:cNvSpPr>
          <a:spLocks noChangeArrowheads="1"/>
        </xdr:cNvSpPr>
      </xdr:nvSpPr>
      <xdr:spPr bwMode="auto">
        <a:xfrm>
          <a:off x="2609850" y="2590800"/>
          <a:ext cx="57150" cy="47625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257175</xdr:colOff>
      <xdr:row>16</xdr:row>
      <xdr:rowOff>9525</xdr:rowOff>
    </xdr:from>
    <xdr:to>
      <xdr:col>4</xdr:col>
      <xdr:colOff>285750</xdr:colOff>
      <xdr:row>16</xdr:row>
      <xdr:rowOff>38100</xdr:rowOff>
    </xdr:to>
    <xdr:sp macro="" textlink="">
      <xdr:nvSpPr>
        <xdr:cNvPr id="35" name="AutoShape 199"/>
        <xdr:cNvSpPr>
          <a:spLocks noChangeArrowheads="1"/>
        </xdr:cNvSpPr>
      </xdr:nvSpPr>
      <xdr:spPr bwMode="auto">
        <a:xfrm flipH="1">
          <a:off x="2695575" y="26003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16</xdr:row>
      <xdr:rowOff>9525</xdr:rowOff>
    </xdr:from>
    <xdr:to>
      <xdr:col>14</xdr:col>
      <xdr:colOff>209550</xdr:colOff>
      <xdr:row>16</xdr:row>
      <xdr:rowOff>66675</xdr:rowOff>
    </xdr:to>
    <xdr:sp macro="" textlink="">
      <xdr:nvSpPr>
        <xdr:cNvPr id="36" name="AutoShape 200"/>
        <xdr:cNvSpPr>
          <a:spLocks noChangeArrowheads="1"/>
        </xdr:cNvSpPr>
      </xdr:nvSpPr>
      <xdr:spPr bwMode="auto">
        <a:xfrm>
          <a:off x="8686800" y="26003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257175</xdr:colOff>
      <xdr:row>16</xdr:row>
      <xdr:rowOff>19050</xdr:rowOff>
    </xdr:from>
    <xdr:to>
      <xdr:col>14</xdr:col>
      <xdr:colOff>285750</xdr:colOff>
      <xdr:row>16</xdr:row>
      <xdr:rowOff>47625</xdr:rowOff>
    </xdr:to>
    <xdr:sp macro="" textlink="">
      <xdr:nvSpPr>
        <xdr:cNvPr id="37" name="AutoShape 199"/>
        <xdr:cNvSpPr>
          <a:spLocks noChangeArrowheads="1"/>
        </xdr:cNvSpPr>
      </xdr:nvSpPr>
      <xdr:spPr bwMode="auto">
        <a:xfrm flipH="1">
          <a:off x="8791575" y="260985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88</xdr:row>
      <xdr:rowOff>76200</xdr:rowOff>
    </xdr:from>
    <xdr:to>
      <xdr:col>14</xdr:col>
      <xdr:colOff>200025</xdr:colOff>
      <xdr:row>88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5905500" y="1911667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88</xdr:row>
      <xdr:rowOff>57150</xdr:rowOff>
    </xdr:from>
    <xdr:to>
      <xdr:col>10</xdr:col>
      <xdr:colOff>190500</xdr:colOff>
      <xdr:row>88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4724400" y="1909762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88</xdr:row>
      <xdr:rowOff>66675</xdr:rowOff>
    </xdr:from>
    <xdr:to>
      <xdr:col>19</xdr:col>
      <xdr:colOff>266700</xdr:colOff>
      <xdr:row>88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419975" y="19107150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88</xdr:row>
      <xdr:rowOff>47625</xdr:rowOff>
    </xdr:from>
    <xdr:to>
      <xdr:col>6</xdr:col>
      <xdr:colOff>209550</xdr:colOff>
      <xdr:row>88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581400" y="19088100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3" name="AutoShape 236"/>
        <xdr:cNvSpPr>
          <a:spLocks noChangeArrowheads="1"/>
        </xdr:cNvSpPr>
      </xdr:nvSpPr>
      <xdr:spPr bwMode="auto">
        <a:xfrm>
          <a:off x="6838950" y="19040475"/>
          <a:ext cx="3905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4" name="AutoShape 237"/>
        <xdr:cNvSpPr>
          <a:spLocks noChangeArrowheads="1"/>
        </xdr:cNvSpPr>
      </xdr:nvSpPr>
      <xdr:spPr bwMode="auto">
        <a:xfrm>
          <a:off x="6838950" y="19040475"/>
          <a:ext cx="3905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87</xdr:row>
      <xdr:rowOff>85725</xdr:rowOff>
    </xdr:from>
    <xdr:to>
      <xdr:col>4</xdr:col>
      <xdr:colOff>209550</xdr:colOff>
      <xdr:row>87</xdr:row>
      <xdr:rowOff>131444</xdr:rowOff>
    </xdr:to>
    <xdr:sp macro="" textlink="">
      <xdr:nvSpPr>
        <xdr:cNvPr id="15" name="Right Arrow 14"/>
        <xdr:cNvSpPr/>
      </xdr:nvSpPr>
      <xdr:spPr>
        <a:xfrm>
          <a:off x="2590800" y="18907125"/>
          <a:ext cx="4381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161925</xdr:colOff>
      <xdr:row>34</xdr:row>
      <xdr:rowOff>209550</xdr:rowOff>
    </xdr:from>
    <xdr:to>
      <xdr:col>7</xdr:col>
      <xdr:colOff>0</xdr:colOff>
      <xdr:row>35</xdr:row>
      <xdr:rowOff>66675</xdr:rowOff>
    </xdr:to>
    <xdr:grpSp>
      <xdr:nvGrpSpPr>
        <xdr:cNvPr id="16" name="Group 3"/>
        <xdr:cNvGrpSpPr>
          <a:grpSpLocks/>
        </xdr:cNvGrpSpPr>
      </xdr:nvGrpSpPr>
      <xdr:grpSpPr bwMode="auto">
        <a:xfrm>
          <a:off x="3609975" y="7534275"/>
          <a:ext cx="152400" cy="76200"/>
          <a:chOff x="1056" y="1969"/>
          <a:chExt cx="50" cy="29"/>
        </a:xfrm>
      </xdr:grpSpPr>
      <xdr:sp macro="" textlink="">
        <xdr:nvSpPr>
          <xdr:cNvPr id="17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9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247650</xdr:colOff>
      <xdr:row>19</xdr:row>
      <xdr:rowOff>0</xdr:rowOff>
    </xdr:from>
    <xdr:to>
      <xdr:col>6</xdr:col>
      <xdr:colOff>295275</xdr:colOff>
      <xdr:row>19</xdr:row>
      <xdr:rowOff>47625</xdr:rowOff>
    </xdr:to>
    <xdr:sp macro="" textlink="">
      <xdr:nvSpPr>
        <xdr:cNvPr id="20" name="AutoShape 1"/>
        <xdr:cNvSpPr>
          <a:spLocks noChangeArrowheads="1"/>
        </xdr:cNvSpPr>
      </xdr:nvSpPr>
      <xdr:spPr bwMode="auto">
        <a:xfrm flipH="1">
          <a:off x="3695700" y="4038600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152400</xdr:colOff>
      <xdr:row>19</xdr:row>
      <xdr:rowOff>0</xdr:rowOff>
    </xdr:from>
    <xdr:to>
      <xdr:col>6</xdr:col>
      <xdr:colOff>209550</xdr:colOff>
      <xdr:row>19</xdr:row>
      <xdr:rowOff>57150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3600450" y="403860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23</xdr:row>
      <xdr:rowOff>0</xdr:rowOff>
    </xdr:from>
    <xdr:to>
      <xdr:col>6</xdr:col>
      <xdr:colOff>295275</xdr:colOff>
      <xdr:row>23</xdr:row>
      <xdr:rowOff>47625</xdr:rowOff>
    </xdr:to>
    <xdr:sp macro="" textlink="">
      <xdr:nvSpPr>
        <xdr:cNvPr id="22" name="AutoShape 1"/>
        <xdr:cNvSpPr>
          <a:spLocks noChangeArrowheads="1"/>
        </xdr:cNvSpPr>
      </xdr:nvSpPr>
      <xdr:spPr bwMode="auto">
        <a:xfrm flipH="1">
          <a:off x="3695700" y="4914900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152400</xdr:colOff>
      <xdr:row>23</xdr:row>
      <xdr:rowOff>0</xdr:rowOff>
    </xdr:from>
    <xdr:to>
      <xdr:col>6</xdr:col>
      <xdr:colOff>209550</xdr:colOff>
      <xdr:row>23</xdr:row>
      <xdr:rowOff>57150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3600450" y="491490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161925</xdr:colOff>
      <xdr:row>34</xdr:row>
      <xdr:rowOff>209550</xdr:rowOff>
    </xdr:from>
    <xdr:to>
      <xdr:col>11</xdr:col>
      <xdr:colOff>0</xdr:colOff>
      <xdr:row>35</xdr:row>
      <xdr:rowOff>66675</xdr:rowOff>
    </xdr:to>
    <xdr:grpSp>
      <xdr:nvGrpSpPr>
        <xdr:cNvPr id="24" name="Group 3"/>
        <xdr:cNvGrpSpPr>
          <a:grpSpLocks/>
        </xdr:cNvGrpSpPr>
      </xdr:nvGrpSpPr>
      <xdr:grpSpPr bwMode="auto">
        <a:xfrm>
          <a:off x="4752975" y="7534275"/>
          <a:ext cx="114300" cy="76200"/>
          <a:chOff x="1056" y="1969"/>
          <a:chExt cx="50" cy="29"/>
        </a:xfrm>
      </xdr:grpSpPr>
      <xdr:sp macro="" textlink="">
        <xdr:nvSpPr>
          <xdr:cNvPr id="25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7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161925</xdr:colOff>
      <xdr:row>34</xdr:row>
      <xdr:rowOff>209550</xdr:rowOff>
    </xdr:from>
    <xdr:to>
      <xdr:col>21</xdr:col>
      <xdr:colOff>0</xdr:colOff>
      <xdr:row>35</xdr:row>
      <xdr:rowOff>66675</xdr:rowOff>
    </xdr:to>
    <xdr:grpSp>
      <xdr:nvGrpSpPr>
        <xdr:cNvPr id="28" name="Group 3"/>
        <xdr:cNvGrpSpPr>
          <a:grpSpLocks/>
        </xdr:cNvGrpSpPr>
      </xdr:nvGrpSpPr>
      <xdr:grpSpPr bwMode="auto">
        <a:xfrm>
          <a:off x="7781925" y="7534275"/>
          <a:ext cx="152400" cy="76200"/>
          <a:chOff x="1056" y="1969"/>
          <a:chExt cx="50" cy="29"/>
        </a:xfrm>
      </xdr:grpSpPr>
      <xdr:sp macro="" textlink="">
        <xdr:nvSpPr>
          <xdr:cNvPr id="29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1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171450</xdr:colOff>
      <xdr:row>14</xdr:row>
      <xdr:rowOff>200025</xdr:rowOff>
    </xdr:from>
    <xdr:to>
      <xdr:col>16</xdr:col>
      <xdr:colOff>228600</xdr:colOff>
      <xdr:row>15</xdr:row>
      <xdr:rowOff>38100</xdr:rowOff>
    </xdr:to>
    <xdr:sp macro="" textlink="">
      <xdr:nvSpPr>
        <xdr:cNvPr id="32" name="AutoShape 2"/>
        <xdr:cNvSpPr>
          <a:spLocks noChangeArrowheads="1"/>
        </xdr:cNvSpPr>
      </xdr:nvSpPr>
      <xdr:spPr bwMode="auto">
        <a:xfrm>
          <a:off x="6534150" y="314325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266700</xdr:colOff>
      <xdr:row>15</xdr:row>
      <xdr:rowOff>0</xdr:rowOff>
    </xdr:from>
    <xdr:to>
      <xdr:col>17</xdr:col>
      <xdr:colOff>0</xdr:colOff>
      <xdr:row>15</xdr:row>
      <xdr:rowOff>47625</xdr:rowOff>
    </xdr:to>
    <xdr:sp macro="" textlink="">
      <xdr:nvSpPr>
        <xdr:cNvPr id="33" name="AutoShape 1"/>
        <xdr:cNvSpPr>
          <a:spLocks noChangeArrowheads="1"/>
        </xdr:cNvSpPr>
      </xdr:nvSpPr>
      <xdr:spPr bwMode="auto">
        <a:xfrm flipH="1">
          <a:off x="6629400" y="3162300"/>
          <a:ext cx="47625" cy="4762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88</xdr:row>
      <xdr:rowOff>76200</xdr:rowOff>
    </xdr:from>
    <xdr:to>
      <xdr:col>14</xdr:col>
      <xdr:colOff>200025</xdr:colOff>
      <xdr:row>88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8705850" y="14325600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88</xdr:row>
      <xdr:rowOff>57150</xdr:rowOff>
    </xdr:from>
    <xdr:to>
      <xdr:col>10</xdr:col>
      <xdr:colOff>190500</xdr:colOff>
      <xdr:row>88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6229350" y="14306550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88</xdr:row>
      <xdr:rowOff>66675</xdr:rowOff>
    </xdr:from>
    <xdr:to>
      <xdr:col>19</xdr:col>
      <xdr:colOff>266700</xdr:colOff>
      <xdr:row>88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315200" y="19107150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88</xdr:row>
      <xdr:rowOff>47625</xdr:rowOff>
    </xdr:from>
    <xdr:to>
      <xdr:col>6</xdr:col>
      <xdr:colOff>209550</xdr:colOff>
      <xdr:row>88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495675" y="19088100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3" name="AutoShape 236"/>
        <xdr:cNvSpPr>
          <a:spLocks noChangeArrowheads="1"/>
        </xdr:cNvSpPr>
      </xdr:nvSpPr>
      <xdr:spPr bwMode="auto">
        <a:xfrm>
          <a:off x="10525125" y="14249400"/>
          <a:ext cx="6858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4" name="AutoShape 237"/>
        <xdr:cNvSpPr>
          <a:spLocks noChangeArrowheads="1"/>
        </xdr:cNvSpPr>
      </xdr:nvSpPr>
      <xdr:spPr bwMode="auto">
        <a:xfrm>
          <a:off x="10525125" y="14249400"/>
          <a:ext cx="6858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6</xdr:col>
      <xdr:colOff>266700</xdr:colOff>
      <xdr:row>35</xdr:row>
      <xdr:rowOff>76200</xdr:rowOff>
    </xdr:to>
    <xdr:grpSp>
      <xdr:nvGrpSpPr>
        <xdr:cNvPr id="15" name="Group 3"/>
        <xdr:cNvGrpSpPr>
          <a:grpSpLocks/>
        </xdr:cNvGrpSpPr>
      </xdr:nvGrpSpPr>
      <xdr:grpSpPr bwMode="auto">
        <a:xfrm>
          <a:off x="3495675" y="7543800"/>
          <a:ext cx="133350" cy="76200"/>
          <a:chOff x="1056" y="1969"/>
          <a:chExt cx="50" cy="29"/>
        </a:xfrm>
      </xdr:grpSpPr>
      <xdr:sp macro="" textlink="">
        <xdr:nvSpPr>
          <xdr:cNvPr id="16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161925</xdr:colOff>
      <xdr:row>34</xdr:row>
      <xdr:rowOff>209550</xdr:rowOff>
    </xdr:from>
    <xdr:to>
      <xdr:col>16</xdr:col>
      <xdr:colOff>0</xdr:colOff>
      <xdr:row>35</xdr:row>
      <xdr:rowOff>66675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6181725" y="7534275"/>
          <a:ext cx="133350" cy="76200"/>
          <a:chOff x="1056" y="1969"/>
          <a:chExt cx="50" cy="29"/>
        </a:xfrm>
      </xdr:grpSpPr>
      <xdr:sp macro="" textlink="">
        <xdr:nvSpPr>
          <xdr:cNvPr id="20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2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123825</xdr:colOff>
      <xdr:row>35</xdr:row>
      <xdr:rowOff>9525</xdr:rowOff>
    </xdr:from>
    <xdr:to>
      <xdr:col>7</xdr:col>
      <xdr:colOff>257175</xdr:colOff>
      <xdr:row>35</xdr:row>
      <xdr:rowOff>85725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781425" y="7553325"/>
          <a:ext cx="133350" cy="76200"/>
          <a:chOff x="1056" y="1969"/>
          <a:chExt cx="50" cy="29"/>
        </a:xfrm>
      </xdr:grpSpPr>
      <xdr:sp macro="" textlink="">
        <xdr:nvSpPr>
          <xdr:cNvPr id="24" name="Oval 4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Rectangle 5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6" name="Line 6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88</xdr:row>
      <xdr:rowOff>76200</xdr:rowOff>
    </xdr:from>
    <xdr:to>
      <xdr:col>14</xdr:col>
      <xdr:colOff>200025</xdr:colOff>
      <xdr:row>88</xdr:row>
      <xdr:rowOff>104775</xdr:rowOff>
    </xdr:to>
    <xdr:sp macro="" textlink="">
      <xdr:nvSpPr>
        <xdr:cNvPr id="2" name="AutoShape 199"/>
        <xdr:cNvSpPr>
          <a:spLocks noChangeArrowheads="1"/>
        </xdr:cNvSpPr>
      </xdr:nvSpPr>
      <xdr:spPr bwMode="auto">
        <a:xfrm flipH="1">
          <a:off x="6115050" y="18678525"/>
          <a:ext cx="28575" cy="28575"/>
        </a:xfrm>
        <a:prstGeom prst="flowChartConnector">
          <a:avLst/>
        </a:prstGeom>
        <a:solidFill>
          <a:srgbClr val="33333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88</xdr:row>
      <xdr:rowOff>57150</xdr:rowOff>
    </xdr:from>
    <xdr:to>
      <xdr:col>10</xdr:col>
      <xdr:colOff>190500</xdr:colOff>
      <xdr:row>88</xdr:row>
      <xdr:rowOff>114300</xdr:rowOff>
    </xdr:to>
    <xdr:sp macro="" textlink="">
      <xdr:nvSpPr>
        <xdr:cNvPr id="3" name="AutoShape 200"/>
        <xdr:cNvSpPr>
          <a:spLocks noChangeArrowheads="1"/>
        </xdr:cNvSpPr>
      </xdr:nvSpPr>
      <xdr:spPr bwMode="auto">
        <a:xfrm>
          <a:off x="4819650" y="18659475"/>
          <a:ext cx="57150" cy="57150"/>
        </a:xfrm>
        <a:prstGeom prst="triangle">
          <a:avLst>
            <a:gd name="adj" fmla="val 50000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114300</xdr:colOff>
      <xdr:row>88</xdr:row>
      <xdr:rowOff>66675</xdr:rowOff>
    </xdr:from>
    <xdr:to>
      <xdr:col>19</xdr:col>
      <xdr:colOff>266700</xdr:colOff>
      <xdr:row>88</xdr:row>
      <xdr:rowOff>142875</xdr:rowOff>
    </xdr:to>
    <xdr:grpSp>
      <xdr:nvGrpSpPr>
        <xdr:cNvPr id="4" name="Group 201"/>
        <xdr:cNvGrpSpPr>
          <a:grpSpLocks/>
        </xdr:cNvGrpSpPr>
      </xdr:nvGrpSpPr>
      <xdr:grpSpPr bwMode="auto">
        <a:xfrm>
          <a:off x="7629525" y="18669000"/>
          <a:ext cx="152400" cy="76200"/>
          <a:chOff x="1056" y="1969"/>
          <a:chExt cx="50" cy="29"/>
        </a:xfrm>
      </xdr:grpSpPr>
      <xdr:sp macro="" textlink="">
        <xdr:nvSpPr>
          <xdr:cNvPr id="5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88</xdr:row>
      <xdr:rowOff>47625</xdr:rowOff>
    </xdr:from>
    <xdr:to>
      <xdr:col>6</xdr:col>
      <xdr:colOff>209550</xdr:colOff>
      <xdr:row>88</xdr:row>
      <xdr:rowOff>123825</xdr:rowOff>
    </xdr:to>
    <xdr:grpSp>
      <xdr:nvGrpSpPr>
        <xdr:cNvPr id="8" name="Group 205"/>
        <xdr:cNvGrpSpPr>
          <a:grpSpLocks/>
        </xdr:cNvGrpSpPr>
      </xdr:nvGrpSpPr>
      <xdr:grpSpPr bwMode="auto">
        <a:xfrm>
          <a:off x="3562350" y="18649950"/>
          <a:ext cx="76200" cy="76200"/>
          <a:chOff x="748" y="737"/>
          <a:chExt cx="18" cy="17"/>
        </a:xfrm>
      </xdr:grpSpPr>
      <xdr:sp macro="" textlink="">
        <xdr:nvSpPr>
          <xdr:cNvPr id="9" name="Line 206"/>
          <xdr:cNvSpPr>
            <a:spLocks noChangeShapeType="1"/>
          </xdr:cNvSpPr>
        </xdr:nvSpPr>
        <xdr:spPr bwMode="auto">
          <a:xfrm>
            <a:off x="748" y="745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07"/>
          <xdr:cNvSpPr>
            <a:spLocks noChangeShapeType="1"/>
          </xdr:cNvSpPr>
        </xdr:nvSpPr>
        <xdr:spPr bwMode="auto">
          <a:xfrm>
            <a:off x="757" y="7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08"/>
          <xdr:cNvSpPr>
            <a:spLocks noChangeShapeType="1"/>
          </xdr:cNvSpPr>
        </xdr:nvSpPr>
        <xdr:spPr bwMode="auto">
          <a:xfrm>
            <a:off x="751" y="739"/>
            <a:ext cx="1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09"/>
          <xdr:cNvSpPr>
            <a:spLocks noChangeShapeType="1"/>
          </xdr:cNvSpPr>
        </xdr:nvSpPr>
        <xdr:spPr bwMode="auto">
          <a:xfrm flipH="1">
            <a:off x="751" y="739"/>
            <a:ext cx="12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3" name="AutoShape 236"/>
        <xdr:cNvSpPr>
          <a:spLocks noChangeArrowheads="1"/>
        </xdr:cNvSpPr>
      </xdr:nvSpPr>
      <xdr:spPr bwMode="auto">
        <a:xfrm>
          <a:off x="7048500" y="18602325"/>
          <a:ext cx="3905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161925</xdr:colOff>
      <xdr:row>88</xdr:row>
      <xdr:rowOff>0</xdr:rowOff>
    </xdr:from>
    <xdr:to>
      <xdr:col>18</xdr:col>
      <xdr:colOff>238125</xdr:colOff>
      <xdr:row>88</xdr:row>
      <xdr:rowOff>0</xdr:rowOff>
    </xdr:to>
    <xdr:sp macro="" textlink="">
      <xdr:nvSpPr>
        <xdr:cNvPr id="14" name="AutoShape 237"/>
        <xdr:cNvSpPr>
          <a:spLocks noChangeArrowheads="1"/>
        </xdr:cNvSpPr>
      </xdr:nvSpPr>
      <xdr:spPr bwMode="auto">
        <a:xfrm>
          <a:off x="7048500" y="18602325"/>
          <a:ext cx="3905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180975</xdr:colOff>
      <xdr:row>35</xdr:row>
      <xdr:rowOff>9525</xdr:rowOff>
    </xdr:from>
    <xdr:to>
      <xdr:col>12</xdr:col>
      <xdr:colOff>19050</xdr:colOff>
      <xdr:row>35</xdr:row>
      <xdr:rowOff>85725</xdr:rowOff>
    </xdr:to>
    <xdr:grpSp>
      <xdr:nvGrpSpPr>
        <xdr:cNvPr id="15" name="Group 201"/>
        <xdr:cNvGrpSpPr>
          <a:grpSpLocks/>
        </xdr:cNvGrpSpPr>
      </xdr:nvGrpSpPr>
      <xdr:grpSpPr bwMode="auto">
        <a:xfrm>
          <a:off x="5181600" y="7115175"/>
          <a:ext cx="152400" cy="76200"/>
          <a:chOff x="1056" y="1969"/>
          <a:chExt cx="50" cy="29"/>
        </a:xfrm>
      </xdr:grpSpPr>
      <xdr:sp macro="" textlink="">
        <xdr:nvSpPr>
          <xdr:cNvPr id="16" name="Oval 202"/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Rectangle 203"/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8" name="Line 204"/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0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M10" sqref="AM10"/>
    </sheetView>
  </sheetViews>
  <sheetFormatPr defaultRowHeight="12" x14ac:dyDescent="0.2"/>
  <cols>
    <col min="1" max="1" width="5" style="1" bestFit="1" customWidth="1"/>
    <col min="2" max="2" width="26.7109375" style="6" customWidth="1"/>
    <col min="3" max="3" width="5.5703125" style="7" customWidth="1"/>
    <col min="4" max="31" width="4.7109375" style="8" customWidth="1"/>
    <col min="32" max="32" width="4.28515625" style="8" customWidth="1"/>
    <col min="33" max="33" width="3.85546875" style="8" customWidth="1"/>
    <col min="34" max="34" width="4.7109375" style="8" customWidth="1"/>
    <col min="35" max="35" width="6.28515625" style="9" bestFit="1" customWidth="1"/>
    <col min="36" max="36" width="5.85546875" style="4" bestFit="1" customWidth="1"/>
    <col min="37" max="16384" width="9.140625" style="5"/>
  </cols>
  <sheetData>
    <row r="1" spans="1:36" x14ac:dyDescent="0.2">
      <c r="B1" s="2"/>
      <c r="C1" s="3"/>
      <c r="D1" s="3"/>
      <c r="E1" s="3"/>
      <c r="F1" s="3"/>
      <c r="G1" s="3"/>
      <c r="H1" s="3"/>
      <c r="I1" s="3"/>
      <c r="J1" s="182" t="s">
        <v>0</v>
      </c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ht="6" customHeight="1" x14ac:dyDescent="0.2"/>
    <row r="3" spans="1:36" s="16" customFormat="1" ht="36" x14ac:dyDescent="0.2">
      <c r="A3" s="10" t="s">
        <v>1</v>
      </c>
      <c r="B3" s="11" t="s">
        <v>2</v>
      </c>
      <c r="C3" s="12" t="s">
        <v>3</v>
      </c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13">
        <v>22</v>
      </c>
      <c r="Z3" s="13">
        <v>23</v>
      </c>
      <c r="AA3" s="13">
        <v>24</v>
      </c>
      <c r="AB3" s="13">
        <v>25</v>
      </c>
      <c r="AC3" s="13">
        <v>26</v>
      </c>
      <c r="AD3" s="13">
        <v>27</v>
      </c>
      <c r="AE3" s="13">
        <v>28</v>
      </c>
      <c r="AF3" s="13">
        <v>29</v>
      </c>
      <c r="AG3" s="13">
        <v>30</v>
      </c>
      <c r="AH3" s="13">
        <v>31</v>
      </c>
      <c r="AI3" s="14" t="s">
        <v>4</v>
      </c>
      <c r="AJ3" s="15" t="s">
        <v>5</v>
      </c>
    </row>
    <row r="4" spans="1:36" s="25" customFormat="1" ht="17.25" customHeight="1" x14ac:dyDescent="0.2">
      <c r="A4" s="17">
        <v>10</v>
      </c>
      <c r="B4" s="18" t="s">
        <v>6</v>
      </c>
      <c r="C4" s="19">
        <v>131.4</v>
      </c>
      <c r="D4" s="20">
        <v>0</v>
      </c>
      <c r="E4" s="20">
        <v>2.2000000000000002</v>
      </c>
      <c r="F4" s="20">
        <v>8.4</v>
      </c>
      <c r="G4" s="20">
        <v>53.7</v>
      </c>
      <c r="H4" s="20">
        <v>0.6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1">
        <v>1</v>
      </c>
      <c r="P4" s="21">
        <v>17.5</v>
      </c>
      <c r="Q4" s="21">
        <v>0</v>
      </c>
      <c r="R4" s="22">
        <v>0</v>
      </c>
      <c r="S4" s="22">
        <v>8.4</v>
      </c>
      <c r="T4" s="22">
        <v>13.7</v>
      </c>
      <c r="U4" s="22">
        <v>20.7</v>
      </c>
      <c r="V4" s="22">
        <v>0</v>
      </c>
      <c r="W4" s="22">
        <v>0</v>
      </c>
      <c r="X4" s="22">
        <v>0.3</v>
      </c>
      <c r="Y4" s="22">
        <v>32.6</v>
      </c>
      <c r="Z4" s="22">
        <v>2.8</v>
      </c>
      <c r="AA4" s="22">
        <v>6.1</v>
      </c>
      <c r="AB4" s="22">
        <v>14.3</v>
      </c>
      <c r="AC4" s="22">
        <v>4.5</v>
      </c>
      <c r="AD4" s="22">
        <v>0.8</v>
      </c>
      <c r="AE4" s="22">
        <v>0</v>
      </c>
      <c r="AF4" s="22">
        <v>0</v>
      </c>
      <c r="AG4" s="20">
        <v>0</v>
      </c>
      <c r="AH4" s="20">
        <v>0</v>
      </c>
      <c r="AI4" s="23">
        <f t="shared" ref="AI4:AI37" si="0">SUM(D4:AH4)</f>
        <v>187.60000000000005</v>
      </c>
      <c r="AJ4" s="24">
        <f t="shared" ref="AJ4:AJ37" si="1">AI4/C4</f>
        <v>1.427701674277017</v>
      </c>
    </row>
    <row r="5" spans="1:36" s="16" customFormat="1" ht="17.25" customHeight="1" x14ac:dyDescent="0.2">
      <c r="A5" s="17">
        <v>38</v>
      </c>
      <c r="B5" s="18" t="s">
        <v>7</v>
      </c>
      <c r="C5" s="19">
        <v>99.5</v>
      </c>
      <c r="D5" s="22">
        <v>0</v>
      </c>
      <c r="E5" s="22">
        <v>1.7</v>
      </c>
      <c r="F5" s="22">
        <v>3.2</v>
      </c>
      <c r="G5" s="22">
        <v>19.7</v>
      </c>
      <c r="H5" s="22">
        <v>0</v>
      </c>
      <c r="I5" s="22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10</v>
      </c>
      <c r="Q5" s="26">
        <v>1.5</v>
      </c>
      <c r="R5" s="22">
        <v>0</v>
      </c>
      <c r="S5" s="22">
        <v>9.5</v>
      </c>
      <c r="T5" s="22">
        <v>8.5</v>
      </c>
      <c r="U5" s="22">
        <v>11</v>
      </c>
      <c r="V5" s="22">
        <v>0</v>
      </c>
      <c r="W5" s="22">
        <v>0</v>
      </c>
      <c r="X5" s="22">
        <v>0</v>
      </c>
      <c r="Y5" s="22">
        <v>10.8</v>
      </c>
      <c r="Z5" s="22">
        <v>3.4</v>
      </c>
      <c r="AA5" s="26">
        <v>11.5</v>
      </c>
      <c r="AB5" s="26">
        <v>27.7</v>
      </c>
      <c r="AC5" s="22">
        <v>1</v>
      </c>
      <c r="AD5" s="22">
        <v>0</v>
      </c>
      <c r="AE5" s="26">
        <v>0</v>
      </c>
      <c r="AF5" s="26">
        <v>0</v>
      </c>
      <c r="AG5" s="26">
        <v>0</v>
      </c>
      <c r="AH5" s="26">
        <v>0</v>
      </c>
      <c r="AI5" s="23">
        <f t="shared" si="0"/>
        <v>119.5</v>
      </c>
      <c r="AJ5" s="24">
        <f t="shared" si="1"/>
        <v>1.2010050251256281</v>
      </c>
    </row>
    <row r="6" spans="1:36" s="16" customFormat="1" ht="17.25" customHeight="1" x14ac:dyDescent="0.2">
      <c r="A6" s="17">
        <v>40</v>
      </c>
      <c r="B6" s="18" t="s">
        <v>8</v>
      </c>
      <c r="C6" s="19">
        <v>97.4</v>
      </c>
      <c r="D6" s="22">
        <v>0</v>
      </c>
      <c r="E6" s="26">
        <v>3.6</v>
      </c>
      <c r="F6" s="26">
        <v>5.2</v>
      </c>
      <c r="G6" s="26">
        <v>39.5</v>
      </c>
      <c r="H6" s="26">
        <v>0.5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1</v>
      </c>
      <c r="P6" s="26">
        <v>6</v>
      </c>
      <c r="Q6" s="26">
        <v>0</v>
      </c>
      <c r="R6" s="26">
        <v>0</v>
      </c>
      <c r="S6" s="26">
        <v>5</v>
      </c>
      <c r="T6" s="26">
        <v>7.3</v>
      </c>
      <c r="U6" s="26">
        <v>18</v>
      </c>
      <c r="V6" s="26">
        <v>0</v>
      </c>
      <c r="W6" s="26">
        <v>0</v>
      </c>
      <c r="X6" s="26">
        <v>0.2</v>
      </c>
      <c r="Y6" s="26">
        <v>17</v>
      </c>
      <c r="Z6" s="26">
        <v>1.5</v>
      </c>
      <c r="AA6" s="26">
        <v>4.5</v>
      </c>
      <c r="AB6" s="26">
        <v>23</v>
      </c>
      <c r="AC6" s="22">
        <v>5</v>
      </c>
      <c r="AD6" s="22">
        <v>1</v>
      </c>
      <c r="AE6" s="26">
        <v>0</v>
      </c>
      <c r="AF6" s="26">
        <v>0</v>
      </c>
      <c r="AG6" s="26">
        <v>0</v>
      </c>
      <c r="AH6" s="26">
        <v>0</v>
      </c>
      <c r="AI6" s="23">
        <f t="shared" si="0"/>
        <v>138.30000000000001</v>
      </c>
      <c r="AJ6" s="24">
        <f t="shared" si="1"/>
        <v>1.4199178644763861</v>
      </c>
    </row>
    <row r="7" spans="1:36" s="16" customFormat="1" ht="17.25" customHeight="1" x14ac:dyDescent="0.2">
      <c r="A7" s="17">
        <v>63</v>
      </c>
      <c r="B7" s="18" t="s">
        <v>9</v>
      </c>
      <c r="C7" s="27">
        <v>116</v>
      </c>
      <c r="D7" s="22">
        <v>0</v>
      </c>
      <c r="E7" s="22">
        <v>1.8</v>
      </c>
      <c r="F7" s="22">
        <v>13.9</v>
      </c>
      <c r="G7" s="22">
        <v>28.4</v>
      </c>
      <c r="H7" s="22">
        <v>0.6</v>
      </c>
      <c r="I7" s="22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1</v>
      </c>
      <c r="P7" s="26">
        <v>15.4</v>
      </c>
      <c r="Q7" s="26">
        <v>0</v>
      </c>
      <c r="R7" s="26">
        <v>0</v>
      </c>
      <c r="S7" s="26">
        <v>7</v>
      </c>
      <c r="T7" s="26">
        <v>9.9</v>
      </c>
      <c r="U7" s="26">
        <v>32.200000000000003</v>
      </c>
      <c r="V7" s="26">
        <v>0</v>
      </c>
      <c r="W7" s="26">
        <v>0</v>
      </c>
      <c r="X7" s="26">
        <v>0.1</v>
      </c>
      <c r="Y7" s="26">
        <v>34.4</v>
      </c>
      <c r="Z7" s="26">
        <v>4.5</v>
      </c>
      <c r="AA7" s="26">
        <v>9.6999999999999993</v>
      </c>
      <c r="AB7" s="26">
        <v>17.2</v>
      </c>
      <c r="AC7" s="26">
        <v>3.5</v>
      </c>
      <c r="AD7" s="26">
        <v>0.7</v>
      </c>
      <c r="AE7" s="26">
        <v>0</v>
      </c>
      <c r="AF7" s="26">
        <v>0</v>
      </c>
      <c r="AG7" s="26">
        <v>0</v>
      </c>
      <c r="AH7" s="26">
        <v>0</v>
      </c>
      <c r="AI7" s="23">
        <f t="shared" si="0"/>
        <v>180.29999999999995</v>
      </c>
      <c r="AJ7" s="24">
        <f t="shared" si="1"/>
        <v>1.5543103448275859</v>
      </c>
    </row>
    <row r="8" spans="1:36" s="16" customFormat="1" ht="17.25" customHeight="1" x14ac:dyDescent="0.2">
      <c r="A8" s="17">
        <v>82</v>
      </c>
      <c r="B8" s="18" t="s">
        <v>10</v>
      </c>
      <c r="C8" s="27">
        <v>94</v>
      </c>
      <c r="D8" s="22">
        <v>0</v>
      </c>
      <c r="E8" s="22">
        <v>1.6</v>
      </c>
      <c r="F8" s="22">
        <v>6.3</v>
      </c>
      <c r="G8" s="22">
        <v>13.8</v>
      </c>
      <c r="H8" s="22">
        <v>0</v>
      </c>
      <c r="I8" s="22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0.1</v>
      </c>
      <c r="P8" s="26">
        <v>15.5</v>
      </c>
      <c r="Q8" s="26">
        <v>1.7</v>
      </c>
      <c r="R8" s="22">
        <v>0</v>
      </c>
      <c r="S8" s="22">
        <v>11</v>
      </c>
      <c r="T8" s="22">
        <v>3.1</v>
      </c>
      <c r="U8" s="22">
        <v>10.1</v>
      </c>
      <c r="V8" s="22">
        <v>0</v>
      </c>
      <c r="W8" s="22">
        <v>0</v>
      </c>
      <c r="X8" s="22">
        <v>0</v>
      </c>
      <c r="Y8" s="22">
        <v>9.1</v>
      </c>
      <c r="Z8" s="22">
        <v>0.6</v>
      </c>
      <c r="AA8" s="22">
        <v>9.1</v>
      </c>
      <c r="AB8" s="22">
        <v>18.2</v>
      </c>
      <c r="AC8" s="22">
        <v>0.1</v>
      </c>
      <c r="AD8" s="22" t="s">
        <v>11</v>
      </c>
      <c r="AE8" s="26">
        <v>0</v>
      </c>
      <c r="AF8" s="26">
        <v>0</v>
      </c>
      <c r="AG8" s="26">
        <v>0</v>
      </c>
      <c r="AH8" s="26">
        <v>0</v>
      </c>
      <c r="AI8" s="23">
        <f t="shared" si="0"/>
        <v>100.3</v>
      </c>
      <c r="AJ8" s="24">
        <f t="shared" si="1"/>
        <v>1.0670212765957447</v>
      </c>
    </row>
    <row r="9" spans="1:36" ht="17.25" customHeight="1" x14ac:dyDescent="0.2">
      <c r="A9" s="17">
        <v>90</v>
      </c>
      <c r="B9" s="18" t="s">
        <v>12</v>
      </c>
      <c r="C9" s="27">
        <v>83.6</v>
      </c>
      <c r="D9" s="22">
        <v>0</v>
      </c>
      <c r="E9" s="22">
        <v>1.3</v>
      </c>
      <c r="F9" s="22">
        <v>8.3000000000000007</v>
      </c>
      <c r="G9" s="22">
        <v>28</v>
      </c>
      <c r="H9" s="22">
        <v>4.7</v>
      </c>
      <c r="I9" s="22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11</v>
      </c>
      <c r="Q9" s="26">
        <v>0</v>
      </c>
      <c r="R9" s="22">
        <v>0</v>
      </c>
      <c r="S9" s="22">
        <v>2</v>
      </c>
      <c r="T9" s="22">
        <v>7</v>
      </c>
      <c r="U9" s="22">
        <v>16.100000000000001</v>
      </c>
      <c r="V9" s="22">
        <v>0</v>
      </c>
      <c r="W9" s="22">
        <v>0</v>
      </c>
      <c r="X9" s="22" t="s">
        <v>11</v>
      </c>
      <c r="Y9" s="22">
        <v>10.5</v>
      </c>
      <c r="Z9" s="22">
        <v>2.5</v>
      </c>
      <c r="AA9" s="22">
        <v>6.2</v>
      </c>
      <c r="AB9" s="22">
        <v>18.899999999999999</v>
      </c>
      <c r="AC9" s="22">
        <v>0.2</v>
      </c>
      <c r="AD9" s="22">
        <v>0</v>
      </c>
      <c r="AE9" s="26">
        <v>0</v>
      </c>
      <c r="AF9" s="26">
        <v>0</v>
      </c>
      <c r="AG9" s="26">
        <v>0</v>
      </c>
      <c r="AH9" s="26">
        <v>0</v>
      </c>
      <c r="AI9" s="23">
        <f t="shared" si="0"/>
        <v>116.7</v>
      </c>
      <c r="AJ9" s="24">
        <f t="shared" si="1"/>
        <v>1.3959330143540671</v>
      </c>
    </row>
    <row r="10" spans="1:36" ht="17.25" customHeight="1" x14ac:dyDescent="0.2">
      <c r="A10" s="17">
        <v>94</v>
      </c>
      <c r="B10" s="18" t="s">
        <v>13</v>
      </c>
      <c r="C10" s="27">
        <v>95</v>
      </c>
      <c r="D10" s="26">
        <v>0</v>
      </c>
      <c r="E10" s="26">
        <v>4.3</v>
      </c>
      <c r="F10" s="26">
        <v>12.8</v>
      </c>
      <c r="G10" s="26">
        <v>35.799999999999997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9</v>
      </c>
      <c r="Q10" s="26">
        <v>1</v>
      </c>
      <c r="R10" s="26">
        <v>0</v>
      </c>
      <c r="S10" s="26">
        <v>10</v>
      </c>
      <c r="T10" s="26">
        <v>4.8</v>
      </c>
      <c r="U10" s="26">
        <v>18.5</v>
      </c>
      <c r="V10" s="26">
        <v>0</v>
      </c>
      <c r="W10" s="26">
        <v>0</v>
      </c>
      <c r="X10" s="26">
        <v>0</v>
      </c>
      <c r="Y10" s="26">
        <v>12</v>
      </c>
      <c r="Z10" s="26">
        <v>1.5</v>
      </c>
      <c r="AA10" s="26">
        <v>4.5</v>
      </c>
      <c r="AB10" s="26">
        <v>7.5</v>
      </c>
      <c r="AC10" s="26" t="s">
        <v>11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3">
        <f t="shared" si="0"/>
        <v>121.7</v>
      </c>
      <c r="AJ10" s="24">
        <f t="shared" si="1"/>
        <v>1.2810526315789474</v>
      </c>
    </row>
    <row r="11" spans="1:36" ht="17.25" customHeight="1" x14ac:dyDescent="0.2">
      <c r="A11" s="17">
        <v>105</v>
      </c>
      <c r="B11" s="18" t="s">
        <v>14</v>
      </c>
      <c r="C11" s="27">
        <v>128.1</v>
      </c>
      <c r="D11" s="22">
        <v>0</v>
      </c>
      <c r="E11" s="22">
        <v>2.2999999999999998</v>
      </c>
      <c r="F11" s="22">
        <v>11.7</v>
      </c>
      <c r="G11" s="22">
        <v>27.6</v>
      </c>
      <c r="H11" s="22">
        <v>1.1000000000000001</v>
      </c>
      <c r="I11" s="22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2.2000000000000002</v>
      </c>
      <c r="P11" s="26">
        <v>14.8</v>
      </c>
      <c r="Q11" s="26">
        <v>0.8</v>
      </c>
      <c r="R11" s="22">
        <v>0</v>
      </c>
      <c r="S11" s="22">
        <v>3.5</v>
      </c>
      <c r="T11" s="22">
        <v>16.100000000000001</v>
      </c>
      <c r="U11" s="26">
        <v>33.5</v>
      </c>
      <c r="V11" s="22">
        <v>0</v>
      </c>
      <c r="W11" s="22">
        <v>0</v>
      </c>
      <c r="X11" s="22">
        <v>0.7</v>
      </c>
      <c r="Y11" s="22">
        <v>34.200000000000003</v>
      </c>
      <c r="Z11" s="22">
        <v>10</v>
      </c>
      <c r="AA11" s="26">
        <v>13.5</v>
      </c>
      <c r="AB11" s="26">
        <v>22.6</v>
      </c>
      <c r="AC11" s="26">
        <v>0.9</v>
      </c>
      <c r="AD11" s="26">
        <v>0.8</v>
      </c>
      <c r="AE11" s="26">
        <v>0</v>
      </c>
      <c r="AF11" s="26">
        <v>0</v>
      </c>
      <c r="AG11" s="26">
        <v>0</v>
      </c>
      <c r="AH11" s="26">
        <v>0</v>
      </c>
      <c r="AI11" s="23">
        <f t="shared" si="0"/>
        <v>196.3</v>
      </c>
      <c r="AJ11" s="24">
        <f t="shared" si="1"/>
        <v>1.5323965651834506</v>
      </c>
    </row>
    <row r="12" spans="1:36" ht="17.25" customHeight="1" x14ac:dyDescent="0.2">
      <c r="A12" s="17">
        <v>120</v>
      </c>
      <c r="B12" s="18" t="s">
        <v>15</v>
      </c>
      <c r="C12" s="19">
        <v>153.1</v>
      </c>
      <c r="D12" s="26">
        <v>0</v>
      </c>
      <c r="E12" s="26">
        <v>3.6</v>
      </c>
      <c r="F12" s="26">
        <v>15.8</v>
      </c>
      <c r="G12" s="26">
        <v>33.299999999999997</v>
      </c>
      <c r="H12" s="26">
        <v>2.5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0.5</v>
      </c>
      <c r="P12" s="26">
        <v>16.5</v>
      </c>
      <c r="Q12" s="26">
        <v>0.5</v>
      </c>
      <c r="R12" s="26">
        <v>0</v>
      </c>
      <c r="S12" s="26">
        <v>8.1999999999999993</v>
      </c>
      <c r="T12" s="26">
        <v>19</v>
      </c>
      <c r="U12" s="26">
        <v>30.8</v>
      </c>
      <c r="V12" s="26">
        <v>0</v>
      </c>
      <c r="W12" s="26">
        <v>0</v>
      </c>
      <c r="X12" s="26">
        <v>0.2</v>
      </c>
      <c r="Y12" s="26">
        <v>52.8</v>
      </c>
      <c r="Z12" s="26">
        <v>10.5</v>
      </c>
      <c r="AA12" s="26">
        <v>9.9</v>
      </c>
      <c r="AB12" s="26">
        <v>25.7</v>
      </c>
      <c r="AC12" s="26">
        <v>0.3</v>
      </c>
      <c r="AD12" s="22">
        <v>0.1</v>
      </c>
      <c r="AE12" s="26">
        <v>0</v>
      </c>
      <c r="AF12" s="26">
        <v>0</v>
      </c>
      <c r="AG12" s="26">
        <v>0</v>
      </c>
      <c r="AH12" s="26">
        <v>0</v>
      </c>
      <c r="AI12" s="23">
        <f t="shared" si="0"/>
        <v>230.2</v>
      </c>
      <c r="AJ12" s="24">
        <f t="shared" si="1"/>
        <v>1.503592423252776</v>
      </c>
    </row>
    <row r="13" spans="1:36" ht="17.25" customHeight="1" x14ac:dyDescent="0.2">
      <c r="A13" s="17">
        <v>130</v>
      </c>
      <c r="B13" s="18" t="s">
        <v>16</v>
      </c>
      <c r="C13" s="19">
        <v>167.2</v>
      </c>
      <c r="D13" s="22">
        <v>0</v>
      </c>
      <c r="E13" s="22">
        <v>4.5999999999999996</v>
      </c>
      <c r="F13" s="22">
        <v>12.6</v>
      </c>
      <c r="G13" s="22">
        <v>21.5</v>
      </c>
      <c r="H13" s="22">
        <v>55</v>
      </c>
      <c r="I13" s="22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13.3</v>
      </c>
      <c r="Q13" s="26">
        <v>3.5</v>
      </c>
      <c r="R13" s="22">
        <v>0</v>
      </c>
      <c r="S13" s="22">
        <v>6.3</v>
      </c>
      <c r="T13" s="22">
        <v>24</v>
      </c>
      <c r="U13" s="22">
        <v>52.4</v>
      </c>
      <c r="V13" s="22">
        <v>0</v>
      </c>
      <c r="W13" s="22">
        <v>0</v>
      </c>
      <c r="X13" s="22" t="s">
        <v>11</v>
      </c>
      <c r="Y13" s="22">
        <v>64.2</v>
      </c>
      <c r="Z13" s="22">
        <v>9.9</v>
      </c>
      <c r="AA13" s="22">
        <v>10.8</v>
      </c>
      <c r="AB13" s="22">
        <v>30.8</v>
      </c>
      <c r="AC13" s="22">
        <v>2.7</v>
      </c>
      <c r="AD13" s="22">
        <v>0</v>
      </c>
      <c r="AE13" s="26">
        <v>0</v>
      </c>
      <c r="AF13" s="26">
        <v>0</v>
      </c>
      <c r="AG13" s="26">
        <v>0</v>
      </c>
      <c r="AH13" s="26">
        <v>0</v>
      </c>
      <c r="AI13" s="23">
        <f t="shared" si="0"/>
        <v>311.60000000000002</v>
      </c>
      <c r="AJ13" s="24">
        <f t="shared" si="1"/>
        <v>1.863636363636364</v>
      </c>
    </row>
    <row r="14" spans="1:36" ht="17.25" customHeight="1" x14ac:dyDescent="0.2">
      <c r="A14" s="17">
        <v>160</v>
      </c>
      <c r="B14" s="18" t="s">
        <v>17</v>
      </c>
      <c r="C14" s="19">
        <v>84.6</v>
      </c>
      <c r="D14" s="22">
        <v>0</v>
      </c>
      <c r="E14" s="22">
        <v>0.5</v>
      </c>
      <c r="F14" s="22">
        <v>4.9000000000000004</v>
      </c>
      <c r="G14" s="22">
        <v>9.6</v>
      </c>
      <c r="H14" s="22">
        <v>3.9</v>
      </c>
      <c r="I14" s="22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12.6</v>
      </c>
      <c r="Q14" s="26">
        <v>0.8</v>
      </c>
      <c r="R14" s="22">
        <v>0</v>
      </c>
      <c r="S14" s="22">
        <v>3.2</v>
      </c>
      <c r="T14" s="22">
        <v>13.8</v>
      </c>
      <c r="U14" s="22">
        <v>27.8</v>
      </c>
      <c r="V14" s="22">
        <v>0</v>
      </c>
      <c r="W14" s="22">
        <v>0</v>
      </c>
      <c r="X14" s="22">
        <v>0</v>
      </c>
      <c r="Y14" s="22">
        <v>13.2</v>
      </c>
      <c r="Z14" s="22">
        <v>6.3</v>
      </c>
      <c r="AA14" s="22">
        <v>7.4</v>
      </c>
      <c r="AB14" s="22">
        <v>35</v>
      </c>
      <c r="AC14" s="22">
        <v>2</v>
      </c>
      <c r="AD14" s="22">
        <v>0</v>
      </c>
      <c r="AE14" s="26">
        <v>0</v>
      </c>
      <c r="AF14" s="26">
        <v>0</v>
      </c>
      <c r="AG14" s="26">
        <v>0</v>
      </c>
      <c r="AH14" s="26">
        <v>0</v>
      </c>
      <c r="AI14" s="23">
        <f t="shared" si="0"/>
        <v>141</v>
      </c>
      <c r="AJ14" s="24">
        <f t="shared" si="1"/>
        <v>1.6666666666666667</v>
      </c>
    </row>
    <row r="15" spans="1:36" ht="17.25" customHeight="1" x14ac:dyDescent="0.2">
      <c r="A15" s="17">
        <v>178</v>
      </c>
      <c r="B15" s="18" t="s">
        <v>18</v>
      </c>
      <c r="C15" s="19">
        <v>145.30000000000001</v>
      </c>
      <c r="D15" s="22">
        <v>0</v>
      </c>
      <c r="E15" s="22">
        <v>1.2</v>
      </c>
      <c r="F15" s="22">
        <v>8.6</v>
      </c>
      <c r="G15" s="22">
        <v>17.5</v>
      </c>
      <c r="H15" s="22">
        <v>38.5</v>
      </c>
      <c r="I15" s="22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10.4</v>
      </c>
      <c r="Q15" s="26">
        <v>1.4</v>
      </c>
      <c r="R15" s="22">
        <v>0</v>
      </c>
      <c r="S15" s="22">
        <v>4.8</v>
      </c>
      <c r="T15" s="22">
        <v>9.1999999999999993</v>
      </c>
      <c r="U15" s="22">
        <v>51.4</v>
      </c>
      <c r="V15" s="22">
        <v>0</v>
      </c>
      <c r="W15" s="22">
        <v>0</v>
      </c>
      <c r="X15" s="22">
        <v>0.9</v>
      </c>
      <c r="Y15" s="22">
        <v>47</v>
      </c>
      <c r="Z15" s="22">
        <v>2.6</v>
      </c>
      <c r="AA15" s="22">
        <v>15.9</v>
      </c>
      <c r="AB15" s="22">
        <v>24.1</v>
      </c>
      <c r="AC15" s="22">
        <v>1.2</v>
      </c>
      <c r="AD15" s="22">
        <v>0</v>
      </c>
      <c r="AE15" s="26">
        <v>0</v>
      </c>
      <c r="AF15" s="26">
        <v>0</v>
      </c>
      <c r="AG15" s="26">
        <v>0</v>
      </c>
      <c r="AH15" s="26">
        <v>0</v>
      </c>
      <c r="AI15" s="23">
        <f t="shared" si="0"/>
        <v>234.7</v>
      </c>
      <c r="AJ15" s="24">
        <f t="shared" si="1"/>
        <v>1.6152787336545078</v>
      </c>
    </row>
    <row r="16" spans="1:36" ht="17.25" customHeight="1" x14ac:dyDescent="0.2">
      <c r="A16" s="17">
        <v>211</v>
      </c>
      <c r="B16" s="18" t="s">
        <v>19</v>
      </c>
      <c r="C16" s="19">
        <v>132.19999999999999</v>
      </c>
      <c r="D16" s="22">
        <v>0</v>
      </c>
      <c r="E16" s="22">
        <v>2.4</v>
      </c>
      <c r="F16" s="22">
        <v>10.9</v>
      </c>
      <c r="G16" s="26">
        <v>17</v>
      </c>
      <c r="H16" s="26">
        <v>30</v>
      </c>
      <c r="I16" s="22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9.6</v>
      </c>
      <c r="Q16" s="26">
        <v>0.6</v>
      </c>
      <c r="R16" s="26">
        <v>0</v>
      </c>
      <c r="S16" s="26">
        <v>6.5</v>
      </c>
      <c r="T16" s="26">
        <v>10.199999999999999</v>
      </c>
      <c r="U16" s="26">
        <v>41.5</v>
      </c>
      <c r="V16" s="26">
        <v>0</v>
      </c>
      <c r="W16" s="26">
        <v>0</v>
      </c>
      <c r="X16" s="26">
        <v>0.2</v>
      </c>
      <c r="Y16" s="26">
        <v>43.7</v>
      </c>
      <c r="Z16" s="26">
        <v>3</v>
      </c>
      <c r="AA16" s="26">
        <v>13.2</v>
      </c>
      <c r="AB16" s="26">
        <v>13</v>
      </c>
      <c r="AC16" s="26">
        <v>1.7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3">
        <f t="shared" si="0"/>
        <v>203.49999999999994</v>
      </c>
      <c r="AJ16" s="24">
        <f t="shared" si="1"/>
        <v>1.5393343419062024</v>
      </c>
    </row>
    <row r="17" spans="1:36" ht="17.25" customHeight="1" x14ac:dyDescent="0.2">
      <c r="A17" s="17">
        <v>225</v>
      </c>
      <c r="B17" s="18" t="s">
        <v>20</v>
      </c>
      <c r="C17" s="19">
        <v>192.9</v>
      </c>
      <c r="D17" s="22">
        <v>0</v>
      </c>
      <c r="E17" s="22">
        <v>3.3</v>
      </c>
      <c r="F17" s="22">
        <v>22.3</v>
      </c>
      <c r="G17" s="22">
        <v>28</v>
      </c>
      <c r="H17" s="22">
        <v>29.3</v>
      </c>
      <c r="I17" s="22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10</v>
      </c>
      <c r="Q17" s="26">
        <v>1</v>
      </c>
      <c r="R17" s="22">
        <v>0</v>
      </c>
      <c r="S17" s="22">
        <v>5.5</v>
      </c>
      <c r="T17" s="22">
        <v>18.3</v>
      </c>
      <c r="U17" s="22">
        <v>43.7</v>
      </c>
      <c r="V17" s="22">
        <v>0</v>
      </c>
      <c r="W17" s="22">
        <v>0</v>
      </c>
      <c r="X17" s="22">
        <v>3.3</v>
      </c>
      <c r="Y17" s="22">
        <v>61.8</v>
      </c>
      <c r="Z17" s="22">
        <v>9.3000000000000007</v>
      </c>
      <c r="AA17" s="26">
        <v>11.3</v>
      </c>
      <c r="AB17" s="26">
        <v>23.6</v>
      </c>
      <c r="AC17" s="26">
        <v>9</v>
      </c>
      <c r="AD17" s="22">
        <v>0</v>
      </c>
      <c r="AE17" s="26">
        <v>0</v>
      </c>
      <c r="AF17" s="26">
        <v>0</v>
      </c>
      <c r="AG17" s="26">
        <v>0</v>
      </c>
      <c r="AH17" s="26">
        <v>0</v>
      </c>
      <c r="AI17" s="23">
        <f t="shared" si="0"/>
        <v>279.70000000000005</v>
      </c>
      <c r="AJ17" s="24">
        <f t="shared" si="1"/>
        <v>1.4499740798341112</v>
      </c>
    </row>
    <row r="18" spans="1:36" ht="17.25" customHeight="1" x14ac:dyDescent="0.2">
      <c r="A18" s="17">
        <v>310</v>
      </c>
      <c r="B18" s="18" t="s">
        <v>21</v>
      </c>
      <c r="C18" s="19">
        <v>188.9</v>
      </c>
      <c r="D18" s="22">
        <v>0</v>
      </c>
      <c r="E18" s="22">
        <v>2.8</v>
      </c>
      <c r="F18" s="22">
        <v>14.2</v>
      </c>
      <c r="G18" s="22">
        <v>36.700000000000003</v>
      </c>
      <c r="H18" s="22">
        <v>26.6</v>
      </c>
      <c r="I18" s="22" t="s">
        <v>11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10</v>
      </c>
      <c r="Q18" s="26">
        <v>0.5</v>
      </c>
      <c r="R18" s="22">
        <v>0</v>
      </c>
      <c r="S18" s="22">
        <v>1.5</v>
      </c>
      <c r="T18" s="22">
        <v>13.8</v>
      </c>
      <c r="U18" s="22">
        <v>56.6</v>
      </c>
      <c r="V18" s="22">
        <v>0</v>
      </c>
      <c r="W18" s="22">
        <v>0</v>
      </c>
      <c r="X18" s="22">
        <v>3.2</v>
      </c>
      <c r="Y18" s="22">
        <v>81.8</v>
      </c>
      <c r="Z18" s="22">
        <v>2.4</v>
      </c>
      <c r="AA18" s="22">
        <v>8.8000000000000007</v>
      </c>
      <c r="AB18" s="22">
        <v>24.2</v>
      </c>
      <c r="AC18" s="22">
        <v>6</v>
      </c>
      <c r="AD18" s="22">
        <v>0</v>
      </c>
      <c r="AE18" s="26">
        <v>0</v>
      </c>
      <c r="AF18" s="26">
        <v>0</v>
      </c>
      <c r="AG18" s="26">
        <v>0</v>
      </c>
      <c r="AH18" s="26">
        <v>0</v>
      </c>
      <c r="AI18" s="23">
        <f t="shared" si="0"/>
        <v>289.09999999999997</v>
      </c>
      <c r="AJ18" s="24">
        <f t="shared" si="1"/>
        <v>1.5304393859184751</v>
      </c>
    </row>
    <row r="19" spans="1:36" ht="17.25" customHeight="1" x14ac:dyDescent="0.2">
      <c r="A19" s="17">
        <v>313</v>
      </c>
      <c r="B19" s="18" t="s">
        <v>22</v>
      </c>
      <c r="C19" s="19">
        <v>101</v>
      </c>
      <c r="D19" s="22">
        <v>0</v>
      </c>
      <c r="E19" s="22">
        <v>1.1000000000000001</v>
      </c>
      <c r="F19" s="22">
        <v>11.6</v>
      </c>
      <c r="G19" s="22">
        <v>62.2</v>
      </c>
      <c r="H19" s="22">
        <v>0.1</v>
      </c>
      <c r="I19" s="22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7</v>
      </c>
      <c r="Q19" s="26">
        <v>0</v>
      </c>
      <c r="R19" s="22">
        <v>0</v>
      </c>
      <c r="S19" s="22">
        <v>3.9</v>
      </c>
      <c r="T19" s="22">
        <v>6.4</v>
      </c>
      <c r="U19" s="26">
        <v>28.4</v>
      </c>
      <c r="V19" s="22">
        <v>0</v>
      </c>
      <c r="W19" s="22">
        <v>0</v>
      </c>
      <c r="X19" s="26">
        <v>0</v>
      </c>
      <c r="Y19" s="26">
        <v>31.5</v>
      </c>
      <c r="Z19" s="26">
        <v>1.7</v>
      </c>
      <c r="AA19" s="26">
        <v>12.2</v>
      </c>
      <c r="AB19" s="26">
        <v>9</v>
      </c>
      <c r="AC19" s="26">
        <v>1.7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3">
        <f t="shared" si="0"/>
        <v>176.79999999999998</v>
      </c>
      <c r="AJ19" s="24">
        <f t="shared" si="1"/>
        <v>1.7504950495049503</v>
      </c>
    </row>
    <row r="20" spans="1:36" ht="17.25" customHeight="1" x14ac:dyDescent="0.2">
      <c r="A20" s="17">
        <v>320</v>
      </c>
      <c r="B20" s="18" t="s">
        <v>23</v>
      </c>
      <c r="C20" s="19">
        <v>145.30000000000001</v>
      </c>
      <c r="D20" s="22">
        <v>0</v>
      </c>
      <c r="E20" s="26">
        <v>3.3</v>
      </c>
      <c r="F20" s="26">
        <v>9.5</v>
      </c>
      <c r="G20" s="26">
        <v>32</v>
      </c>
      <c r="H20" s="26">
        <v>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6.5</v>
      </c>
      <c r="Q20" s="26">
        <v>0</v>
      </c>
      <c r="R20" s="22">
        <v>0</v>
      </c>
      <c r="S20" s="22">
        <v>3</v>
      </c>
      <c r="T20" s="22">
        <v>12</v>
      </c>
      <c r="U20" s="22">
        <v>43</v>
      </c>
      <c r="V20" s="22">
        <v>0</v>
      </c>
      <c r="W20" s="22">
        <v>0</v>
      </c>
      <c r="X20" s="26" t="s">
        <v>11</v>
      </c>
      <c r="Y20" s="22">
        <v>42</v>
      </c>
      <c r="Z20" s="22">
        <v>8.5</v>
      </c>
      <c r="AA20" s="22">
        <v>12.5</v>
      </c>
      <c r="AB20" s="22">
        <v>11.5</v>
      </c>
      <c r="AC20" s="26">
        <v>2.2000000000000002</v>
      </c>
      <c r="AD20" s="22">
        <v>0</v>
      </c>
      <c r="AE20" s="26">
        <v>0</v>
      </c>
      <c r="AF20" s="26">
        <v>0</v>
      </c>
      <c r="AG20" s="26">
        <v>0</v>
      </c>
      <c r="AH20" s="26">
        <v>0</v>
      </c>
      <c r="AI20" s="23">
        <f t="shared" si="0"/>
        <v>188</v>
      </c>
      <c r="AJ20" s="24">
        <f t="shared" si="1"/>
        <v>1.2938747419132828</v>
      </c>
    </row>
    <row r="21" spans="1:36" ht="17.25" customHeight="1" x14ac:dyDescent="0.2">
      <c r="A21" s="17">
        <v>332</v>
      </c>
      <c r="B21" s="18" t="s">
        <v>24</v>
      </c>
      <c r="C21" s="19">
        <v>93.8</v>
      </c>
      <c r="D21" s="22">
        <v>0</v>
      </c>
      <c r="E21" s="22">
        <v>2.8</v>
      </c>
      <c r="F21" s="22">
        <v>11.8</v>
      </c>
      <c r="G21" s="22">
        <v>18</v>
      </c>
      <c r="H21" s="22">
        <v>0</v>
      </c>
      <c r="I21" s="22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3</v>
      </c>
      <c r="Q21" s="26" t="s">
        <v>11</v>
      </c>
      <c r="R21" s="22">
        <v>0</v>
      </c>
      <c r="S21" s="22">
        <v>5.6</v>
      </c>
      <c r="T21" s="22">
        <v>2.2000000000000002</v>
      </c>
      <c r="U21" s="22">
        <v>9</v>
      </c>
      <c r="V21" s="22">
        <v>0</v>
      </c>
      <c r="W21" s="22">
        <v>0</v>
      </c>
      <c r="X21" s="26">
        <v>0</v>
      </c>
      <c r="Y21" s="22">
        <v>14.4</v>
      </c>
      <c r="Z21" s="22">
        <v>2.6</v>
      </c>
      <c r="AA21" s="22">
        <v>9.6</v>
      </c>
      <c r="AB21" s="22">
        <v>16.399999999999999</v>
      </c>
      <c r="AC21" s="22">
        <v>11.6</v>
      </c>
      <c r="AD21" s="22">
        <v>0</v>
      </c>
      <c r="AE21" s="26">
        <v>0</v>
      </c>
      <c r="AF21" s="26">
        <v>0</v>
      </c>
      <c r="AG21" s="26">
        <v>0</v>
      </c>
      <c r="AH21" s="26">
        <v>0</v>
      </c>
      <c r="AI21" s="23">
        <f t="shared" si="0"/>
        <v>107</v>
      </c>
      <c r="AJ21" s="24">
        <f t="shared" si="1"/>
        <v>1.1407249466950959</v>
      </c>
    </row>
    <row r="22" spans="1:36" ht="17.25" customHeight="1" x14ac:dyDescent="0.2">
      <c r="A22" s="17">
        <v>338</v>
      </c>
      <c r="B22" s="18" t="s">
        <v>25</v>
      </c>
      <c r="C22" s="19">
        <v>103.9</v>
      </c>
      <c r="D22" s="22">
        <v>0</v>
      </c>
      <c r="E22" s="22">
        <v>6.7</v>
      </c>
      <c r="F22" s="22">
        <v>10.4</v>
      </c>
      <c r="G22" s="22">
        <v>37.700000000000003</v>
      </c>
      <c r="H22" s="22">
        <v>0</v>
      </c>
      <c r="I22" s="22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5</v>
      </c>
      <c r="Q22" s="26">
        <v>0</v>
      </c>
      <c r="R22" s="22">
        <v>0</v>
      </c>
      <c r="S22" s="22">
        <v>4.0999999999999996</v>
      </c>
      <c r="T22" s="22">
        <v>5.5</v>
      </c>
      <c r="U22" s="26">
        <v>17.899999999999999</v>
      </c>
      <c r="V22" s="22">
        <v>0</v>
      </c>
      <c r="W22" s="22">
        <v>0</v>
      </c>
      <c r="X22" s="26">
        <v>0</v>
      </c>
      <c r="Y22" s="26">
        <v>36.5</v>
      </c>
      <c r="Z22" s="26" t="s">
        <v>11</v>
      </c>
      <c r="AA22" s="26">
        <v>8.5</v>
      </c>
      <c r="AB22" s="28">
        <v>9.9</v>
      </c>
      <c r="AC22" s="26">
        <v>4.4000000000000004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3">
        <f t="shared" si="0"/>
        <v>146.60000000000002</v>
      </c>
      <c r="AJ22" s="24">
        <f t="shared" si="1"/>
        <v>1.4109720885466797</v>
      </c>
    </row>
    <row r="23" spans="1:36" ht="17.25" customHeight="1" x14ac:dyDescent="0.2">
      <c r="A23" s="17">
        <v>370</v>
      </c>
      <c r="B23" s="18" t="s">
        <v>26</v>
      </c>
      <c r="C23" s="19">
        <v>101.2</v>
      </c>
      <c r="D23" s="22">
        <v>0</v>
      </c>
      <c r="E23" s="22">
        <v>0.4</v>
      </c>
      <c r="F23" s="22">
        <v>5.7</v>
      </c>
      <c r="G23" s="22">
        <v>18.100000000000001</v>
      </c>
      <c r="H23" s="22">
        <v>21.9</v>
      </c>
      <c r="I23" s="22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8.6999999999999993</v>
      </c>
      <c r="Q23" s="26">
        <v>0.5</v>
      </c>
      <c r="R23" s="22">
        <v>0</v>
      </c>
      <c r="S23" s="22">
        <v>2.8</v>
      </c>
      <c r="T23" s="22">
        <v>0.6</v>
      </c>
      <c r="U23" s="22">
        <v>19.3</v>
      </c>
      <c r="V23" s="22">
        <v>0</v>
      </c>
      <c r="W23" s="22">
        <v>0</v>
      </c>
      <c r="X23" s="26">
        <v>0</v>
      </c>
      <c r="Y23" s="22">
        <v>23.7</v>
      </c>
      <c r="Z23" s="22">
        <v>1</v>
      </c>
      <c r="AA23" s="22">
        <v>15.9</v>
      </c>
      <c r="AB23" s="22">
        <v>16.5</v>
      </c>
      <c r="AC23" s="22">
        <v>2.2000000000000002</v>
      </c>
      <c r="AD23" s="22">
        <v>0</v>
      </c>
      <c r="AE23" s="26">
        <v>0</v>
      </c>
      <c r="AF23" s="26">
        <v>0</v>
      </c>
      <c r="AG23" s="26">
        <v>0</v>
      </c>
      <c r="AH23" s="26">
        <v>0</v>
      </c>
      <c r="AI23" s="23">
        <f t="shared" si="0"/>
        <v>137.30000000000001</v>
      </c>
      <c r="AJ23" s="24">
        <f t="shared" si="1"/>
        <v>1.3567193675889329</v>
      </c>
    </row>
    <row r="24" spans="1:36" ht="17.25" customHeight="1" x14ac:dyDescent="0.2">
      <c r="A24" s="17">
        <v>377</v>
      </c>
      <c r="B24" s="18" t="s">
        <v>27</v>
      </c>
      <c r="C24" s="19">
        <v>145.80000000000001</v>
      </c>
      <c r="D24" s="22">
        <v>0</v>
      </c>
      <c r="E24" s="22">
        <v>4</v>
      </c>
      <c r="F24" s="22">
        <v>13.8</v>
      </c>
      <c r="G24" s="22">
        <v>32.200000000000003</v>
      </c>
      <c r="H24" s="22">
        <v>20.7</v>
      </c>
      <c r="I24" s="22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9.1999999999999993</v>
      </c>
      <c r="Q24" s="26">
        <v>0.8</v>
      </c>
      <c r="R24" s="22">
        <v>0</v>
      </c>
      <c r="S24" s="22">
        <v>0.6</v>
      </c>
      <c r="T24" s="22">
        <v>14.3</v>
      </c>
      <c r="U24" s="22">
        <v>39.299999999999997</v>
      </c>
      <c r="V24" s="22">
        <v>0</v>
      </c>
      <c r="W24" s="22">
        <v>0</v>
      </c>
      <c r="X24" s="26">
        <v>0</v>
      </c>
      <c r="Y24" s="22">
        <v>46.3</v>
      </c>
      <c r="Z24" s="22">
        <v>2.2999999999999998</v>
      </c>
      <c r="AA24" s="28">
        <v>6</v>
      </c>
      <c r="AB24" s="22">
        <v>17.7</v>
      </c>
      <c r="AC24" s="22">
        <v>1.4</v>
      </c>
      <c r="AD24" s="22">
        <v>0</v>
      </c>
      <c r="AE24" s="26">
        <v>0</v>
      </c>
      <c r="AF24" s="26">
        <v>0</v>
      </c>
      <c r="AG24" s="26">
        <v>0</v>
      </c>
      <c r="AH24" s="26">
        <v>0</v>
      </c>
      <c r="AI24" s="23">
        <f t="shared" si="0"/>
        <v>208.6</v>
      </c>
      <c r="AJ24" s="24">
        <f t="shared" si="1"/>
        <v>1.4307270233196157</v>
      </c>
    </row>
    <row r="25" spans="1:36" ht="17.25" customHeight="1" x14ac:dyDescent="0.2">
      <c r="A25" s="17">
        <v>394</v>
      </c>
      <c r="B25" s="18" t="s">
        <v>28</v>
      </c>
      <c r="C25" s="19">
        <v>96.1</v>
      </c>
      <c r="D25" s="22">
        <v>0</v>
      </c>
      <c r="E25" s="22">
        <v>2</v>
      </c>
      <c r="F25" s="22">
        <v>13.2</v>
      </c>
      <c r="G25" s="22">
        <v>36.5</v>
      </c>
      <c r="H25" s="22">
        <v>0.2</v>
      </c>
      <c r="I25" s="22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3.3</v>
      </c>
      <c r="Q25" s="26">
        <v>0</v>
      </c>
      <c r="R25" s="22">
        <v>0</v>
      </c>
      <c r="S25" s="22">
        <v>2.6</v>
      </c>
      <c r="T25" s="22">
        <v>3.7</v>
      </c>
      <c r="U25" s="22">
        <v>11.4</v>
      </c>
      <c r="V25" s="22">
        <v>0</v>
      </c>
      <c r="W25" s="22">
        <v>0</v>
      </c>
      <c r="X25" s="26">
        <v>0</v>
      </c>
      <c r="Y25" s="22">
        <v>33.4</v>
      </c>
      <c r="Z25" s="22">
        <v>0.4</v>
      </c>
      <c r="AA25" s="26">
        <v>9.6</v>
      </c>
      <c r="AB25" s="26">
        <v>13.8</v>
      </c>
      <c r="AC25" s="26">
        <v>3.8</v>
      </c>
      <c r="AD25" s="22">
        <v>0</v>
      </c>
      <c r="AE25" s="26">
        <v>0</v>
      </c>
      <c r="AF25" s="26">
        <v>0</v>
      </c>
      <c r="AG25" s="26">
        <v>0</v>
      </c>
      <c r="AH25" s="26">
        <v>0</v>
      </c>
      <c r="AI25" s="23">
        <f t="shared" si="0"/>
        <v>133.90000000000003</v>
      </c>
      <c r="AJ25" s="24">
        <f t="shared" si="1"/>
        <v>1.3933402705515092</v>
      </c>
    </row>
    <row r="26" spans="1:36" ht="17.25" customHeight="1" x14ac:dyDescent="0.2">
      <c r="A26" s="17">
        <v>429</v>
      </c>
      <c r="B26" s="18" t="s">
        <v>29</v>
      </c>
      <c r="C26" s="19">
        <v>103.7</v>
      </c>
      <c r="D26" s="22">
        <v>0</v>
      </c>
      <c r="E26" s="22">
        <v>2.5</v>
      </c>
      <c r="F26" s="22">
        <v>17</v>
      </c>
      <c r="G26" s="22">
        <v>30.6</v>
      </c>
      <c r="H26" s="22">
        <v>0.2</v>
      </c>
      <c r="I26" s="22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3.7</v>
      </c>
      <c r="Q26" s="26">
        <v>0</v>
      </c>
      <c r="R26" s="22">
        <v>0</v>
      </c>
      <c r="S26" s="22">
        <v>2.2999999999999998</v>
      </c>
      <c r="T26" s="22">
        <v>7.8</v>
      </c>
      <c r="U26" s="26">
        <v>19.899999999999999</v>
      </c>
      <c r="V26" s="22">
        <v>0</v>
      </c>
      <c r="W26" s="22">
        <v>0</v>
      </c>
      <c r="X26" s="26">
        <v>0</v>
      </c>
      <c r="Y26" s="26">
        <v>37.799999999999997</v>
      </c>
      <c r="Z26" s="26">
        <v>0</v>
      </c>
      <c r="AA26" s="26">
        <v>11.4</v>
      </c>
      <c r="AB26" s="26">
        <v>12.4</v>
      </c>
      <c r="AC26" s="26">
        <v>0.3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3">
        <f t="shared" si="0"/>
        <v>145.9</v>
      </c>
      <c r="AJ26" s="24">
        <f t="shared" si="1"/>
        <v>1.4069431051108969</v>
      </c>
    </row>
    <row r="27" spans="1:36" ht="17.25" customHeight="1" x14ac:dyDescent="0.2">
      <c r="A27" s="17">
        <v>440</v>
      </c>
      <c r="B27" s="18" t="s">
        <v>30</v>
      </c>
      <c r="C27" s="19">
        <v>77.900000000000006</v>
      </c>
      <c r="D27" s="22">
        <v>0</v>
      </c>
      <c r="E27" s="22">
        <v>0.3</v>
      </c>
      <c r="F27" s="22">
        <v>3.1</v>
      </c>
      <c r="G27" s="22">
        <v>18.399999999999999</v>
      </c>
      <c r="H27" s="22">
        <v>17</v>
      </c>
      <c r="I27" s="22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7</v>
      </c>
      <c r="Q27" s="26">
        <v>0.6</v>
      </c>
      <c r="R27" s="22">
        <v>0</v>
      </c>
      <c r="S27" s="22">
        <v>2</v>
      </c>
      <c r="T27" s="22">
        <v>1</v>
      </c>
      <c r="U27" s="22">
        <v>14</v>
      </c>
      <c r="V27" s="22">
        <v>0</v>
      </c>
      <c r="W27" s="22">
        <v>0</v>
      </c>
      <c r="X27" s="26">
        <v>0</v>
      </c>
      <c r="Y27" s="22">
        <v>13</v>
      </c>
      <c r="Z27" s="22">
        <v>0.7</v>
      </c>
      <c r="AA27" s="26">
        <v>8.4</v>
      </c>
      <c r="AB27" s="26">
        <v>10.8</v>
      </c>
      <c r="AC27" s="26">
        <v>2.6</v>
      </c>
      <c r="AD27" s="22">
        <v>0</v>
      </c>
      <c r="AE27" s="26">
        <v>0</v>
      </c>
      <c r="AF27" s="26">
        <v>0</v>
      </c>
      <c r="AG27" s="26">
        <v>0</v>
      </c>
      <c r="AH27" s="26">
        <v>0</v>
      </c>
      <c r="AI27" s="23">
        <f t="shared" si="0"/>
        <v>98.9</v>
      </c>
      <c r="AJ27" s="24">
        <f t="shared" si="1"/>
        <v>1.269576379974326</v>
      </c>
    </row>
    <row r="28" spans="1:36" ht="17.25" customHeight="1" x14ac:dyDescent="0.2">
      <c r="A28" s="17">
        <v>477</v>
      </c>
      <c r="B28" s="18" t="s">
        <v>31</v>
      </c>
      <c r="C28" s="19">
        <v>115.8</v>
      </c>
      <c r="D28" s="22">
        <v>0</v>
      </c>
      <c r="E28" s="22">
        <v>2.5</v>
      </c>
      <c r="F28" s="22">
        <v>12.2</v>
      </c>
      <c r="G28" s="22">
        <v>34.1</v>
      </c>
      <c r="H28" s="22">
        <v>3.1</v>
      </c>
      <c r="I28" s="22">
        <v>0</v>
      </c>
      <c r="J28" s="26">
        <v>0</v>
      </c>
      <c r="K28" s="26">
        <v>0.3</v>
      </c>
      <c r="L28" s="26">
        <v>0.2</v>
      </c>
      <c r="M28" s="26">
        <v>0</v>
      </c>
      <c r="N28" s="26">
        <v>0</v>
      </c>
      <c r="O28" s="26">
        <v>0</v>
      </c>
      <c r="P28" s="26">
        <v>2.5</v>
      </c>
      <c r="Q28" s="26" t="s">
        <v>11</v>
      </c>
      <c r="R28" s="22">
        <v>0</v>
      </c>
      <c r="S28" s="22">
        <v>1</v>
      </c>
      <c r="T28" s="22">
        <v>5.0999999999999996</v>
      </c>
      <c r="U28" s="22">
        <v>34.200000000000003</v>
      </c>
      <c r="V28" s="22">
        <v>0</v>
      </c>
      <c r="W28" s="22">
        <v>0</v>
      </c>
      <c r="X28" s="26">
        <v>0</v>
      </c>
      <c r="Y28" s="22">
        <v>51.8</v>
      </c>
      <c r="Z28" s="22">
        <v>2.2000000000000002</v>
      </c>
      <c r="AA28" s="22">
        <v>12.2</v>
      </c>
      <c r="AB28" s="22">
        <v>17.100000000000001</v>
      </c>
      <c r="AC28" s="22">
        <v>1</v>
      </c>
      <c r="AD28" s="22">
        <v>0</v>
      </c>
      <c r="AE28" s="26">
        <v>0</v>
      </c>
      <c r="AF28" s="26">
        <v>0</v>
      </c>
      <c r="AG28" s="26">
        <v>0</v>
      </c>
      <c r="AH28" s="26">
        <v>0</v>
      </c>
      <c r="AI28" s="23">
        <f t="shared" si="0"/>
        <v>179.49999999999997</v>
      </c>
      <c r="AJ28" s="24">
        <f t="shared" si="1"/>
        <v>1.5500863557858375</v>
      </c>
    </row>
    <row r="29" spans="1:36" ht="17.25" customHeight="1" x14ac:dyDescent="0.2">
      <c r="A29" s="17">
        <v>572</v>
      </c>
      <c r="B29" s="18" t="s">
        <v>32</v>
      </c>
      <c r="C29" s="19">
        <v>95.2</v>
      </c>
      <c r="D29" s="22">
        <v>0</v>
      </c>
      <c r="E29" s="22">
        <v>3.1</v>
      </c>
      <c r="F29" s="22">
        <v>24.4</v>
      </c>
      <c r="G29" s="22">
        <v>40.5</v>
      </c>
      <c r="H29" s="22">
        <v>1.3</v>
      </c>
      <c r="I29" s="22">
        <v>0</v>
      </c>
      <c r="J29" s="26">
        <v>0</v>
      </c>
      <c r="K29" s="26">
        <v>0</v>
      </c>
      <c r="L29" s="26" t="s">
        <v>11</v>
      </c>
      <c r="M29" s="26">
        <v>0</v>
      </c>
      <c r="N29" s="26">
        <v>0</v>
      </c>
      <c r="O29" s="26">
        <v>0</v>
      </c>
      <c r="P29" s="26">
        <v>1.7</v>
      </c>
      <c r="Q29" s="26">
        <v>0</v>
      </c>
      <c r="R29" s="26">
        <v>0</v>
      </c>
      <c r="S29" s="28" t="s">
        <v>11</v>
      </c>
      <c r="T29" s="26">
        <v>9</v>
      </c>
      <c r="U29" s="26">
        <v>19.7</v>
      </c>
      <c r="V29" s="26">
        <v>0</v>
      </c>
      <c r="W29" s="26">
        <v>0</v>
      </c>
      <c r="X29" s="26">
        <v>0</v>
      </c>
      <c r="Y29" s="26">
        <v>44.3</v>
      </c>
      <c r="Z29" s="26">
        <v>0.4</v>
      </c>
      <c r="AA29" s="26">
        <v>7.1</v>
      </c>
      <c r="AB29" s="26">
        <v>8.6999999999999993</v>
      </c>
      <c r="AC29" s="26">
        <v>0.2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3">
        <f t="shared" si="0"/>
        <v>160.39999999999998</v>
      </c>
      <c r="AJ29" s="24">
        <f t="shared" si="1"/>
        <v>1.6848739495798317</v>
      </c>
    </row>
    <row r="30" spans="1:36" ht="17.25" customHeight="1" x14ac:dyDescent="0.2">
      <c r="A30" s="17">
        <v>592</v>
      </c>
      <c r="B30" s="18" t="s">
        <v>33</v>
      </c>
      <c r="C30" s="19">
        <v>109</v>
      </c>
      <c r="D30" s="22">
        <v>0</v>
      </c>
      <c r="E30" s="22">
        <v>1.8</v>
      </c>
      <c r="F30" s="22">
        <v>6</v>
      </c>
      <c r="G30" s="22">
        <v>35.700000000000003</v>
      </c>
      <c r="H30" s="22">
        <v>7.4</v>
      </c>
      <c r="I30" s="22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4.0999999999999996</v>
      </c>
      <c r="Q30" s="26">
        <v>4</v>
      </c>
      <c r="R30" s="26">
        <v>0</v>
      </c>
      <c r="S30" s="26">
        <v>0</v>
      </c>
      <c r="T30" s="26">
        <v>6.2</v>
      </c>
      <c r="U30" s="26">
        <v>14.4</v>
      </c>
      <c r="V30" s="26">
        <v>0</v>
      </c>
      <c r="W30" s="26">
        <v>0</v>
      </c>
      <c r="X30" s="26">
        <v>0</v>
      </c>
      <c r="Y30" s="26">
        <v>40.299999999999997</v>
      </c>
      <c r="Z30" s="26">
        <v>0.8</v>
      </c>
      <c r="AA30" s="26">
        <v>15.4</v>
      </c>
      <c r="AB30" s="26">
        <v>14.7</v>
      </c>
      <c r="AC30" s="26">
        <v>1.7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3">
        <f>SUM(D30:AH30)</f>
        <v>152.49999999999997</v>
      </c>
      <c r="AJ30" s="24">
        <f t="shared" si="1"/>
        <v>1.3990825688073392</v>
      </c>
    </row>
    <row r="31" spans="1:36" ht="17.25" customHeight="1" x14ac:dyDescent="0.2">
      <c r="A31" s="17">
        <v>602</v>
      </c>
      <c r="B31" s="18" t="s">
        <v>34</v>
      </c>
      <c r="C31" s="19">
        <v>88.9</v>
      </c>
      <c r="D31" s="22">
        <v>0</v>
      </c>
      <c r="E31" s="22">
        <v>0.4</v>
      </c>
      <c r="F31" s="22">
        <v>3.5</v>
      </c>
      <c r="G31" s="22">
        <v>24.5</v>
      </c>
      <c r="H31" s="22">
        <v>10.199999999999999</v>
      </c>
      <c r="I31" s="22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0.5</v>
      </c>
      <c r="Q31" s="26">
        <v>0.2</v>
      </c>
      <c r="R31" s="22">
        <v>0</v>
      </c>
      <c r="S31" s="22" t="s">
        <v>11</v>
      </c>
      <c r="T31" s="22">
        <v>1.5</v>
      </c>
      <c r="U31" s="22">
        <v>13.9</v>
      </c>
      <c r="V31" s="22">
        <v>0</v>
      </c>
      <c r="W31" s="22">
        <v>0</v>
      </c>
      <c r="X31" s="26">
        <v>0</v>
      </c>
      <c r="Y31" s="22">
        <v>22.1</v>
      </c>
      <c r="Z31" s="22">
        <v>11.7</v>
      </c>
      <c r="AA31" s="22">
        <v>11.1</v>
      </c>
      <c r="AB31" s="22">
        <v>15.5</v>
      </c>
      <c r="AC31" s="22">
        <v>0.3</v>
      </c>
      <c r="AD31" s="22">
        <v>0</v>
      </c>
      <c r="AE31" s="26">
        <v>0</v>
      </c>
      <c r="AF31" s="26">
        <v>0</v>
      </c>
      <c r="AG31" s="26">
        <v>0</v>
      </c>
      <c r="AH31" s="26">
        <v>0</v>
      </c>
      <c r="AI31" s="23">
        <f t="shared" si="0"/>
        <v>115.39999999999999</v>
      </c>
      <c r="AJ31" s="24">
        <f t="shared" si="1"/>
        <v>1.2980877390326206</v>
      </c>
    </row>
    <row r="32" spans="1:36" ht="17.25" customHeight="1" x14ac:dyDescent="0.2">
      <c r="A32" s="17">
        <v>633</v>
      </c>
      <c r="B32" s="18" t="s">
        <v>35</v>
      </c>
      <c r="C32" s="19">
        <v>98</v>
      </c>
      <c r="D32" s="22">
        <v>0</v>
      </c>
      <c r="E32" s="22">
        <v>2.4</v>
      </c>
      <c r="F32" s="22">
        <v>21</v>
      </c>
      <c r="G32" s="22">
        <v>26.4</v>
      </c>
      <c r="H32" s="22">
        <v>2.2000000000000002</v>
      </c>
      <c r="I32" s="22">
        <v>0</v>
      </c>
      <c r="J32" s="26">
        <v>0</v>
      </c>
      <c r="K32" s="26" t="s">
        <v>11</v>
      </c>
      <c r="L32" s="26">
        <v>0</v>
      </c>
      <c r="M32" s="26">
        <v>0</v>
      </c>
      <c r="N32" s="26">
        <v>0</v>
      </c>
      <c r="O32" s="26">
        <v>0</v>
      </c>
      <c r="P32" s="26">
        <v>2.8</v>
      </c>
      <c r="Q32" s="26">
        <v>4</v>
      </c>
      <c r="R32" s="22">
        <v>0</v>
      </c>
      <c r="S32" s="22" t="s">
        <v>11</v>
      </c>
      <c r="T32" s="22">
        <v>16.5</v>
      </c>
      <c r="U32" s="26">
        <v>14</v>
      </c>
      <c r="V32" s="22">
        <v>0</v>
      </c>
      <c r="W32" s="22">
        <v>0</v>
      </c>
      <c r="X32" s="26">
        <v>0</v>
      </c>
      <c r="Y32" s="26">
        <v>30.1</v>
      </c>
      <c r="Z32" s="26">
        <v>0.6</v>
      </c>
      <c r="AA32" s="26">
        <v>6.3</v>
      </c>
      <c r="AB32" s="26">
        <v>6.8</v>
      </c>
      <c r="AC32" s="22" t="s">
        <v>11</v>
      </c>
      <c r="AD32" s="22">
        <v>0</v>
      </c>
      <c r="AE32" s="26">
        <v>0</v>
      </c>
      <c r="AF32" s="26">
        <v>0</v>
      </c>
      <c r="AG32" s="26">
        <v>0</v>
      </c>
      <c r="AH32" s="26">
        <v>0</v>
      </c>
      <c r="AI32" s="23">
        <f t="shared" si="0"/>
        <v>133.1</v>
      </c>
      <c r="AJ32" s="24">
        <f t="shared" si="1"/>
        <v>1.3581632653061224</v>
      </c>
    </row>
    <row r="33" spans="1:36" ht="17.25" customHeight="1" x14ac:dyDescent="0.2">
      <c r="A33" s="17">
        <v>660</v>
      </c>
      <c r="B33" s="18" t="s">
        <v>36</v>
      </c>
      <c r="C33" s="19">
        <v>87.7</v>
      </c>
      <c r="D33" s="22">
        <v>0</v>
      </c>
      <c r="E33" s="22">
        <v>1.5</v>
      </c>
      <c r="F33" s="22">
        <v>15.2</v>
      </c>
      <c r="G33" s="22">
        <v>30</v>
      </c>
      <c r="H33" s="22">
        <v>3</v>
      </c>
      <c r="I33" s="22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0.3</v>
      </c>
      <c r="P33" s="26">
        <v>2.7</v>
      </c>
      <c r="Q33" s="26">
        <v>0.7</v>
      </c>
      <c r="R33" s="22">
        <v>0</v>
      </c>
      <c r="S33" s="22" t="s">
        <v>11</v>
      </c>
      <c r="T33" s="22">
        <v>0.9</v>
      </c>
      <c r="U33" s="22">
        <v>14.4</v>
      </c>
      <c r="V33" s="22">
        <v>0</v>
      </c>
      <c r="W33" s="22">
        <v>0</v>
      </c>
      <c r="X33" s="26">
        <v>0</v>
      </c>
      <c r="Y33" s="22">
        <v>31.5</v>
      </c>
      <c r="Z33" s="22">
        <v>5.6</v>
      </c>
      <c r="AA33" s="22">
        <v>6.4</v>
      </c>
      <c r="AB33" s="22">
        <v>7.4</v>
      </c>
      <c r="AC33" s="22">
        <v>0.4</v>
      </c>
      <c r="AD33" s="22">
        <v>0</v>
      </c>
      <c r="AE33" s="22">
        <v>0</v>
      </c>
      <c r="AF33" s="26">
        <v>0</v>
      </c>
      <c r="AG33" s="26">
        <v>0</v>
      </c>
      <c r="AH33" s="26">
        <v>0</v>
      </c>
      <c r="AI33" s="23">
        <f t="shared" si="0"/>
        <v>120.00000000000001</v>
      </c>
      <c r="AJ33" s="24">
        <f t="shared" si="1"/>
        <v>1.3683010262257698</v>
      </c>
    </row>
    <row r="34" spans="1:36" ht="17.25" customHeight="1" x14ac:dyDescent="0.2">
      <c r="A34" s="17">
        <v>666</v>
      </c>
      <c r="B34" s="18" t="s">
        <v>37</v>
      </c>
      <c r="C34" s="19">
        <v>48</v>
      </c>
      <c r="D34" s="26">
        <v>0.1</v>
      </c>
      <c r="E34" s="22" t="s">
        <v>11</v>
      </c>
      <c r="F34" s="22">
        <v>0.6</v>
      </c>
      <c r="G34" s="22">
        <v>8.9</v>
      </c>
      <c r="H34" s="22">
        <v>22.3</v>
      </c>
      <c r="I34" s="22">
        <v>0</v>
      </c>
      <c r="J34" s="26">
        <v>0</v>
      </c>
      <c r="K34" s="26">
        <v>0.1</v>
      </c>
      <c r="L34" s="26">
        <v>0.2</v>
      </c>
      <c r="M34" s="26">
        <v>0.1</v>
      </c>
      <c r="N34" s="26">
        <v>0.1</v>
      </c>
      <c r="O34" s="26">
        <v>0.1</v>
      </c>
      <c r="P34" s="26">
        <v>0.6</v>
      </c>
      <c r="Q34" s="26">
        <v>0</v>
      </c>
      <c r="R34" s="22">
        <v>0</v>
      </c>
      <c r="S34" s="22">
        <v>0.1</v>
      </c>
      <c r="T34" s="22">
        <v>0.3</v>
      </c>
      <c r="U34" s="22">
        <v>9.1999999999999993</v>
      </c>
      <c r="V34" s="22">
        <v>0</v>
      </c>
      <c r="W34" s="22">
        <v>0</v>
      </c>
      <c r="X34" s="26">
        <v>0</v>
      </c>
      <c r="Y34" s="22">
        <v>6.7</v>
      </c>
      <c r="Z34" s="22">
        <v>1.2</v>
      </c>
      <c r="AA34" s="22">
        <v>8.1</v>
      </c>
      <c r="AB34" s="22">
        <v>5.9</v>
      </c>
      <c r="AC34" s="22">
        <v>2.7</v>
      </c>
      <c r="AD34" s="26">
        <v>0.1</v>
      </c>
      <c r="AE34" s="26">
        <v>0.1</v>
      </c>
      <c r="AF34" s="26">
        <v>0</v>
      </c>
      <c r="AG34" s="26">
        <v>0.1</v>
      </c>
      <c r="AH34" s="26">
        <v>0.1</v>
      </c>
      <c r="AI34" s="23">
        <f t="shared" si="0"/>
        <v>67.699999999999989</v>
      </c>
      <c r="AJ34" s="24">
        <f t="shared" si="1"/>
        <v>1.4104166666666664</v>
      </c>
    </row>
    <row r="35" spans="1:36" ht="17.25" customHeight="1" x14ac:dyDescent="0.2">
      <c r="A35" s="17">
        <v>690</v>
      </c>
      <c r="B35" s="18" t="s">
        <v>38</v>
      </c>
      <c r="C35" s="19">
        <v>55.8</v>
      </c>
      <c r="D35" s="22">
        <v>0</v>
      </c>
      <c r="E35" s="22">
        <v>0</v>
      </c>
      <c r="F35" s="22">
        <v>3.1</v>
      </c>
      <c r="G35" s="22">
        <v>15</v>
      </c>
      <c r="H35" s="22">
        <v>0.8</v>
      </c>
      <c r="I35" s="22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1.3</v>
      </c>
      <c r="Q35" s="26">
        <v>0</v>
      </c>
      <c r="R35" s="22">
        <v>0</v>
      </c>
      <c r="S35" s="22">
        <v>0</v>
      </c>
      <c r="T35" s="22">
        <v>0</v>
      </c>
      <c r="U35" s="22">
        <v>4.8</v>
      </c>
      <c r="V35" s="22">
        <v>0</v>
      </c>
      <c r="W35" s="22">
        <v>0</v>
      </c>
      <c r="X35" s="26">
        <v>0</v>
      </c>
      <c r="Y35" s="22">
        <v>16</v>
      </c>
      <c r="Z35" s="22">
        <v>2.2999999999999998</v>
      </c>
      <c r="AA35" s="22">
        <v>5.8</v>
      </c>
      <c r="AB35" s="22">
        <v>3.1</v>
      </c>
      <c r="AC35" s="22">
        <v>0</v>
      </c>
      <c r="AD35" s="22">
        <v>0</v>
      </c>
      <c r="AE35" s="22">
        <v>0</v>
      </c>
      <c r="AF35" s="26">
        <v>0</v>
      </c>
      <c r="AG35" s="22">
        <v>0</v>
      </c>
      <c r="AH35" s="22">
        <v>0</v>
      </c>
      <c r="AI35" s="23">
        <f t="shared" si="0"/>
        <v>52.199999999999996</v>
      </c>
      <c r="AJ35" s="24">
        <f t="shared" si="1"/>
        <v>0.93548387096774188</v>
      </c>
    </row>
    <row r="36" spans="1:36" ht="17.25" customHeight="1" x14ac:dyDescent="0.2">
      <c r="A36" s="17">
        <v>731</v>
      </c>
      <c r="B36" s="18" t="s">
        <v>39</v>
      </c>
      <c r="C36" s="19">
        <v>68</v>
      </c>
      <c r="D36" s="22">
        <v>0</v>
      </c>
      <c r="E36" s="22">
        <v>2.2000000000000002</v>
      </c>
      <c r="F36" s="22">
        <v>11.2</v>
      </c>
      <c r="G36" s="22">
        <v>21.8</v>
      </c>
      <c r="H36" s="22" t="s">
        <v>11</v>
      </c>
      <c r="I36" s="22">
        <v>0</v>
      </c>
      <c r="J36" s="26">
        <v>0</v>
      </c>
      <c r="K36" s="26">
        <v>0</v>
      </c>
      <c r="L36" s="26">
        <v>0.2</v>
      </c>
      <c r="M36" s="26">
        <v>0</v>
      </c>
      <c r="N36" s="26">
        <v>0.2</v>
      </c>
      <c r="O36" s="26">
        <v>0.2</v>
      </c>
      <c r="P36" s="26">
        <v>1.4</v>
      </c>
      <c r="Q36" s="26">
        <v>0.2</v>
      </c>
      <c r="R36" s="22">
        <v>0</v>
      </c>
      <c r="S36" s="22" t="s">
        <v>11</v>
      </c>
      <c r="T36" s="22">
        <v>4.2</v>
      </c>
      <c r="U36" s="22">
        <v>9.4</v>
      </c>
      <c r="V36" s="22">
        <v>0</v>
      </c>
      <c r="W36" s="22">
        <v>0</v>
      </c>
      <c r="X36" s="26">
        <v>0</v>
      </c>
      <c r="Y36" s="22">
        <v>24.7</v>
      </c>
      <c r="Z36" s="22">
        <v>7.6</v>
      </c>
      <c r="AA36" s="22">
        <v>4.8</v>
      </c>
      <c r="AB36" s="22">
        <v>7.6</v>
      </c>
      <c r="AC36" s="22">
        <v>0</v>
      </c>
      <c r="AD36" s="22">
        <v>0</v>
      </c>
      <c r="AE36" s="22">
        <v>0</v>
      </c>
      <c r="AF36" s="26">
        <v>0.2</v>
      </c>
      <c r="AG36" s="22">
        <v>0</v>
      </c>
      <c r="AH36" s="22">
        <v>0.2</v>
      </c>
      <c r="AI36" s="23">
        <f t="shared" si="0"/>
        <v>96.100000000000009</v>
      </c>
      <c r="AJ36" s="24">
        <f t="shared" si="1"/>
        <v>1.4132352941176471</v>
      </c>
    </row>
    <row r="37" spans="1:36" ht="17.25" customHeight="1" x14ac:dyDescent="0.2">
      <c r="A37" s="17">
        <v>782</v>
      </c>
      <c r="B37" s="18" t="s">
        <v>40</v>
      </c>
      <c r="C37" s="19">
        <v>59.3</v>
      </c>
      <c r="D37" s="22">
        <v>0</v>
      </c>
      <c r="E37" s="22">
        <v>0.7</v>
      </c>
      <c r="F37" s="22">
        <v>5</v>
      </c>
      <c r="G37" s="22">
        <v>16.5</v>
      </c>
      <c r="H37" s="22">
        <v>4.8</v>
      </c>
      <c r="I37" s="22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1.4</v>
      </c>
      <c r="Q37" s="26">
        <v>0.2</v>
      </c>
      <c r="R37" s="22">
        <v>0</v>
      </c>
      <c r="S37" s="22">
        <v>0</v>
      </c>
      <c r="T37" s="22">
        <v>0</v>
      </c>
      <c r="U37" s="22">
        <v>7</v>
      </c>
      <c r="V37" s="22">
        <v>0</v>
      </c>
      <c r="W37" s="22">
        <v>0</v>
      </c>
      <c r="X37" s="26">
        <v>0</v>
      </c>
      <c r="Y37" s="22">
        <v>14.5</v>
      </c>
      <c r="Z37" s="22">
        <v>2.5</v>
      </c>
      <c r="AA37" s="22">
        <v>1.4</v>
      </c>
      <c r="AB37" s="28">
        <v>6.5</v>
      </c>
      <c r="AC37" s="22">
        <v>0.5</v>
      </c>
      <c r="AD37" s="22">
        <v>0</v>
      </c>
      <c r="AE37" s="22">
        <v>0</v>
      </c>
      <c r="AF37" s="26">
        <v>0</v>
      </c>
      <c r="AG37" s="22">
        <v>0</v>
      </c>
      <c r="AH37" s="22">
        <v>0</v>
      </c>
      <c r="AI37" s="23">
        <f t="shared" si="0"/>
        <v>60.999999999999993</v>
      </c>
      <c r="AJ37" s="24">
        <f t="shared" si="1"/>
        <v>1.0286677908937605</v>
      </c>
    </row>
    <row r="38" spans="1:36" ht="17.25" customHeight="1" x14ac:dyDescent="0.2">
      <c r="A38" s="17">
        <v>845</v>
      </c>
      <c r="B38" s="18" t="s">
        <v>41</v>
      </c>
      <c r="C38" s="19">
        <v>60.9</v>
      </c>
      <c r="D38" s="22">
        <v>0</v>
      </c>
      <c r="E38" s="26">
        <v>1.5</v>
      </c>
      <c r="F38" s="22">
        <v>5.6</v>
      </c>
      <c r="G38" s="22">
        <v>23</v>
      </c>
      <c r="H38" s="22">
        <v>3.6</v>
      </c>
      <c r="I38" s="22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0.6</v>
      </c>
      <c r="Q38" s="26">
        <v>0</v>
      </c>
      <c r="R38" s="22">
        <v>0</v>
      </c>
      <c r="S38" s="22">
        <v>0</v>
      </c>
      <c r="T38" s="22">
        <v>1</v>
      </c>
      <c r="U38" s="22">
        <v>20</v>
      </c>
      <c r="V38" s="22">
        <v>0</v>
      </c>
      <c r="W38" s="22">
        <v>0</v>
      </c>
      <c r="X38" s="26">
        <v>0</v>
      </c>
      <c r="Y38" s="22">
        <v>21</v>
      </c>
      <c r="Z38" s="22">
        <v>2.2000000000000002</v>
      </c>
      <c r="AA38" s="22">
        <v>0.5</v>
      </c>
      <c r="AB38" s="22">
        <v>6</v>
      </c>
      <c r="AC38" s="22">
        <v>3</v>
      </c>
      <c r="AD38" s="22">
        <v>0</v>
      </c>
      <c r="AE38" s="22">
        <v>0</v>
      </c>
      <c r="AF38" s="26">
        <v>0</v>
      </c>
      <c r="AG38" s="22">
        <v>0</v>
      </c>
      <c r="AH38" s="22">
        <v>0</v>
      </c>
      <c r="AI38" s="23">
        <f>SUM(D38:AH38)</f>
        <v>88.000000000000014</v>
      </c>
      <c r="AJ38" s="24">
        <f>AI38/C38</f>
        <v>1.4449917898193763</v>
      </c>
    </row>
    <row r="39" spans="1:36" ht="17.25" customHeight="1" x14ac:dyDescent="0.2">
      <c r="A39" s="184" t="s">
        <v>42</v>
      </c>
      <c r="B39" s="185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1" t="s">
        <v>43</v>
      </c>
      <c r="AJ39" s="32" t="s">
        <v>43</v>
      </c>
    </row>
    <row r="40" spans="1:36" ht="17.25" customHeight="1" x14ac:dyDescent="0.2">
      <c r="A40" s="33">
        <v>1002</v>
      </c>
      <c r="B40" s="18" t="s">
        <v>44</v>
      </c>
      <c r="C40" s="34"/>
      <c r="D40" s="22">
        <v>0.1</v>
      </c>
      <c r="E40" s="22">
        <v>6</v>
      </c>
      <c r="F40" s="22">
        <v>3.5</v>
      </c>
      <c r="G40" s="22">
        <v>22.5</v>
      </c>
      <c r="H40" s="22">
        <v>0.6</v>
      </c>
      <c r="I40" s="22">
        <v>0</v>
      </c>
      <c r="J40" s="26">
        <v>0.1</v>
      </c>
      <c r="K40" s="26">
        <v>0</v>
      </c>
      <c r="L40" s="26">
        <v>0</v>
      </c>
      <c r="M40" s="26">
        <v>0.1</v>
      </c>
      <c r="N40" s="26">
        <v>0</v>
      </c>
      <c r="O40" s="26">
        <v>1</v>
      </c>
      <c r="P40" s="26">
        <v>9.6</v>
      </c>
      <c r="Q40" s="26">
        <v>0.1</v>
      </c>
      <c r="R40" s="22">
        <v>0</v>
      </c>
      <c r="S40" s="22">
        <v>4.7</v>
      </c>
      <c r="T40" s="22">
        <v>7.1</v>
      </c>
      <c r="U40" s="28">
        <v>14</v>
      </c>
      <c r="V40" s="22">
        <v>0</v>
      </c>
      <c r="W40" s="22">
        <v>0</v>
      </c>
      <c r="X40" s="22">
        <v>0.5</v>
      </c>
      <c r="Y40" s="22">
        <v>17</v>
      </c>
      <c r="Z40" s="22">
        <v>0</v>
      </c>
      <c r="AA40" s="22">
        <v>9.5</v>
      </c>
      <c r="AB40" s="35" t="s">
        <v>45</v>
      </c>
      <c r="AC40" s="22">
        <v>1</v>
      </c>
      <c r="AD40" s="22">
        <v>1.3</v>
      </c>
      <c r="AE40" s="22">
        <v>0</v>
      </c>
      <c r="AF40" s="22">
        <v>0</v>
      </c>
      <c r="AG40" s="22">
        <v>0.1</v>
      </c>
      <c r="AH40" s="22">
        <v>0.1</v>
      </c>
      <c r="AI40" s="36">
        <f>SUM(D40:AH40)</f>
        <v>98.899999999999991</v>
      </c>
      <c r="AJ40" s="24"/>
    </row>
    <row r="41" spans="1:36" ht="17.25" customHeight="1" x14ac:dyDescent="0.2">
      <c r="A41" s="33">
        <v>1032</v>
      </c>
      <c r="B41" s="18" t="s">
        <v>46</v>
      </c>
      <c r="C41" s="34"/>
      <c r="D41" s="22">
        <v>0</v>
      </c>
      <c r="E41" s="22">
        <v>2.5</v>
      </c>
      <c r="F41" s="22">
        <v>7.7</v>
      </c>
      <c r="G41" s="22">
        <v>16.7</v>
      </c>
      <c r="H41" s="22">
        <v>0.1</v>
      </c>
      <c r="I41" s="22">
        <v>0</v>
      </c>
      <c r="J41" s="26">
        <v>0</v>
      </c>
      <c r="K41" s="26">
        <v>0.1</v>
      </c>
      <c r="L41" s="26">
        <v>0.1</v>
      </c>
      <c r="M41" s="26">
        <v>0</v>
      </c>
      <c r="N41" s="26">
        <v>0.2</v>
      </c>
      <c r="O41" s="26">
        <v>0.7</v>
      </c>
      <c r="P41" s="26">
        <v>29.7</v>
      </c>
      <c r="Q41" s="26">
        <v>0.3</v>
      </c>
      <c r="R41" s="22">
        <v>0</v>
      </c>
      <c r="S41" s="22">
        <v>6</v>
      </c>
      <c r="T41" s="22">
        <v>12.8</v>
      </c>
      <c r="U41" s="22">
        <v>23.5</v>
      </c>
      <c r="V41" s="22">
        <v>0</v>
      </c>
      <c r="W41" s="22">
        <v>0</v>
      </c>
      <c r="X41" s="22">
        <v>0.1</v>
      </c>
      <c r="Y41" s="22">
        <v>21.8</v>
      </c>
      <c r="Z41" s="22">
        <v>7.6</v>
      </c>
      <c r="AA41" s="22">
        <v>9.4</v>
      </c>
      <c r="AB41" s="22">
        <v>19.2</v>
      </c>
      <c r="AC41" s="22">
        <v>4</v>
      </c>
      <c r="AD41" s="22">
        <v>0.8</v>
      </c>
      <c r="AE41" s="22">
        <v>0</v>
      </c>
      <c r="AF41" s="22">
        <v>0</v>
      </c>
      <c r="AG41" s="22">
        <v>0.2</v>
      </c>
      <c r="AH41" s="22">
        <v>0</v>
      </c>
      <c r="AI41" s="23">
        <f t="shared" ref="AI41:AI87" si="2">SUM(D41:AH41)</f>
        <v>163.49999999999997</v>
      </c>
      <c r="AJ41" s="24"/>
    </row>
    <row r="42" spans="1:36" ht="17.25" customHeight="1" x14ac:dyDescent="0.2">
      <c r="A42" s="33">
        <v>1039</v>
      </c>
      <c r="B42" s="18" t="s">
        <v>47</v>
      </c>
      <c r="C42" s="34"/>
      <c r="D42" s="22">
        <v>0</v>
      </c>
      <c r="E42" s="22">
        <v>2.8</v>
      </c>
      <c r="F42" s="22">
        <v>3.1</v>
      </c>
      <c r="G42" s="22">
        <v>11.7</v>
      </c>
      <c r="H42" s="22">
        <v>0</v>
      </c>
      <c r="I42" s="22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10.199999999999999</v>
      </c>
      <c r="Q42" s="26">
        <v>2.6</v>
      </c>
      <c r="R42" s="22">
        <v>0</v>
      </c>
      <c r="S42" s="22">
        <v>12.6</v>
      </c>
      <c r="T42" s="22">
        <v>8.4</v>
      </c>
      <c r="U42" s="22">
        <v>8.6</v>
      </c>
      <c r="V42" s="22">
        <v>0</v>
      </c>
      <c r="W42" s="22">
        <v>0</v>
      </c>
      <c r="X42" s="22">
        <v>0</v>
      </c>
      <c r="Y42" s="22">
        <v>12.6</v>
      </c>
      <c r="Z42" s="22">
        <v>0.7</v>
      </c>
      <c r="AA42" s="22">
        <v>11.2</v>
      </c>
      <c r="AB42" s="22">
        <v>30.6</v>
      </c>
      <c r="AC42" s="22">
        <v>0</v>
      </c>
      <c r="AD42" s="22">
        <v>0</v>
      </c>
      <c r="AE42" s="22">
        <v>0.2</v>
      </c>
      <c r="AF42" s="22">
        <v>0</v>
      </c>
      <c r="AG42" s="22">
        <v>0</v>
      </c>
      <c r="AH42" s="22">
        <v>0</v>
      </c>
      <c r="AI42" s="23">
        <f t="shared" si="2"/>
        <v>115.3</v>
      </c>
      <c r="AJ42" s="24"/>
    </row>
    <row r="43" spans="1:36" ht="17.25" customHeight="1" x14ac:dyDescent="0.2">
      <c r="A43" s="33">
        <v>1041</v>
      </c>
      <c r="B43" s="18" t="s">
        <v>8</v>
      </c>
      <c r="C43" s="34"/>
      <c r="D43" s="22">
        <v>0</v>
      </c>
      <c r="E43" s="22">
        <v>2.8</v>
      </c>
      <c r="F43" s="22">
        <v>3.8</v>
      </c>
      <c r="G43" s="22">
        <v>31.5</v>
      </c>
      <c r="H43" s="22">
        <v>0.5</v>
      </c>
      <c r="I43" s="179" t="s">
        <v>45</v>
      </c>
      <c r="J43" s="180"/>
      <c r="K43" s="26">
        <v>0</v>
      </c>
      <c r="L43" s="26">
        <v>0</v>
      </c>
      <c r="M43" s="26">
        <v>0</v>
      </c>
      <c r="N43" s="26">
        <v>0</v>
      </c>
      <c r="O43" s="26">
        <v>0.9</v>
      </c>
      <c r="P43" s="179" t="s">
        <v>45</v>
      </c>
      <c r="Q43" s="181"/>
      <c r="R43" s="22">
        <v>0</v>
      </c>
      <c r="S43" s="22">
        <v>3.8</v>
      </c>
      <c r="T43" s="22">
        <v>8.9</v>
      </c>
      <c r="U43" s="22">
        <v>17.899999999999999</v>
      </c>
      <c r="V43" s="22">
        <v>0</v>
      </c>
      <c r="W43" s="22">
        <v>0</v>
      </c>
      <c r="X43" s="22">
        <v>0</v>
      </c>
      <c r="Y43" s="22">
        <v>20.2</v>
      </c>
      <c r="Z43" s="22">
        <v>1.4</v>
      </c>
      <c r="AA43" s="22">
        <v>4</v>
      </c>
      <c r="AB43" s="22">
        <v>19.5</v>
      </c>
      <c r="AC43" s="22">
        <v>0.9</v>
      </c>
      <c r="AD43" s="22">
        <v>0.9</v>
      </c>
      <c r="AE43" s="22">
        <v>0</v>
      </c>
      <c r="AF43" s="22">
        <v>0</v>
      </c>
      <c r="AG43" s="22">
        <v>0</v>
      </c>
      <c r="AH43" s="22">
        <v>0.2</v>
      </c>
      <c r="AI43" s="36">
        <f t="shared" si="2"/>
        <v>117.20000000000002</v>
      </c>
      <c r="AJ43" s="24"/>
    </row>
    <row r="44" spans="1:36" ht="17.25" customHeight="1" x14ac:dyDescent="0.2">
      <c r="A44" s="33">
        <v>1089</v>
      </c>
      <c r="B44" s="18" t="s">
        <v>48</v>
      </c>
      <c r="C44" s="34"/>
      <c r="D44" s="179" t="s">
        <v>45</v>
      </c>
      <c r="E44" s="180"/>
      <c r="F44" s="180"/>
      <c r="G44" s="180"/>
      <c r="H44" s="22">
        <v>2.2000000000000002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6">
        <v>0.4</v>
      </c>
      <c r="P44" s="26">
        <v>12.4</v>
      </c>
      <c r="Q44" s="39">
        <v>0.2</v>
      </c>
      <c r="R44" s="22">
        <v>0</v>
      </c>
      <c r="S44" s="22">
        <v>7.6</v>
      </c>
      <c r="T44" s="179" t="s">
        <v>45</v>
      </c>
      <c r="U44" s="180"/>
      <c r="V44" s="181"/>
      <c r="W44" s="22">
        <v>0</v>
      </c>
      <c r="X44" s="22">
        <v>0.2</v>
      </c>
      <c r="Y44" s="35" t="s">
        <v>45</v>
      </c>
      <c r="Z44" s="22">
        <v>2.6</v>
      </c>
      <c r="AA44" s="179" t="s">
        <v>45</v>
      </c>
      <c r="AB44" s="180"/>
      <c r="AC44" s="22">
        <v>0.2</v>
      </c>
      <c r="AD44" s="22">
        <v>0.2</v>
      </c>
      <c r="AE44" s="22">
        <v>0</v>
      </c>
      <c r="AF44" s="22">
        <v>0</v>
      </c>
      <c r="AG44" s="22">
        <v>0</v>
      </c>
      <c r="AH44" s="22">
        <v>0</v>
      </c>
      <c r="AI44" s="36">
        <f t="shared" si="2"/>
        <v>25.999999999999996</v>
      </c>
      <c r="AJ44" s="24"/>
    </row>
    <row r="45" spans="1:36" ht="17.25" customHeight="1" x14ac:dyDescent="0.2">
      <c r="A45" s="33">
        <v>1105</v>
      </c>
      <c r="B45" s="18" t="s">
        <v>49</v>
      </c>
      <c r="C45" s="34"/>
      <c r="D45" s="22">
        <v>0</v>
      </c>
      <c r="E45" s="22">
        <v>2.8</v>
      </c>
      <c r="F45" s="22">
        <v>15.2</v>
      </c>
      <c r="G45" s="22">
        <v>27.4</v>
      </c>
      <c r="H45" s="22">
        <v>1.2</v>
      </c>
      <c r="I45" s="22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2.4</v>
      </c>
      <c r="P45" s="26">
        <v>16</v>
      </c>
      <c r="Q45" s="26">
        <v>0.8</v>
      </c>
      <c r="R45" s="22">
        <v>0</v>
      </c>
      <c r="S45" s="22">
        <v>4.0999999999999996</v>
      </c>
      <c r="T45" s="22">
        <v>17.2</v>
      </c>
      <c r="U45" s="22">
        <v>38.4</v>
      </c>
      <c r="V45" s="22">
        <v>0.2</v>
      </c>
      <c r="W45" s="22">
        <v>0</v>
      </c>
      <c r="X45" s="22">
        <v>0.8</v>
      </c>
      <c r="Y45" s="22">
        <v>39</v>
      </c>
      <c r="Z45" s="22">
        <v>11.6</v>
      </c>
      <c r="AA45" s="22">
        <v>17.2</v>
      </c>
      <c r="AB45" s="22">
        <v>29.2</v>
      </c>
      <c r="AC45" s="22">
        <v>1.1000000000000001</v>
      </c>
      <c r="AD45" s="22">
        <v>1</v>
      </c>
      <c r="AE45" s="22">
        <v>0</v>
      </c>
      <c r="AF45" s="22">
        <v>0</v>
      </c>
      <c r="AG45" s="22">
        <v>0</v>
      </c>
      <c r="AH45" s="22">
        <v>0</v>
      </c>
      <c r="AI45" s="23">
        <f t="shared" si="2"/>
        <v>225.59999999999997</v>
      </c>
      <c r="AJ45" s="24"/>
    </row>
    <row r="46" spans="1:36" ht="17.25" customHeight="1" x14ac:dyDescent="0.2">
      <c r="A46" s="33">
        <v>1112</v>
      </c>
      <c r="B46" s="18" t="s">
        <v>50</v>
      </c>
      <c r="C46" s="34"/>
      <c r="D46" s="22">
        <v>0.2</v>
      </c>
      <c r="E46" s="22">
        <v>4.4000000000000004</v>
      </c>
      <c r="F46" s="22">
        <v>7.7</v>
      </c>
      <c r="G46" s="22">
        <v>15.4</v>
      </c>
      <c r="H46" s="22">
        <v>20.9</v>
      </c>
      <c r="I46" s="22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12.1</v>
      </c>
      <c r="Q46" s="26">
        <v>2.4</v>
      </c>
      <c r="R46" s="22">
        <v>0</v>
      </c>
      <c r="S46" s="22">
        <v>2</v>
      </c>
      <c r="T46" s="22">
        <v>12.1</v>
      </c>
      <c r="U46" s="22">
        <v>24.4</v>
      </c>
      <c r="V46" s="22">
        <v>0</v>
      </c>
      <c r="W46" s="22">
        <v>0</v>
      </c>
      <c r="X46" s="22">
        <v>0</v>
      </c>
      <c r="Y46" s="22">
        <v>16.7</v>
      </c>
      <c r="Z46" s="22">
        <v>3.1</v>
      </c>
      <c r="AA46" s="22">
        <v>22.2</v>
      </c>
      <c r="AB46" s="22">
        <v>31.5</v>
      </c>
      <c r="AC46" s="22">
        <v>1.5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3">
        <f t="shared" si="2"/>
        <v>176.6</v>
      </c>
      <c r="AJ46" s="24"/>
    </row>
    <row r="47" spans="1:36" ht="17.25" customHeight="1" x14ac:dyDescent="0.2">
      <c r="A47" s="33">
        <v>1151</v>
      </c>
      <c r="B47" s="18" t="s">
        <v>51</v>
      </c>
      <c r="C47" s="34"/>
      <c r="D47" s="22">
        <v>0</v>
      </c>
      <c r="E47" s="22">
        <v>1.7</v>
      </c>
      <c r="F47" s="22">
        <v>8.4</v>
      </c>
      <c r="G47" s="22">
        <v>17.899999999999999</v>
      </c>
      <c r="H47" s="22">
        <v>34.6</v>
      </c>
      <c r="I47" s="22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6.6</v>
      </c>
      <c r="Q47" s="28">
        <v>1.4</v>
      </c>
      <c r="R47" s="22">
        <v>0</v>
      </c>
      <c r="S47" s="28">
        <v>4.8</v>
      </c>
      <c r="T47" s="179" t="s">
        <v>45</v>
      </c>
      <c r="U47" s="180"/>
      <c r="V47" s="22">
        <v>0</v>
      </c>
      <c r="W47" s="22">
        <v>0</v>
      </c>
      <c r="X47" s="179" t="s">
        <v>45</v>
      </c>
      <c r="Y47" s="180"/>
      <c r="Z47" s="180"/>
      <c r="AA47" s="180"/>
      <c r="AB47" s="180"/>
      <c r="AC47" s="180"/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36">
        <f t="shared" si="2"/>
        <v>75.400000000000006</v>
      </c>
      <c r="AJ47" s="24"/>
    </row>
    <row r="48" spans="1:36" ht="17.25" customHeight="1" x14ac:dyDescent="0.2">
      <c r="A48" s="33">
        <v>1160</v>
      </c>
      <c r="B48" s="18" t="s">
        <v>52</v>
      </c>
      <c r="C48" s="34"/>
      <c r="D48" s="179" t="s">
        <v>45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1"/>
      <c r="AG48" s="22">
        <v>0</v>
      </c>
      <c r="AH48" s="22">
        <v>0</v>
      </c>
      <c r="AI48" s="36">
        <f t="shared" si="2"/>
        <v>0</v>
      </c>
      <c r="AJ48" s="24"/>
    </row>
    <row r="49" spans="1:36" ht="17.25" customHeight="1" x14ac:dyDescent="0.2">
      <c r="A49" s="33">
        <v>1171</v>
      </c>
      <c r="B49" s="18" t="s">
        <v>53</v>
      </c>
      <c r="C49" s="34"/>
      <c r="D49" s="22">
        <v>0</v>
      </c>
      <c r="E49" s="22">
        <v>2.2999999999999998</v>
      </c>
      <c r="F49" s="22">
        <v>23.8</v>
      </c>
      <c r="G49" s="22">
        <v>24.5</v>
      </c>
      <c r="H49" s="22">
        <v>13</v>
      </c>
      <c r="I49" s="22">
        <v>0</v>
      </c>
      <c r="J49" s="26">
        <v>0</v>
      </c>
      <c r="K49" s="26"/>
      <c r="L49" s="26">
        <v>0</v>
      </c>
      <c r="M49" s="26">
        <v>0</v>
      </c>
      <c r="N49" s="26">
        <v>0</v>
      </c>
      <c r="O49" s="26">
        <v>0.1</v>
      </c>
      <c r="P49" s="26">
        <v>11.4</v>
      </c>
      <c r="Q49" s="26">
        <v>0.3</v>
      </c>
      <c r="R49" s="22">
        <v>0</v>
      </c>
      <c r="S49" s="22">
        <v>8.4</v>
      </c>
      <c r="T49" s="22">
        <v>18.7</v>
      </c>
      <c r="U49" s="22">
        <v>36.5</v>
      </c>
      <c r="V49" s="22">
        <v>0</v>
      </c>
      <c r="W49" s="22">
        <v>0</v>
      </c>
      <c r="X49" s="22">
        <v>0.1</v>
      </c>
      <c r="Y49" s="22">
        <v>66.599999999999994</v>
      </c>
      <c r="Z49" s="22">
        <v>11.9</v>
      </c>
      <c r="AA49" s="22">
        <v>8.1</v>
      </c>
      <c r="AB49" s="22">
        <v>16.5</v>
      </c>
      <c r="AC49" s="22">
        <v>0.9</v>
      </c>
      <c r="AD49" s="22">
        <v>0.1</v>
      </c>
      <c r="AE49" s="22">
        <v>0</v>
      </c>
      <c r="AF49" s="22">
        <v>0</v>
      </c>
      <c r="AG49" s="22">
        <v>0</v>
      </c>
      <c r="AH49" s="22">
        <v>0</v>
      </c>
      <c r="AI49" s="23">
        <f t="shared" si="2"/>
        <v>243.2</v>
      </c>
      <c r="AJ49" s="24"/>
    </row>
    <row r="50" spans="1:36" ht="17.25" customHeight="1" x14ac:dyDescent="0.2">
      <c r="A50" s="33">
        <v>1187</v>
      </c>
      <c r="B50" s="18" t="s">
        <v>54</v>
      </c>
      <c r="C50" s="34"/>
      <c r="D50" s="22">
        <v>0.2</v>
      </c>
      <c r="E50" s="22">
        <v>4.3</v>
      </c>
      <c r="F50" s="22">
        <v>17.8</v>
      </c>
      <c r="G50" s="22">
        <v>62.2</v>
      </c>
      <c r="H50" s="22">
        <v>0</v>
      </c>
      <c r="I50" s="22">
        <v>0</v>
      </c>
      <c r="J50" s="26">
        <v>0.1</v>
      </c>
      <c r="K50" s="26">
        <v>0.1</v>
      </c>
      <c r="L50" s="26">
        <v>0.1</v>
      </c>
      <c r="M50" s="26">
        <v>0</v>
      </c>
      <c r="N50" s="26">
        <v>0.1</v>
      </c>
      <c r="O50" s="26">
        <v>0.1</v>
      </c>
      <c r="P50" s="26">
        <v>9.8000000000000007</v>
      </c>
      <c r="Q50" s="26">
        <v>0.4</v>
      </c>
      <c r="R50" s="22">
        <v>0</v>
      </c>
      <c r="S50" s="22">
        <v>3.4</v>
      </c>
      <c r="T50" s="22">
        <v>5.3</v>
      </c>
      <c r="U50" s="22">
        <v>26.5</v>
      </c>
      <c r="V50" s="22">
        <v>0</v>
      </c>
      <c r="W50" s="22">
        <v>0</v>
      </c>
      <c r="X50" s="22">
        <v>0</v>
      </c>
      <c r="Y50" s="22">
        <v>27.7</v>
      </c>
      <c r="Z50" s="22">
        <v>4.2</v>
      </c>
      <c r="AA50" s="22">
        <v>26.2</v>
      </c>
      <c r="AB50" s="22">
        <v>12.2</v>
      </c>
      <c r="AC50" s="22">
        <v>3.4</v>
      </c>
      <c r="AD50" s="22">
        <v>0</v>
      </c>
      <c r="AE50" s="22">
        <v>0.1</v>
      </c>
      <c r="AF50" s="22">
        <v>0</v>
      </c>
      <c r="AG50" s="22">
        <v>0.1</v>
      </c>
      <c r="AH50" s="22">
        <v>0.1</v>
      </c>
      <c r="AI50" s="23">
        <f t="shared" si="2"/>
        <v>204.39999999999992</v>
      </c>
      <c r="AJ50" s="24"/>
    </row>
    <row r="51" spans="1:36" ht="17.25" customHeight="1" x14ac:dyDescent="0.2">
      <c r="A51" s="33">
        <v>1195</v>
      </c>
      <c r="B51" s="18" t="s">
        <v>55</v>
      </c>
      <c r="C51" s="34"/>
      <c r="D51" s="22">
        <v>0</v>
      </c>
      <c r="E51" s="22">
        <v>0.7</v>
      </c>
      <c r="F51" s="22">
        <v>5.3</v>
      </c>
      <c r="G51" s="22">
        <v>16.100000000000001</v>
      </c>
      <c r="H51" s="28">
        <v>22.1</v>
      </c>
      <c r="I51" s="22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12.2</v>
      </c>
      <c r="Q51" s="26">
        <v>0.7</v>
      </c>
      <c r="R51" s="22">
        <v>0</v>
      </c>
      <c r="S51" s="22">
        <v>2.8</v>
      </c>
      <c r="T51" s="179" t="s">
        <v>45</v>
      </c>
      <c r="U51" s="181"/>
      <c r="V51" s="22">
        <v>0</v>
      </c>
      <c r="W51" s="22">
        <v>0</v>
      </c>
      <c r="X51" s="22">
        <v>0.2</v>
      </c>
      <c r="Y51" s="22">
        <v>20.2</v>
      </c>
      <c r="Z51" s="22">
        <v>0.7</v>
      </c>
      <c r="AA51" s="22">
        <v>14.5</v>
      </c>
      <c r="AB51" s="179" t="s">
        <v>45</v>
      </c>
      <c r="AC51" s="181"/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36">
        <f t="shared" si="2"/>
        <v>95.500000000000014</v>
      </c>
      <c r="AJ51" s="24"/>
    </row>
    <row r="52" spans="1:36" ht="17.25" customHeight="1" x14ac:dyDescent="0.2">
      <c r="A52" s="33">
        <v>1203</v>
      </c>
      <c r="B52" s="18" t="s">
        <v>56</v>
      </c>
      <c r="C52" s="34"/>
      <c r="D52" s="179" t="s">
        <v>57</v>
      </c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1"/>
      <c r="AI52" s="36">
        <f t="shared" si="2"/>
        <v>0</v>
      </c>
      <c r="AJ52" s="24"/>
    </row>
    <row r="53" spans="1:36" ht="17.25" customHeight="1" x14ac:dyDescent="0.2">
      <c r="A53" s="33">
        <v>1211</v>
      </c>
      <c r="B53" s="18" t="s">
        <v>58</v>
      </c>
      <c r="C53" s="34"/>
      <c r="D53" s="22">
        <v>0</v>
      </c>
      <c r="E53" s="22">
        <v>2.2999999999999998</v>
      </c>
      <c r="F53" s="22">
        <v>11.4</v>
      </c>
      <c r="G53" s="22">
        <v>16.8</v>
      </c>
      <c r="H53" s="22">
        <v>29.5</v>
      </c>
      <c r="I53" s="22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10.1</v>
      </c>
      <c r="Q53" s="26">
        <v>0.7</v>
      </c>
      <c r="R53" s="22">
        <v>0</v>
      </c>
      <c r="S53" s="22">
        <v>6.6</v>
      </c>
      <c r="T53" s="22">
        <v>9.9</v>
      </c>
      <c r="U53" s="22">
        <v>45</v>
      </c>
      <c r="V53" s="22">
        <v>0</v>
      </c>
      <c r="W53" s="22">
        <v>0</v>
      </c>
      <c r="X53" s="22">
        <v>0.1</v>
      </c>
      <c r="Y53" s="22">
        <v>46.9</v>
      </c>
      <c r="Z53" s="22">
        <v>2.2000000000000002</v>
      </c>
      <c r="AA53" s="22">
        <v>12.5</v>
      </c>
      <c r="AB53" s="22">
        <v>10.8</v>
      </c>
      <c r="AC53" s="22">
        <v>1.8</v>
      </c>
      <c r="AD53" s="22">
        <v>0</v>
      </c>
      <c r="AE53" s="22">
        <v>0.1</v>
      </c>
      <c r="AF53" s="22">
        <v>0</v>
      </c>
      <c r="AG53" s="22">
        <v>0</v>
      </c>
      <c r="AH53" s="22">
        <v>0</v>
      </c>
      <c r="AI53" s="23">
        <f t="shared" si="2"/>
        <v>206.70000000000002</v>
      </c>
      <c r="AJ53" s="24"/>
    </row>
    <row r="54" spans="1:36" ht="17.25" customHeight="1" x14ac:dyDescent="0.2">
      <c r="A54" s="33">
        <v>1225</v>
      </c>
      <c r="B54" s="18" t="s">
        <v>20</v>
      </c>
      <c r="C54" s="34"/>
      <c r="D54" s="22">
        <v>0</v>
      </c>
      <c r="E54" s="22">
        <v>3.4</v>
      </c>
      <c r="F54" s="22">
        <v>21.7</v>
      </c>
      <c r="G54" s="22">
        <v>25.7</v>
      </c>
      <c r="H54" s="22">
        <v>26.4</v>
      </c>
      <c r="I54" s="22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11.4</v>
      </c>
      <c r="Q54" s="26">
        <v>1</v>
      </c>
      <c r="R54" s="22">
        <v>0</v>
      </c>
      <c r="S54" s="22">
        <v>5.7</v>
      </c>
      <c r="T54" s="22">
        <v>20.9</v>
      </c>
      <c r="U54" s="40">
        <v>29</v>
      </c>
      <c r="V54" s="22">
        <v>0</v>
      </c>
      <c r="W54" s="22">
        <v>0</v>
      </c>
      <c r="X54" s="22">
        <v>1.1000000000000001</v>
      </c>
      <c r="Y54" s="22">
        <v>59.3</v>
      </c>
      <c r="Z54" s="22">
        <v>8.9</v>
      </c>
      <c r="AA54" s="22">
        <v>10.5</v>
      </c>
      <c r="AB54" s="40">
        <v>5.9</v>
      </c>
      <c r="AC54" s="40" t="s">
        <v>59</v>
      </c>
      <c r="AD54" s="22">
        <v>0.2</v>
      </c>
      <c r="AE54" s="22">
        <v>0</v>
      </c>
      <c r="AF54" s="22">
        <v>0.2</v>
      </c>
      <c r="AG54" s="22">
        <v>0</v>
      </c>
      <c r="AH54" s="22">
        <v>0</v>
      </c>
      <c r="AI54" s="36">
        <f t="shared" si="2"/>
        <v>231.29999999999995</v>
      </c>
      <c r="AJ54" s="24"/>
    </row>
    <row r="55" spans="1:36" ht="17.25" customHeight="1" x14ac:dyDescent="0.2">
      <c r="A55" s="33">
        <v>1260</v>
      </c>
      <c r="B55" s="18" t="s">
        <v>60</v>
      </c>
      <c r="C55" s="34"/>
      <c r="D55" s="22">
        <v>0</v>
      </c>
      <c r="E55" s="22">
        <v>8.5</v>
      </c>
      <c r="F55" s="22">
        <v>21.8</v>
      </c>
      <c r="G55" s="22">
        <v>37.799999999999997</v>
      </c>
      <c r="H55" s="22">
        <v>1.3</v>
      </c>
      <c r="I55" s="22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7.6</v>
      </c>
      <c r="Q55" s="26">
        <v>0</v>
      </c>
      <c r="R55" s="22">
        <v>0</v>
      </c>
      <c r="S55" s="22">
        <v>4.7</v>
      </c>
      <c r="T55" s="22">
        <v>20.100000000000001</v>
      </c>
      <c r="U55" s="22">
        <v>43.4</v>
      </c>
      <c r="V55" s="22">
        <v>0</v>
      </c>
      <c r="W55" s="22">
        <v>0</v>
      </c>
      <c r="X55" s="22">
        <v>0</v>
      </c>
      <c r="Y55" s="22">
        <v>57.3</v>
      </c>
      <c r="Z55" s="22">
        <v>10.8</v>
      </c>
      <c r="AA55" s="22">
        <v>15.6</v>
      </c>
      <c r="AB55" s="28">
        <v>15.2</v>
      </c>
      <c r="AC55" s="22">
        <v>1.1000000000000001</v>
      </c>
      <c r="AD55" s="22">
        <v>0</v>
      </c>
      <c r="AE55" s="22">
        <v>0</v>
      </c>
      <c r="AF55" s="22">
        <v>0</v>
      </c>
      <c r="AG55" s="22">
        <v>0.1</v>
      </c>
      <c r="AH55" s="22">
        <v>0</v>
      </c>
      <c r="AI55" s="23">
        <f t="shared" si="2"/>
        <v>245.29999999999998</v>
      </c>
      <c r="AJ55" s="24"/>
    </row>
    <row r="56" spans="1:36" ht="17.25" customHeight="1" x14ac:dyDescent="0.2">
      <c r="A56" s="33">
        <v>1270</v>
      </c>
      <c r="B56" s="18" t="s">
        <v>61</v>
      </c>
      <c r="C56" s="34"/>
      <c r="D56" s="22">
        <v>0.2</v>
      </c>
      <c r="E56" s="22">
        <v>5.7</v>
      </c>
      <c r="F56" s="22">
        <v>26.2</v>
      </c>
      <c r="G56" s="40">
        <v>32.4</v>
      </c>
      <c r="H56" s="40">
        <v>35.700000000000003</v>
      </c>
      <c r="I56" s="22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40">
        <v>10.5</v>
      </c>
      <c r="Q56" s="26">
        <v>0</v>
      </c>
      <c r="R56" s="22">
        <v>0</v>
      </c>
      <c r="S56" s="22">
        <v>4.5</v>
      </c>
      <c r="T56" s="22">
        <v>21.7</v>
      </c>
      <c r="U56" s="40">
        <v>40.4</v>
      </c>
      <c r="V56" s="40">
        <v>3.7</v>
      </c>
      <c r="W56" s="40">
        <v>2.5</v>
      </c>
      <c r="X56" s="22">
        <v>0</v>
      </c>
      <c r="Y56" s="40">
        <v>71.8</v>
      </c>
      <c r="Z56" s="40">
        <v>16.600000000000001</v>
      </c>
      <c r="AA56" s="40">
        <v>10.3</v>
      </c>
      <c r="AB56" s="40">
        <v>26.4</v>
      </c>
      <c r="AC56" s="40">
        <v>7.4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3">
        <f t="shared" si="2"/>
        <v>316</v>
      </c>
      <c r="AJ56" s="24"/>
    </row>
    <row r="57" spans="1:36" ht="17.25" customHeight="1" x14ac:dyDescent="0.2">
      <c r="A57" s="33">
        <v>1301</v>
      </c>
      <c r="B57" s="18" t="s">
        <v>62</v>
      </c>
      <c r="C57" s="34"/>
      <c r="D57" s="22">
        <v>0</v>
      </c>
      <c r="E57" s="22">
        <v>3.7</v>
      </c>
      <c r="F57" s="22">
        <v>15.9</v>
      </c>
      <c r="G57" s="22">
        <v>39.299999999999997</v>
      </c>
      <c r="H57" s="22">
        <v>21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8.1999999999999993</v>
      </c>
      <c r="Q57" s="26">
        <v>0.4</v>
      </c>
      <c r="R57" s="22">
        <v>0</v>
      </c>
      <c r="S57" s="22">
        <v>3</v>
      </c>
      <c r="T57" s="22">
        <v>17.100000000000001</v>
      </c>
      <c r="U57" s="40">
        <v>37.6</v>
      </c>
      <c r="V57" s="40">
        <v>12.8</v>
      </c>
      <c r="W57" s="22">
        <v>0</v>
      </c>
      <c r="X57" s="22">
        <v>0</v>
      </c>
      <c r="Y57" s="22">
        <v>82.8</v>
      </c>
      <c r="Z57" s="22">
        <v>3.4</v>
      </c>
      <c r="AA57" s="22">
        <v>9.1</v>
      </c>
      <c r="AB57" s="28">
        <v>21.2</v>
      </c>
      <c r="AC57" s="22">
        <v>1.6</v>
      </c>
      <c r="AD57" s="22">
        <v>0</v>
      </c>
      <c r="AE57" s="22">
        <v>0.2</v>
      </c>
      <c r="AF57" s="22">
        <v>0.2</v>
      </c>
      <c r="AG57" s="22">
        <v>0</v>
      </c>
      <c r="AH57" s="22">
        <v>0</v>
      </c>
      <c r="AI57" s="23">
        <f t="shared" si="2"/>
        <v>277.5</v>
      </c>
      <c r="AJ57" s="24"/>
    </row>
    <row r="58" spans="1:36" ht="17.25" customHeight="1" x14ac:dyDescent="0.2">
      <c r="A58" s="33">
        <v>1313</v>
      </c>
      <c r="B58" s="18" t="s">
        <v>22</v>
      </c>
      <c r="C58" s="34"/>
      <c r="D58" s="22">
        <v>0</v>
      </c>
      <c r="E58" s="22">
        <v>1</v>
      </c>
      <c r="F58" s="22">
        <v>9.1</v>
      </c>
      <c r="G58" s="179" t="s">
        <v>63</v>
      </c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36">
        <f t="shared" si="2"/>
        <v>10.1</v>
      </c>
      <c r="AJ58" s="24"/>
    </row>
    <row r="59" spans="1:36" ht="17.25" customHeight="1" x14ac:dyDescent="0.2">
      <c r="A59" s="33">
        <v>1320</v>
      </c>
      <c r="B59" s="18" t="s">
        <v>23</v>
      </c>
      <c r="C59" s="34"/>
      <c r="D59" s="179" t="s">
        <v>45</v>
      </c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1"/>
      <c r="AI59" s="36">
        <f t="shared" si="2"/>
        <v>0</v>
      </c>
      <c r="AJ59" s="24"/>
    </row>
    <row r="60" spans="1:36" ht="17.25" customHeight="1" x14ac:dyDescent="0.2">
      <c r="A60" s="33">
        <v>1337</v>
      </c>
      <c r="B60" s="18" t="s">
        <v>64</v>
      </c>
      <c r="C60" s="34"/>
      <c r="D60" s="22">
        <v>0</v>
      </c>
      <c r="E60" s="22">
        <v>3.4</v>
      </c>
      <c r="F60" s="22">
        <v>14.9</v>
      </c>
      <c r="G60" s="22">
        <v>28.3</v>
      </c>
      <c r="H60" s="22">
        <v>37.4</v>
      </c>
      <c r="I60" s="22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5.3</v>
      </c>
      <c r="Q60" s="26">
        <v>0.1</v>
      </c>
      <c r="R60" s="22">
        <v>0</v>
      </c>
      <c r="S60" s="22">
        <v>1.1000000000000001</v>
      </c>
      <c r="T60" s="22">
        <v>12.7</v>
      </c>
      <c r="U60" s="40" t="s">
        <v>59</v>
      </c>
      <c r="V60" s="22">
        <v>0.1</v>
      </c>
      <c r="W60" s="22">
        <v>0</v>
      </c>
      <c r="X60" s="22">
        <v>0</v>
      </c>
      <c r="Y60" s="22">
        <v>33.4</v>
      </c>
      <c r="Z60" s="22">
        <v>2.2000000000000002</v>
      </c>
      <c r="AA60" s="22">
        <v>10.1</v>
      </c>
      <c r="AB60" s="22">
        <v>14.5</v>
      </c>
      <c r="AC60" s="40">
        <v>10.3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36">
        <f t="shared" si="2"/>
        <v>173.79999999999998</v>
      </c>
      <c r="AJ60" s="24"/>
    </row>
    <row r="61" spans="1:36" ht="17.25" customHeight="1" x14ac:dyDescent="0.2">
      <c r="A61" s="33">
        <v>1377</v>
      </c>
      <c r="B61" s="18" t="s">
        <v>65</v>
      </c>
      <c r="C61" s="34"/>
      <c r="D61" s="22">
        <v>0.2</v>
      </c>
      <c r="E61" s="22">
        <v>3.4</v>
      </c>
      <c r="F61" s="22">
        <v>13.6</v>
      </c>
      <c r="G61" s="22">
        <v>31.8</v>
      </c>
      <c r="H61" s="22">
        <v>20.6</v>
      </c>
      <c r="I61" s="22">
        <v>0.2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9.1999999999999993</v>
      </c>
      <c r="Q61" s="26">
        <v>0.8</v>
      </c>
      <c r="R61" s="22">
        <v>0</v>
      </c>
      <c r="S61" s="22">
        <v>0.6</v>
      </c>
      <c r="T61" s="22">
        <v>13.4</v>
      </c>
      <c r="U61" s="22">
        <v>38.200000000000003</v>
      </c>
      <c r="V61" s="22">
        <v>0</v>
      </c>
      <c r="W61" s="22">
        <v>0</v>
      </c>
      <c r="X61" s="22">
        <v>0</v>
      </c>
      <c r="Y61" s="22">
        <v>45.4</v>
      </c>
      <c r="Z61" s="22">
        <v>2.8</v>
      </c>
      <c r="AA61" s="22">
        <v>6</v>
      </c>
      <c r="AB61" s="22">
        <v>16.600000000000001</v>
      </c>
      <c r="AC61" s="22">
        <v>1</v>
      </c>
      <c r="AD61" s="22">
        <v>0</v>
      </c>
      <c r="AE61" s="22">
        <v>0.2</v>
      </c>
      <c r="AF61" s="22">
        <v>0</v>
      </c>
      <c r="AG61" s="22">
        <v>0</v>
      </c>
      <c r="AH61" s="22">
        <v>0</v>
      </c>
      <c r="AI61" s="23">
        <f t="shared" si="2"/>
        <v>204</v>
      </c>
      <c r="AJ61" s="24"/>
    </row>
    <row r="62" spans="1:36" ht="17.25" customHeight="1" x14ac:dyDescent="0.2">
      <c r="A62" s="33">
        <v>1388</v>
      </c>
      <c r="B62" s="18" t="s">
        <v>66</v>
      </c>
      <c r="C62" s="34"/>
      <c r="D62" s="22">
        <v>0</v>
      </c>
      <c r="E62" s="22">
        <v>1.4</v>
      </c>
      <c r="F62" s="22">
        <v>10.199999999999999</v>
      </c>
      <c r="G62" s="22">
        <v>31.6</v>
      </c>
      <c r="H62" s="22">
        <v>0</v>
      </c>
      <c r="I62" s="22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2.4</v>
      </c>
      <c r="Q62" s="26">
        <v>0.2</v>
      </c>
      <c r="R62" s="22">
        <v>0</v>
      </c>
      <c r="S62" s="22">
        <v>2.6</v>
      </c>
      <c r="T62" s="22">
        <v>4.2</v>
      </c>
      <c r="U62" s="22">
        <v>11.6</v>
      </c>
      <c r="V62" s="22">
        <v>0</v>
      </c>
      <c r="W62" s="22">
        <v>0</v>
      </c>
      <c r="X62" s="22">
        <v>0</v>
      </c>
      <c r="Y62" s="22">
        <v>34.6</v>
      </c>
      <c r="Z62" s="22">
        <v>0.6</v>
      </c>
      <c r="AA62" s="22">
        <v>8.6</v>
      </c>
      <c r="AB62" s="22">
        <v>14.8</v>
      </c>
      <c r="AC62" s="22">
        <v>5.2</v>
      </c>
      <c r="AD62" s="22">
        <v>0.2</v>
      </c>
      <c r="AE62" s="22">
        <v>0</v>
      </c>
      <c r="AF62" s="22">
        <v>0</v>
      </c>
      <c r="AG62" s="22">
        <v>0</v>
      </c>
      <c r="AH62" s="22">
        <v>0</v>
      </c>
      <c r="AI62" s="23">
        <f t="shared" si="2"/>
        <v>128.19999999999999</v>
      </c>
      <c r="AJ62" s="24"/>
    </row>
    <row r="63" spans="1:36" ht="17.25" customHeight="1" x14ac:dyDescent="0.2">
      <c r="A63" s="33">
        <v>1389</v>
      </c>
      <c r="B63" s="18" t="s">
        <v>67</v>
      </c>
      <c r="C63" s="34"/>
      <c r="D63" s="22">
        <v>0.2</v>
      </c>
      <c r="E63" s="22">
        <v>1.7</v>
      </c>
      <c r="F63" s="22">
        <v>9.6999999999999993</v>
      </c>
      <c r="G63" s="22">
        <v>31.2</v>
      </c>
      <c r="H63" s="22">
        <v>0.2</v>
      </c>
      <c r="I63" s="22">
        <v>0</v>
      </c>
      <c r="J63" s="26">
        <v>0</v>
      </c>
      <c r="K63" s="26">
        <v>0</v>
      </c>
      <c r="L63" s="26">
        <v>0.1</v>
      </c>
      <c r="M63" s="26">
        <v>0</v>
      </c>
      <c r="N63" s="26">
        <v>0</v>
      </c>
      <c r="O63" s="26">
        <v>0</v>
      </c>
      <c r="P63" s="26">
        <v>3.3</v>
      </c>
      <c r="Q63" s="26">
        <v>0</v>
      </c>
      <c r="R63" s="22">
        <v>0</v>
      </c>
      <c r="S63" s="22">
        <v>2.2000000000000002</v>
      </c>
      <c r="T63" s="22">
        <v>3.7</v>
      </c>
      <c r="U63" s="22">
        <v>11.4</v>
      </c>
      <c r="V63" s="22">
        <v>0.2</v>
      </c>
      <c r="W63" s="22">
        <v>0</v>
      </c>
      <c r="X63" s="22">
        <v>0</v>
      </c>
      <c r="Y63" s="22">
        <v>31.6</v>
      </c>
      <c r="Z63" s="22">
        <v>0.1</v>
      </c>
      <c r="AA63" s="22">
        <v>9.6999999999999993</v>
      </c>
      <c r="AB63" s="22">
        <v>16.100000000000001</v>
      </c>
      <c r="AC63" s="22">
        <v>5.0999999999999996</v>
      </c>
      <c r="AD63" s="22">
        <v>0.1</v>
      </c>
      <c r="AE63" s="22">
        <v>0</v>
      </c>
      <c r="AF63" s="22">
        <v>0</v>
      </c>
      <c r="AG63" s="22">
        <v>0</v>
      </c>
      <c r="AH63" s="22">
        <v>0</v>
      </c>
      <c r="AI63" s="23">
        <f t="shared" si="2"/>
        <v>126.6</v>
      </c>
      <c r="AJ63" s="24"/>
    </row>
    <row r="64" spans="1:36" ht="17.25" customHeight="1" x14ac:dyDescent="0.2">
      <c r="A64" s="33">
        <v>1401</v>
      </c>
      <c r="B64" s="18" t="s">
        <v>68</v>
      </c>
      <c r="C64" s="34"/>
      <c r="D64" s="22">
        <v>0</v>
      </c>
      <c r="E64" s="22">
        <v>3.9</v>
      </c>
      <c r="F64" s="22">
        <v>14.5</v>
      </c>
      <c r="G64" s="22">
        <v>27.4</v>
      </c>
      <c r="H64" s="22">
        <v>34.200000000000003</v>
      </c>
      <c r="I64" s="22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7</v>
      </c>
      <c r="Q64" s="26">
        <v>1.5</v>
      </c>
      <c r="R64" s="22">
        <v>0</v>
      </c>
      <c r="S64" s="22">
        <v>0.5</v>
      </c>
      <c r="T64" s="22">
        <v>13</v>
      </c>
      <c r="U64" s="22">
        <v>30.3</v>
      </c>
      <c r="V64" s="40">
        <v>4.5999999999999996</v>
      </c>
      <c r="W64" s="22">
        <v>0</v>
      </c>
      <c r="X64" s="22">
        <v>0</v>
      </c>
      <c r="Y64" s="22">
        <v>40.4</v>
      </c>
      <c r="Z64" s="22">
        <v>1.3</v>
      </c>
      <c r="AA64" s="22">
        <v>6.9</v>
      </c>
      <c r="AB64" s="22">
        <v>14.1</v>
      </c>
      <c r="AC64" s="22">
        <v>1.9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3">
        <f t="shared" si="2"/>
        <v>201.50000000000003</v>
      </c>
      <c r="AJ64" s="24"/>
    </row>
    <row r="65" spans="1:36" ht="17.25" customHeight="1" x14ac:dyDescent="0.2">
      <c r="A65" s="33">
        <v>1415</v>
      </c>
      <c r="B65" s="18" t="s">
        <v>69</v>
      </c>
      <c r="C65" s="34"/>
      <c r="D65" s="22">
        <v>0.2</v>
      </c>
      <c r="E65" s="22">
        <v>0</v>
      </c>
      <c r="F65" s="22">
        <v>1.2</v>
      </c>
      <c r="G65" s="22">
        <v>7.8</v>
      </c>
      <c r="H65" s="22">
        <v>12</v>
      </c>
      <c r="I65" s="22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7.2</v>
      </c>
      <c r="Q65" s="26">
        <v>0.4</v>
      </c>
      <c r="R65" s="22">
        <v>0</v>
      </c>
      <c r="S65" s="22">
        <v>1</v>
      </c>
      <c r="T65" s="22">
        <v>0.4</v>
      </c>
      <c r="U65" s="22">
        <v>9.4</v>
      </c>
      <c r="V65" s="22">
        <v>0.2</v>
      </c>
      <c r="W65" s="22">
        <v>0</v>
      </c>
      <c r="X65" s="22">
        <v>0</v>
      </c>
      <c r="Y65" s="22">
        <v>6</v>
      </c>
      <c r="Z65" s="22">
        <v>1.2</v>
      </c>
      <c r="AA65" s="22">
        <v>2.6</v>
      </c>
      <c r="AB65" s="22">
        <v>18.600000000000001</v>
      </c>
      <c r="AC65" s="22">
        <v>5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3">
        <f t="shared" si="2"/>
        <v>73.2</v>
      </c>
      <c r="AJ65" s="24"/>
    </row>
    <row r="66" spans="1:36" ht="17.25" customHeight="1" x14ac:dyDescent="0.2">
      <c r="A66" s="33">
        <v>1425</v>
      </c>
      <c r="B66" s="18" t="s">
        <v>70</v>
      </c>
      <c r="C66" s="34"/>
      <c r="D66" s="22">
        <v>0</v>
      </c>
      <c r="E66" s="22">
        <v>0.4</v>
      </c>
      <c r="F66" s="22">
        <v>5.7</v>
      </c>
      <c r="G66" s="22">
        <v>18.600000000000001</v>
      </c>
      <c r="H66" s="22">
        <v>20.100000000000001</v>
      </c>
      <c r="I66" s="22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7</v>
      </c>
      <c r="Q66" s="26">
        <v>1.8</v>
      </c>
      <c r="R66" s="22">
        <v>0</v>
      </c>
      <c r="S66" s="22">
        <v>2.2000000000000002</v>
      </c>
      <c r="T66" s="22">
        <v>0.9</v>
      </c>
      <c r="U66" s="22">
        <v>13.1</v>
      </c>
      <c r="V66" s="22">
        <v>0</v>
      </c>
      <c r="W66" s="22">
        <v>0</v>
      </c>
      <c r="X66" s="22">
        <v>0</v>
      </c>
      <c r="Y66" s="22">
        <v>20.8</v>
      </c>
      <c r="Z66" s="22">
        <v>0.9</v>
      </c>
      <c r="AA66" s="22">
        <v>13.5</v>
      </c>
      <c r="AB66" s="22">
        <v>15.5</v>
      </c>
      <c r="AC66" s="22">
        <v>3.3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3">
        <f t="shared" si="2"/>
        <v>123.8</v>
      </c>
      <c r="AJ66" s="24"/>
    </row>
    <row r="67" spans="1:36" ht="17.25" customHeight="1" x14ac:dyDescent="0.2">
      <c r="A67" s="33">
        <v>1465</v>
      </c>
      <c r="B67" s="18" t="s">
        <v>71</v>
      </c>
      <c r="C67" s="34"/>
      <c r="D67" s="22">
        <v>0</v>
      </c>
      <c r="E67" s="22">
        <v>3</v>
      </c>
      <c r="F67" s="22">
        <v>12.7</v>
      </c>
      <c r="G67" s="22">
        <v>32.4</v>
      </c>
      <c r="H67" s="22">
        <v>0.5</v>
      </c>
      <c r="I67" s="22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1.8</v>
      </c>
      <c r="Q67" s="26">
        <v>0</v>
      </c>
      <c r="R67" s="22">
        <v>0</v>
      </c>
      <c r="S67" s="22">
        <v>1.1000000000000001</v>
      </c>
      <c r="T67" s="22">
        <v>9.9</v>
      </c>
      <c r="U67" s="22">
        <v>15</v>
      </c>
      <c r="V67" s="22">
        <v>0</v>
      </c>
      <c r="W67" s="22">
        <v>0</v>
      </c>
      <c r="X67" s="22">
        <v>0</v>
      </c>
      <c r="Y67" s="22">
        <v>34.299999999999997</v>
      </c>
      <c r="Z67" s="22">
        <v>0</v>
      </c>
      <c r="AA67" s="28">
        <v>7.8</v>
      </c>
      <c r="AB67" s="22">
        <v>10.8</v>
      </c>
      <c r="AC67" s="22">
        <v>0.2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3">
        <f t="shared" si="2"/>
        <v>129.49999999999997</v>
      </c>
      <c r="AJ67" s="24"/>
    </row>
    <row r="68" spans="1:36" ht="17.25" customHeight="1" x14ac:dyDescent="0.2">
      <c r="A68" s="33">
        <v>1466</v>
      </c>
      <c r="B68" s="18" t="s">
        <v>72</v>
      </c>
      <c r="C68" s="34"/>
      <c r="D68" s="179" t="s">
        <v>63</v>
      </c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38">
        <v>22.8</v>
      </c>
      <c r="V68" s="22">
        <v>0</v>
      </c>
      <c r="W68" s="22">
        <v>0</v>
      </c>
      <c r="X68" s="22">
        <v>0</v>
      </c>
      <c r="Y68" s="22">
        <v>41.6</v>
      </c>
      <c r="Z68" s="22">
        <v>0.6</v>
      </c>
      <c r="AA68" s="22">
        <v>6.4</v>
      </c>
      <c r="AB68" s="22">
        <v>16.899999999999999</v>
      </c>
      <c r="AC68" s="22">
        <v>1.8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36">
        <f t="shared" si="2"/>
        <v>90.100000000000009</v>
      </c>
      <c r="AJ68" s="24"/>
    </row>
    <row r="69" spans="1:36" ht="17.25" customHeight="1" x14ac:dyDescent="0.2">
      <c r="A69" s="33">
        <v>1469</v>
      </c>
      <c r="B69" s="18" t="s">
        <v>73</v>
      </c>
      <c r="C69" s="34"/>
      <c r="D69" s="22">
        <v>0</v>
      </c>
      <c r="E69" s="22">
        <v>5.4</v>
      </c>
      <c r="F69" s="22">
        <v>10.5</v>
      </c>
      <c r="G69" s="22">
        <v>26.1</v>
      </c>
      <c r="H69" s="22">
        <v>2</v>
      </c>
      <c r="I69" s="22">
        <v>0</v>
      </c>
      <c r="J69" s="26">
        <v>0.1</v>
      </c>
      <c r="K69" s="26">
        <v>0.3</v>
      </c>
      <c r="L69" s="26">
        <v>0.2</v>
      </c>
      <c r="M69" s="26">
        <v>0</v>
      </c>
      <c r="N69" s="26">
        <v>0.2</v>
      </c>
      <c r="O69" s="26">
        <v>0.2</v>
      </c>
      <c r="P69" s="26">
        <v>2.9</v>
      </c>
      <c r="Q69" s="26">
        <v>0</v>
      </c>
      <c r="R69" s="22">
        <v>0.1</v>
      </c>
      <c r="S69" s="22">
        <v>1</v>
      </c>
      <c r="T69" s="22">
        <v>4.5</v>
      </c>
      <c r="U69" s="22">
        <v>27.6</v>
      </c>
      <c r="V69" s="22">
        <v>0</v>
      </c>
      <c r="W69" s="22">
        <v>0</v>
      </c>
      <c r="X69" s="22">
        <v>0</v>
      </c>
      <c r="Y69" s="22">
        <v>33.6</v>
      </c>
      <c r="Z69" s="22">
        <v>1</v>
      </c>
      <c r="AA69" s="22">
        <v>11.5</v>
      </c>
      <c r="AB69" s="22">
        <v>10.7</v>
      </c>
      <c r="AC69" s="22">
        <v>0.1</v>
      </c>
      <c r="AD69" s="22">
        <v>0</v>
      </c>
      <c r="AE69" s="22">
        <v>0.1</v>
      </c>
      <c r="AF69" s="22">
        <v>0.1</v>
      </c>
      <c r="AG69" s="22">
        <v>0.1</v>
      </c>
      <c r="AH69" s="22">
        <v>0.1</v>
      </c>
      <c r="AI69" s="23">
        <f t="shared" si="2"/>
        <v>138.39999999999998</v>
      </c>
      <c r="AJ69" s="24"/>
    </row>
    <row r="70" spans="1:36" ht="17.25" customHeight="1" x14ac:dyDescent="0.2">
      <c r="A70" s="33">
        <v>1505</v>
      </c>
      <c r="B70" s="18" t="s">
        <v>74</v>
      </c>
      <c r="C70" s="34"/>
      <c r="D70" s="22">
        <v>0</v>
      </c>
      <c r="E70" s="22">
        <v>7.8</v>
      </c>
      <c r="F70" s="22">
        <v>23.9</v>
      </c>
      <c r="G70" s="22">
        <v>25.1</v>
      </c>
      <c r="H70" s="22">
        <v>0.7</v>
      </c>
      <c r="I70" s="22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9.9</v>
      </c>
      <c r="Q70" s="26">
        <v>0</v>
      </c>
      <c r="R70" s="22">
        <v>0</v>
      </c>
      <c r="S70" s="22">
        <v>1.2</v>
      </c>
      <c r="T70" s="22">
        <v>2.4</v>
      </c>
      <c r="U70" s="22">
        <v>17.5</v>
      </c>
      <c r="V70" s="22">
        <v>0</v>
      </c>
      <c r="W70" s="22">
        <v>0</v>
      </c>
      <c r="X70" s="22">
        <v>0</v>
      </c>
      <c r="Y70" s="22">
        <v>29.9</v>
      </c>
      <c r="Z70" s="22">
        <v>2.2999999999999998</v>
      </c>
      <c r="AA70" s="22">
        <v>11</v>
      </c>
      <c r="AB70" s="22">
        <v>10.199999999999999</v>
      </c>
      <c r="AC70" s="22">
        <v>0.2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3">
        <f t="shared" si="2"/>
        <v>142.09999999999997</v>
      </c>
      <c r="AJ70" s="24"/>
    </row>
    <row r="71" spans="1:36" ht="17.25" customHeight="1" x14ac:dyDescent="0.2">
      <c r="A71" s="33">
        <v>1559</v>
      </c>
      <c r="B71" s="18" t="s">
        <v>75</v>
      </c>
      <c r="C71" s="34"/>
      <c r="D71" s="22">
        <v>0</v>
      </c>
      <c r="E71" s="22">
        <v>0.3</v>
      </c>
      <c r="F71" s="22">
        <v>0.6</v>
      </c>
      <c r="G71" s="22">
        <v>19</v>
      </c>
      <c r="H71" s="22">
        <v>8.1999999999999993</v>
      </c>
      <c r="I71" s="22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2.4</v>
      </c>
      <c r="Q71" s="26">
        <v>0</v>
      </c>
      <c r="R71" s="22">
        <v>0</v>
      </c>
      <c r="S71" s="22">
        <v>0.3</v>
      </c>
      <c r="T71" s="22">
        <v>0.1</v>
      </c>
      <c r="U71" s="22">
        <v>8.4</v>
      </c>
      <c r="V71" s="22">
        <v>0</v>
      </c>
      <c r="W71" s="22">
        <v>0</v>
      </c>
      <c r="X71" s="22">
        <v>0</v>
      </c>
      <c r="Y71" s="22">
        <v>7</v>
      </c>
      <c r="Z71" s="22">
        <v>1.3</v>
      </c>
      <c r="AA71" s="22">
        <v>6.8</v>
      </c>
      <c r="AB71" s="22">
        <v>19.8</v>
      </c>
      <c r="AC71" s="22">
        <v>0.7</v>
      </c>
      <c r="AD71" s="22">
        <v>0</v>
      </c>
      <c r="AE71" s="22">
        <v>0</v>
      </c>
      <c r="AF71" s="22">
        <v>0</v>
      </c>
      <c r="AG71" s="22">
        <v>0</v>
      </c>
      <c r="AH71" s="22">
        <v>0.2</v>
      </c>
      <c r="AI71" s="23">
        <f t="shared" si="2"/>
        <v>75.099999999999994</v>
      </c>
      <c r="AJ71" s="24"/>
    </row>
    <row r="72" spans="1:36" ht="17.25" customHeight="1" x14ac:dyDescent="0.2">
      <c r="A72" s="33">
        <v>1572</v>
      </c>
      <c r="B72" s="18" t="s">
        <v>32</v>
      </c>
      <c r="C72" s="34"/>
      <c r="D72" s="22">
        <v>0.1</v>
      </c>
      <c r="E72" s="22">
        <v>2.4</v>
      </c>
      <c r="F72" s="22">
        <v>21</v>
      </c>
      <c r="G72" s="22">
        <v>36.799999999999997</v>
      </c>
      <c r="H72" s="22">
        <v>1.1000000000000001</v>
      </c>
      <c r="I72" s="22">
        <v>0</v>
      </c>
      <c r="J72" s="22">
        <v>0</v>
      </c>
      <c r="K72" s="22">
        <v>0</v>
      </c>
      <c r="L72" s="22">
        <v>0.1</v>
      </c>
      <c r="M72" s="22">
        <v>0</v>
      </c>
      <c r="N72" s="22">
        <v>0</v>
      </c>
      <c r="O72" s="22">
        <v>0</v>
      </c>
      <c r="P72" s="22">
        <v>0.8</v>
      </c>
      <c r="Q72" s="22">
        <v>0</v>
      </c>
      <c r="R72" s="22">
        <v>0</v>
      </c>
      <c r="S72" s="22">
        <v>0.1</v>
      </c>
      <c r="T72" s="22">
        <v>7.8</v>
      </c>
      <c r="U72" s="22">
        <v>16.399999999999999</v>
      </c>
      <c r="V72" s="22">
        <v>0</v>
      </c>
      <c r="W72" s="22">
        <v>0</v>
      </c>
      <c r="X72" s="22">
        <v>0</v>
      </c>
      <c r="Y72" s="22">
        <v>37.4</v>
      </c>
      <c r="Z72" s="22">
        <v>0.1</v>
      </c>
      <c r="AA72" s="22">
        <v>6.6</v>
      </c>
      <c r="AB72" s="22">
        <v>8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3">
        <f t="shared" si="2"/>
        <v>138.69999999999999</v>
      </c>
      <c r="AJ72" s="24"/>
    </row>
    <row r="73" spans="1:36" ht="17.25" customHeight="1" x14ac:dyDescent="0.2">
      <c r="A73" s="33">
        <v>1591</v>
      </c>
      <c r="B73" s="18" t="s">
        <v>76</v>
      </c>
      <c r="C73" s="34"/>
      <c r="D73" s="22">
        <v>0</v>
      </c>
      <c r="E73" s="22">
        <v>0.1</v>
      </c>
      <c r="F73" s="22">
        <v>0.7</v>
      </c>
      <c r="G73" s="41">
        <v>9.8000000000000007</v>
      </c>
      <c r="H73" s="22">
        <v>5</v>
      </c>
      <c r="I73" s="22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4.5</v>
      </c>
      <c r="Q73" s="26">
        <v>0.1</v>
      </c>
      <c r="R73" s="22">
        <v>0</v>
      </c>
      <c r="S73" s="22">
        <v>0</v>
      </c>
      <c r="T73" s="22">
        <v>0.2</v>
      </c>
      <c r="U73" s="22">
        <v>11.2</v>
      </c>
      <c r="V73" s="22">
        <v>0</v>
      </c>
      <c r="W73" s="22">
        <v>0</v>
      </c>
      <c r="X73" s="22">
        <v>0</v>
      </c>
      <c r="Y73" s="22">
        <v>8.5</v>
      </c>
      <c r="Z73" s="22">
        <v>3</v>
      </c>
      <c r="AA73" s="22">
        <v>0.8</v>
      </c>
      <c r="AB73" s="22">
        <v>7</v>
      </c>
      <c r="AC73" s="22">
        <v>2.7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3">
        <f t="shared" si="2"/>
        <v>53.6</v>
      </c>
      <c r="AJ73" s="24"/>
    </row>
    <row r="74" spans="1:36" ht="17.25" customHeight="1" x14ac:dyDescent="0.2">
      <c r="A74" s="33">
        <v>1592</v>
      </c>
      <c r="B74" s="18" t="s">
        <v>77</v>
      </c>
      <c r="C74" s="34"/>
      <c r="D74" s="22">
        <v>0</v>
      </c>
      <c r="E74" s="179" t="s">
        <v>57</v>
      </c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22">
        <v>0</v>
      </c>
      <c r="S74" s="22">
        <v>0.2</v>
      </c>
      <c r="T74" s="22">
        <v>5.2</v>
      </c>
      <c r="U74" s="22">
        <v>15.8</v>
      </c>
      <c r="V74" s="22">
        <v>0.2</v>
      </c>
      <c r="W74" s="22">
        <v>0.2</v>
      </c>
      <c r="X74" s="22">
        <v>0</v>
      </c>
      <c r="Y74" s="22">
        <v>43.6</v>
      </c>
      <c r="Z74" s="22">
        <v>1</v>
      </c>
      <c r="AA74" s="22">
        <v>15.2</v>
      </c>
      <c r="AB74" s="22">
        <v>14.6</v>
      </c>
      <c r="AC74" s="22">
        <v>2</v>
      </c>
      <c r="AD74" s="22">
        <v>0.2</v>
      </c>
      <c r="AE74" s="22">
        <v>0</v>
      </c>
      <c r="AF74" s="22">
        <v>0.2</v>
      </c>
      <c r="AG74" s="22">
        <v>0.2</v>
      </c>
      <c r="AH74" s="22">
        <v>0.2</v>
      </c>
      <c r="AI74" s="23">
        <f t="shared" si="2"/>
        <v>98.800000000000011</v>
      </c>
      <c r="AJ74" s="24"/>
    </row>
    <row r="75" spans="1:36" ht="17.25" customHeight="1" x14ac:dyDescent="0.2">
      <c r="A75" s="33">
        <v>1597</v>
      </c>
      <c r="B75" s="18" t="s">
        <v>78</v>
      </c>
      <c r="C75" s="34"/>
      <c r="D75" s="22">
        <v>0</v>
      </c>
      <c r="E75" s="22">
        <v>0.2</v>
      </c>
      <c r="F75" s="22">
        <v>2</v>
      </c>
      <c r="G75" s="22">
        <v>15.4</v>
      </c>
      <c r="H75" s="22">
        <v>15.2</v>
      </c>
      <c r="I75" s="22">
        <v>0</v>
      </c>
      <c r="J75" s="26">
        <v>0.2</v>
      </c>
      <c r="K75" s="26">
        <v>0</v>
      </c>
      <c r="L75" s="26">
        <v>0.2</v>
      </c>
      <c r="M75" s="26">
        <v>0</v>
      </c>
      <c r="N75" s="26">
        <v>0</v>
      </c>
      <c r="O75" s="26">
        <v>0.2</v>
      </c>
      <c r="P75" s="26">
        <v>0.4</v>
      </c>
      <c r="Q75" s="26">
        <v>0</v>
      </c>
      <c r="R75" s="22">
        <v>0</v>
      </c>
      <c r="S75" s="22">
        <v>0.2</v>
      </c>
      <c r="T75" s="22">
        <v>0</v>
      </c>
      <c r="U75" s="22">
        <v>8.6</v>
      </c>
      <c r="V75" s="22">
        <v>0</v>
      </c>
      <c r="W75" s="22">
        <v>0.2</v>
      </c>
      <c r="X75" s="22">
        <v>0</v>
      </c>
      <c r="Y75" s="22">
        <v>9.1999999999999993</v>
      </c>
      <c r="Z75" s="22">
        <v>2.2000000000000002</v>
      </c>
      <c r="AA75" s="22">
        <v>6</v>
      </c>
      <c r="AB75" s="22">
        <v>18</v>
      </c>
      <c r="AC75" s="22">
        <v>0.6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3">
        <f t="shared" si="2"/>
        <v>78.800000000000011</v>
      </c>
      <c r="AJ75" s="24"/>
    </row>
    <row r="76" spans="1:36" ht="17.25" customHeight="1" x14ac:dyDescent="0.2">
      <c r="A76" s="33">
        <v>1630</v>
      </c>
      <c r="B76" s="18" t="s">
        <v>79</v>
      </c>
      <c r="C76" s="34"/>
      <c r="D76" s="22">
        <v>0</v>
      </c>
      <c r="E76" s="22">
        <v>6</v>
      </c>
      <c r="F76" s="22">
        <v>21</v>
      </c>
      <c r="G76" s="22">
        <v>21.4</v>
      </c>
      <c r="H76" s="22">
        <v>0.5</v>
      </c>
      <c r="I76" s="22">
        <v>0</v>
      </c>
      <c r="J76" s="26">
        <v>0</v>
      </c>
      <c r="K76" s="26">
        <v>0</v>
      </c>
      <c r="L76" s="26">
        <v>0.1</v>
      </c>
      <c r="M76" s="26">
        <v>0.1</v>
      </c>
      <c r="N76" s="26">
        <v>0.1</v>
      </c>
      <c r="O76" s="26">
        <v>0</v>
      </c>
      <c r="P76" s="26">
        <v>10.5</v>
      </c>
      <c r="Q76" s="26">
        <v>0.1</v>
      </c>
      <c r="R76" s="22">
        <v>0</v>
      </c>
      <c r="S76" s="22">
        <v>0.2</v>
      </c>
      <c r="T76" s="22">
        <v>4.5</v>
      </c>
      <c r="U76" s="22">
        <v>21</v>
      </c>
      <c r="V76" s="22">
        <v>0</v>
      </c>
      <c r="W76" s="22">
        <v>0.1</v>
      </c>
      <c r="X76" s="22">
        <v>0</v>
      </c>
      <c r="Y76" s="22">
        <v>22.1</v>
      </c>
      <c r="Z76" s="22">
        <v>1.8</v>
      </c>
      <c r="AA76" s="22">
        <v>6.7</v>
      </c>
      <c r="AB76" s="22">
        <v>10.4</v>
      </c>
      <c r="AC76" s="22">
        <v>0.5</v>
      </c>
      <c r="AD76" s="22">
        <v>0</v>
      </c>
      <c r="AE76" s="22">
        <v>0</v>
      </c>
      <c r="AF76" s="22">
        <v>0</v>
      </c>
      <c r="AG76" s="22">
        <v>0</v>
      </c>
      <c r="AH76" s="22">
        <v>0.1</v>
      </c>
      <c r="AI76" s="23">
        <f t="shared" si="2"/>
        <v>127.19999999999999</v>
      </c>
      <c r="AJ76" s="24"/>
    </row>
    <row r="77" spans="1:36" ht="17.25" customHeight="1" x14ac:dyDescent="0.2">
      <c r="A77" s="33">
        <v>1632</v>
      </c>
      <c r="B77" s="18" t="s">
        <v>80</v>
      </c>
      <c r="C77" s="34"/>
      <c r="D77" s="22">
        <v>0</v>
      </c>
      <c r="E77" s="22">
        <v>0.1</v>
      </c>
      <c r="F77" s="22">
        <v>3</v>
      </c>
      <c r="G77" s="22">
        <v>15.9</v>
      </c>
      <c r="H77" s="22">
        <v>9.9</v>
      </c>
      <c r="I77" s="22">
        <v>0</v>
      </c>
      <c r="J77" s="26">
        <v>0</v>
      </c>
      <c r="K77" s="26">
        <v>0</v>
      </c>
      <c r="L77" s="26">
        <v>0.2</v>
      </c>
      <c r="M77" s="26">
        <v>0</v>
      </c>
      <c r="N77" s="26">
        <v>0</v>
      </c>
      <c r="O77" s="26">
        <v>0</v>
      </c>
      <c r="P77" s="26">
        <v>0.3</v>
      </c>
      <c r="Q77" s="26">
        <v>0</v>
      </c>
      <c r="R77" s="22">
        <v>0</v>
      </c>
      <c r="S77" s="22">
        <v>0</v>
      </c>
      <c r="T77" s="22">
        <v>1.1000000000000001</v>
      </c>
      <c r="U77" s="22">
        <v>12.4</v>
      </c>
      <c r="V77" s="22">
        <v>0</v>
      </c>
      <c r="W77" s="22">
        <v>0</v>
      </c>
      <c r="X77" s="22">
        <v>0</v>
      </c>
      <c r="Y77" s="22">
        <v>15.3</v>
      </c>
      <c r="Z77" s="22">
        <v>5.8</v>
      </c>
      <c r="AA77" s="22">
        <v>11.1</v>
      </c>
      <c r="AB77" s="22">
        <v>12.6</v>
      </c>
      <c r="AC77" s="22">
        <v>0.3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3">
        <f t="shared" si="2"/>
        <v>87.999999999999986</v>
      </c>
      <c r="AJ77" s="24"/>
    </row>
    <row r="78" spans="1:36" ht="17.25" customHeight="1" x14ac:dyDescent="0.2">
      <c r="A78" s="33">
        <v>1634</v>
      </c>
      <c r="B78" s="18" t="s">
        <v>81</v>
      </c>
      <c r="C78" s="34"/>
      <c r="D78" s="22">
        <v>0</v>
      </c>
      <c r="E78" s="22">
        <v>2.7</v>
      </c>
      <c r="F78" s="22">
        <v>17.600000000000001</v>
      </c>
      <c r="G78" s="22">
        <v>19.2</v>
      </c>
      <c r="H78" s="22">
        <v>2.2000000000000002</v>
      </c>
      <c r="I78" s="22">
        <v>0</v>
      </c>
      <c r="J78" s="26">
        <v>0</v>
      </c>
      <c r="K78" s="26">
        <v>0.3</v>
      </c>
      <c r="L78" s="26">
        <v>0</v>
      </c>
      <c r="M78" s="26">
        <v>0</v>
      </c>
      <c r="N78" s="26">
        <v>0.3</v>
      </c>
      <c r="O78" s="26">
        <v>0.3</v>
      </c>
      <c r="P78" s="26">
        <v>3.5</v>
      </c>
      <c r="Q78" s="26">
        <v>10</v>
      </c>
      <c r="R78" s="22">
        <v>0</v>
      </c>
      <c r="S78" s="22">
        <v>0.5</v>
      </c>
      <c r="T78" s="22">
        <v>10.3</v>
      </c>
      <c r="U78" s="22">
        <v>13.2</v>
      </c>
      <c r="V78" s="22">
        <v>0</v>
      </c>
      <c r="W78" s="22">
        <v>0</v>
      </c>
      <c r="X78" s="22">
        <v>0</v>
      </c>
      <c r="Y78" s="22">
        <v>35.1</v>
      </c>
      <c r="Z78" s="22">
        <v>1.1000000000000001</v>
      </c>
      <c r="AA78" s="22">
        <v>7.3</v>
      </c>
      <c r="AB78" s="22">
        <v>9.1999999999999993</v>
      </c>
      <c r="AC78" s="22">
        <v>0.3</v>
      </c>
      <c r="AD78" s="22">
        <v>0</v>
      </c>
      <c r="AE78" s="22">
        <v>0</v>
      </c>
      <c r="AF78" s="22">
        <v>0</v>
      </c>
      <c r="AG78" s="22">
        <v>0.3</v>
      </c>
      <c r="AH78" s="22">
        <v>0.3</v>
      </c>
      <c r="AI78" s="23">
        <f t="shared" si="2"/>
        <v>133.70000000000002</v>
      </c>
      <c r="AJ78" s="24"/>
    </row>
    <row r="79" spans="1:36" ht="17.25" customHeight="1" x14ac:dyDescent="0.2">
      <c r="A79" s="33">
        <v>1640</v>
      </c>
      <c r="B79" s="18" t="s">
        <v>82</v>
      </c>
      <c r="C79" s="34"/>
      <c r="D79" s="22">
        <v>0.2</v>
      </c>
      <c r="E79" s="22">
        <v>0</v>
      </c>
      <c r="F79" s="22">
        <v>0.8</v>
      </c>
      <c r="G79" s="22">
        <v>8.6</v>
      </c>
      <c r="H79" s="22">
        <v>5</v>
      </c>
      <c r="I79" s="22">
        <v>0.2</v>
      </c>
      <c r="J79" s="26">
        <v>0.2</v>
      </c>
      <c r="K79" s="26">
        <v>0.2</v>
      </c>
      <c r="L79" s="26">
        <v>0.2</v>
      </c>
      <c r="M79" s="26">
        <v>0.2</v>
      </c>
      <c r="N79" s="26">
        <v>0.2</v>
      </c>
      <c r="O79" s="26">
        <v>0.2</v>
      </c>
      <c r="P79" s="26">
        <v>2.2000000000000002</v>
      </c>
      <c r="Q79" s="26">
        <v>0</v>
      </c>
      <c r="R79" s="22">
        <v>0</v>
      </c>
      <c r="S79" s="22">
        <v>0.4</v>
      </c>
      <c r="T79" s="22">
        <v>0.4</v>
      </c>
      <c r="U79" s="22">
        <v>10</v>
      </c>
      <c r="V79" s="22">
        <v>0.2</v>
      </c>
      <c r="W79" s="22">
        <v>0</v>
      </c>
      <c r="X79" s="22">
        <v>0</v>
      </c>
      <c r="Y79" s="22">
        <v>7.6</v>
      </c>
      <c r="Z79" s="22">
        <v>3.8</v>
      </c>
      <c r="AA79" s="22">
        <v>2.4</v>
      </c>
      <c r="AB79" s="22">
        <v>4.5999999999999996</v>
      </c>
      <c r="AC79" s="22">
        <v>3.2</v>
      </c>
      <c r="AD79" s="22">
        <v>0.2</v>
      </c>
      <c r="AE79" s="22">
        <v>0</v>
      </c>
      <c r="AF79" s="22">
        <v>0.2</v>
      </c>
      <c r="AG79" s="22">
        <v>0.2</v>
      </c>
      <c r="AH79" s="22">
        <v>0.2</v>
      </c>
      <c r="AI79" s="23">
        <f t="shared" si="2"/>
        <v>51.6</v>
      </c>
      <c r="AJ79" s="24"/>
    </row>
    <row r="80" spans="1:36" ht="17.25" customHeight="1" x14ac:dyDescent="0.2">
      <c r="A80" s="33">
        <v>1666</v>
      </c>
      <c r="B80" s="18" t="s">
        <v>83</v>
      </c>
      <c r="C80" s="34"/>
      <c r="D80" s="22">
        <v>0.1</v>
      </c>
      <c r="E80" s="22">
        <v>0</v>
      </c>
      <c r="F80" s="22">
        <v>0.6</v>
      </c>
      <c r="G80" s="22">
        <v>8.9</v>
      </c>
      <c r="H80" s="22">
        <v>22.3</v>
      </c>
      <c r="I80" s="22">
        <v>0</v>
      </c>
      <c r="J80" s="26">
        <v>0</v>
      </c>
      <c r="K80" s="26">
        <v>0.1</v>
      </c>
      <c r="L80" s="26">
        <v>0.2</v>
      </c>
      <c r="M80" s="26">
        <v>0.1</v>
      </c>
      <c r="N80" s="26">
        <v>0.1</v>
      </c>
      <c r="O80" s="26">
        <v>0.1</v>
      </c>
      <c r="P80" s="26">
        <v>0.6</v>
      </c>
      <c r="Q80" s="26">
        <v>0</v>
      </c>
      <c r="R80" s="22">
        <v>0</v>
      </c>
      <c r="S80" s="22">
        <v>0.1</v>
      </c>
      <c r="T80" s="22">
        <v>0.3</v>
      </c>
      <c r="U80" s="22">
        <v>9.1999999999999993</v>
      </c>
      <c r="V80" s="22">
        <v>0</v>
      </c>
      <c r="W80" s="22">
        <v>0</v>
      </c>
      <c r="X80" s="22">
        <v>0</v>
      </c>
      <c r="Y80" s="22">
        <v>6.7</v>
      </c>
      <c r="Z80" s="22">
        <v>1.2</v>
      </c>
      <c r="AA80" s="22">
        <v>8.1</v>
      </c>
      <c r="AB80" s="22">
        <v>5.9</v>
      </c>
      <c r="AC80" s="22">
        <v>2.7</v>
      </c>
      <c r="AD80" s="22">
        <v>0.1</v>
      </c>
      <c r="AE80" s="22">
        <v>0.1</v>
      </c>
      <c r="AF80" s="22">
        <v>0</v>
      </c>
      <c r="AG80" s="22">
        <v>0.1</v>
      </c>
      <c r="AH80" s="22">
        <v>0.1</v>
      </c>
      <c r="AI80" s="23">
        <f t="shared" si="2"/>
        <v>67.699999999999989</v>
      </c>
      <c r="AJ80" s="24"/>
    </row>
    <row r="81" spans="1:36" ht="17.25" customHeight="1" x14ac:dyDescent="0.2">
      <c r="A81" s="33">
        <v>1668</v>
      </c>
      <c r="B81" s="18" t="s">
        <v>84</v>
      </c>
      <c r="C81" s="34"/>
      <c r="D81" s="22">
        <v>0</v>
      </c>
      <c r="E81" s="22">
        <v>0</v>
      </c>
      <c r="F81" s="22">
        <v>0.8</v>
      </c>
      <c r="G81" s="22">
        <v>8.3000000000000007</v>
      </c>
      <c r="H81" s="22">
        <v>23</v>
      </c>
      <c r="I81" s="22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0.5</v>
      </c>
      <c r="Q81" s="26">
        <v>0</v>
      </c>
      <c r="R81" s="22">
        <v>0</v>
      </c>
      <c r="S81" s="22">
        <v>0.1</v>
      </c>
      <c r="T81" s="22">
        <v>0.5</v>
      </c>
      <c r="U81" s="22">
        <v>9.6</v>
      </c>
      <c r="V81" s="22">
        <v>0</v>
      </c>
      <c r="W81" s="22">
        <v>0</v>
      </c>
      <c r="X81" s="22">
        <v>0</v>
      </c>
      <c r="Y81" s="22">
        <v>6.7</v>
      </c>
      <c r="Z81" s="22">
        <v>1.5</v>
      </c>
      <c r="AA81" s="22">
        <v>5.4</v>
      </c>
      <c r="AB81" s="22">
        <v>5.6</v>
      </c>
      <c r="AC81" s="22">
        <v>3.1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3">
        <f t="shared" si="2"/>
        <v>65.100000000000009</v>
      </c>
      <c r="AJ81" s="24"/>
    </row>
    <row r="82" spans="1:36" ht="17.25" customHeight="1" x14ac:dyDescent="0.2">
      <c r="A82" s="33">
        <v>1674</v>
      </c>
      <c r="B82" s="18" t="s">
        <v>85</v>
      </c>
      <c r="C82" s="34"/>
      <c r="D82" s="22">
        <v>0</v>
      </c>
      <c r="E82" s="22">
        <v>1</v>
      </c>
      <c r="F82" s="22">
        <v>7.5</v>
      </c>
      <c r="G82" s="22">
        <v>18</v>
      </c>
      <c r="H82" s="22">
        <v>1.4</v>
      </c>
      <c r="I82" s="22">
        <v>0</v>
      </c>
      <c r="J82" s="22">
        <v>0.1</v>
      </c>
      <c r="K82" s="22">
        <v>0.1</v>
      </c>
      <c r="L82" s="22">
        <v>0</v>
      </c>
      <c r="M82" s="22">
        <v>0.1</v>
      </c>
      <c r="N82" s="22">
        <v>0</v>
      </c>
      <c r="O82" s="22">
        <v>0</v>
      </c>
      <c r="P82" s="22">
        <v>1.7</v>
      </c>
      <c r="Q82" s="22">
        <v>4.9000000000000004</v>
      </c>
      <c r="R82" s="22">
        <v>0</v>
      </c>
      <c r="S82" s="22">
        <v>0.2</v>
      </c>
      <c r="T82" s="22">
        <v>3.8</v>
      </c>
      <c r="U82" s="22">
        <v>11</v>
      </c>
      <c r="V82" s="22">
        <v>0.1</v>
      </c>
      <c r="W82" s="22">
        <v>0</v>
      </c>
      <c r="X82" s="22">
        <v>0</v>
      </c>
      <c r="Y82" s="22">
        <v>19.3</v>
      </c>
      <c r="Z82" s="22">
        <v>1.4</v>
      </c>
      <c r="AA82" s="22">
        <v>6</v>
      </c>
      <c r="AB82" s="22">
        <v>8.5</v>
      </c>
      <c r="AC82" s="22">
        <v>0</v>
      </c>
      <c r="AD82" s="22">
        <v>0</v>
      </c>
      <c r="AE82" s="22">
        <v>0</v>
      </c>
      <c r="AF82" s="22">
        <v>0.1</v>
      </c>
      <c r="AG82" s="22">
        <v>0</v>
      </c>
      <c r="AH82" s="22">
        <v>0.1</v>
      </c>
      <c r="AI82" s="42">
        <f t="shared" si="2"/>
        <v>85.3</v>
      </c>
      <c r="AJ82" s="24"/>
    </row>
    <row r="83" spans="1:36" ht="17.25" customHeight="1" x14ac:dyDescent="0.2">
      <c r="A83" s="33">
        <v>1686</v>
      </c>
      <c r="B83" s="18" t="s">
        <v>86</v>
      </c>
      <c r="C83" s="34"/>
      <c r="D83" s="22">
        <v>0.2</v>
      </c>
      <c r="E83" s="22">
        <v>1.8</v>
      </c>
      <c r="F83" s="22">
        <v>17.8</v>
      </c>
      <c r="G83" s="22">
        <v>27.2</v>
      </c>
      <c r="H83" s="22">
        <v>0.6</v>
      </c>
      <c r="I83" s="22">
        <v>0</v>
      </c>
      <c r="J83" s="26">
        <v>0</v>
      </c>
      <c r="K83" s="26">
        <v>0</v>
      </c>
      <c r="L83" s="26">
        <v>0</v>
      </c>
      <c r="M83" s="26">
        <v>0.2</v>
      </c>
      <c r="N83" s="26">
        <v>0</v>
      </c>
      <c r="O83" s="26">
        <v>0</v>
      </c>
      <c r="P83" s="26">
        <v>3.8</v>
      </c>
      <c r="Q83" s="26">
        <v>3.2</v>
      </c>
      <c r="R83" s="22">
        <v>0.2</v>
      </c>
      <c r="S83" s="22">
        <v>0.2</v>
      </c>
      <c r="T83" s="22">
        <v>7.8</v>
      </c>
      <c r="U83" s="22">
        <v>12.8</v>
      </c>
      <c r="V83" s="22">
        <v>0.2</v>
      </c>
      <c r="W83" s="22">
        <v>0</v>
      </c>
      <c r="X83" s="22">
        <v>0</v>
      </c>
      <c r="Y83" s="22">
        <v>32.6</v>
      </c>
      <c r="Z83" s="22">
        <v>1.6</v>
      </c>
      <c r="AA83" s="22">
        <v>6.2</v>
      </c>
      <c r="AB83" s="22">
        <v>8.8000000000000007</v>
      </c>
      <c r="AC83" s="22">
        <v>0.2</v>
      </c>
      <c r="AD83" s="179" t="s">
        <v>45</v>
      </c>
      <c r="AE83" s="180"/>
      <c r="AF83" s="180"/>
      <c r="AG83" s="180"/>
      <c r="AH83" s="181"/>
      <c r="AI83" s="36">
        <f t="shared" si="2"/>
        <v>125.40000000000002</v>
      </c>
      <c r="AJ83" s="24"/>
    </row>
    <row r="84" spans="1:36" ht="17.25" customHeight="1" x14ac:dyDescent="0.2">
      <c r="A84" s="33">
        <v>1690</v>
      </c>
      <c r="B84" s="18" t="s">
        <v>38</v>
      </c>
      <c r="C84" s="34"/>
      <c r="D84" s="22">
        <v>0</v>
      </c>
      <c r="E84" s="22">
        <v>0</v>
      </c>
      <c r="F84" s="22">
        <v>2.8</v>
      </c>
      <c r="G84" s="22">
        <v>12.2</v>
      </c>
      <c r="H84" s="22">
        <v>0.6</v>
      </c>
      <c r="I84" s="22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1.4</v>
      </c>
      <c r="Q84" s="28">
        <v>0</v>
      </c>
      <c r="R84" s="22">
        <v>0</v>
      </c>
      <c r="S84" s="22">
        <v>0</v>
      </c>
      <c r="T84" s="22">
        <v>0</v>
      </c>
      <c r="U84" s="22">
        <v>4.2</v>
      </c>
      <c r="V84" s="22">
        <v>0</v>
      </c>
      <c r="W84" s="22">
        <v>0</v>
      </c>
      <c r="X84" s="22">
        <v>0</v>
      </c>
      <c r="Y84" s="22">
        <v>12.6</v>
      </c>
      <c r="Z84" s="22">
        <v>2</v>
      </c>
      <c r="AA84" s="28">
        <v>4.8</v>
      </c>
      <c r="AB84" s="22">
        <v>3.2</v>
      </c>
      <c r="AC84" s="22">
        <v>0</v>
      </c>
      <c r="AD84" s="22">
        <v>0</v>
      </c>
      <c r="AE84" s="22">
        <v>0</v>
      </c>
      <c r="AF84" s="22">
        <v>0.2</v>
      </c>
      <c r="AG84" s="22">
        <v>0</v>
      </c>
      <c r="AH84" s="22">
        <v>0</v>
      </c>
      <c r="AI84" s="42">
        <f t="shared" si="2"/>
        <v>44</v>
      </c>
      <c r="AJ84" s="24"/>
    </row>
    <row r="85" spans="1:36" ht="17.25" customHeight="1" x14ac:dyDescent="0.2">
      <c r="A85" s="33">
        <v>1800</v>
      </c>
      <c r="B85" s="18" t="s">
        <v>87</v>
      </c>
      <c r="C85" s="34"/>
      <c r="D85" s="22">
        <v>0.2</v>
      </c>
      <c r="E85" s="22">
        <v>0.2</v>
      </c>
      <c r="F85" s="22">
        <v>6.4</v>
      </c>
      <c r="G85" s="22">
        <v>15</v>
      </c>
      <c r="H85" s="22">
        <v>1</v>
      </c>
      <c r="I85" s="22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1</v>
      </c>
      <c r="Q85" s="26">
        <v>0.2</v>
      </c>
      <c r="R85" s="22">
        <v>0</v>
      </c>
      <c r="S85" s="22">
        <v>0</v>
      </c>
      <c r="T85" s="22">
        <v>0</v>
      </c>
      <c r="U85" s="22">
        <v>10.4</v>
      </c>
      <c r="V85" s="22">
        <v>0</v>
      </c>
      <c r="W85" s="22">
        <v>0</v>
      </c>
      <c r="X85" s="22">
        <v>0</v>
      </c>
      <c r="Y85" s="22">
        <v>17.399999999999999</v>
      </c>
      <c r="Z85" s="22">
        <v>2</v>
      </c>
      <c r="AA85" s="22">
        <v>1.2</v>
      </c>
      <c r="AB85" s="22">
        <v>5.8</v>
      </c>
      <c r="AC85" s="22">
        <v>0.6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3">
        <f t="shared" si="2"/>
        <v>61.4</v>
      </c>
      <c r="AJ85" s="24"/>
    </row>
    <row r="86" spans="1:36" ht="17.25" customHeight="1" x14ac:dyDescent="0.2">
      <c r="A86" s="33">
        <v>1810</v>
      </c>
      <c r="B86" s="18" t="s">
        <v>88</v>
      </c>
      <c r="C86" s="34"/>
      <c r="D86" s="22">
        <v>0</v>
      </c>
      <c r="E86" s="22">
        <v>2.8</v>
      </c>
      <c r="F86" s="22">
        <v>4.3</v>
      </c>
      <c r="G86" s="22">
        <v>23.7</v>
      </c>
      <c r="H86" s="22">
        <v>2.9</v>
      </c>
      <c r="I86" s="22">
        <v>0</v>
      </c>
      <c r="J86" s="26">
        <v>0</v>
      </c>
      <c r="K86" s="26">
        <v>0</v>
      </c>
      <c r="L86" s="26">
        <v>0.1</v>
      </c>
      <c r="M86" s="26">
        <v>0</v>
      </c>
      <c r="N86" s="26">
        <v>0.1</v>
      </c>
      <c r="O86" s="26">
        <v>0.1</v>
      </c>
      <c r="P86" s="26">
        <v>0.9</v>
      </c>
      <c r="Q86" s="26">
        <v>0</v>
      </c>
      <c r="R86" s="22">
        <v>0</v>
      </c>
      <c r="S86" s="22">
        <v>0</v>
      </c>
      <c r="T86" s="22">
        <v>0.8</v>
      </c>
      <c r="U86" s="22">
        <v>8.1</v>
      </c>
      <c r="V86" s="22">
        <v>0</v>
      </c>
      <c r="W86" s="22">
        <v>0</v>
      </c>
      <c r="X86" s="22">
        <v>0</v>
      </c>
      <c r="Y86" s="22">
        <v>21.3</v>
      </c>
      <c r="Z86" s="22">
        <v>4.5999999999999996</v>
      </c>
      <c r="AA86" s="22">
        <v>0.7</v>
      </c>
      <c r="AB86" s="22">
        <v>5.7</v>
      </c>
      <c r="AC86" s="22">
        <v>1</v>
      </c>
      <c r="AD86" s="22">
        <v>0</v>
      </c>
      <c r="AE86" s="22">
        <v>0</v>
      </c>
      <c r="AF86" s="22">
        <v>0</v>
      </c>
      <c r="AG86" s="22">
        <v>0</v>
      </c>
      <c r="AH86" s="22">
        <v>0.1</v>
      </c>
      <c r="AI86" s="23">
        <f t="shared" si="2"/>
        <v>77.199999999999989</v>
      </c>
      <c r="AJ86" s="24"/>
    </row>
    <row r="87" spans="1:36" ht="17.25" customHeight="1" x14ac:dyDescent="0.2">
      <c r="A87" s="33">
        <v>1889</v>
      </c>
      <c r="B87" s="18" t="s">
        <v>89</v>
      </c>
      <c r="C87" s="34"/>
      <c r="D87" s="26">
        <v>0</v>
      </c>
      <c r="E87" s="26">
        <v>2.4</v>
      </c>
      <c r="F87" s="26">
        <v>6.2</v>
      </c>
      <c r="G87" s="22">
        <v>37.6</v>
      </c>
      <c r="H87" s="22">
        <v>8</v>
      </c>
      <c r="I87" s="22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1.6</v>
      </c>
      <c r="Q87" s="26">
        <v>0.4</v>
      </c>
      <c r="R87" s="22">
        <v>0</v>
      </c>
      <c r="S87" s="22">
        <v>0</v>
      </c>
      <c r="T87" s="22">
        <v>0.6</v>
      </c>
      <c r="U87" s="22">
        <v>8.4</v>
      </c>
      <c r="V87" s="22">
        <v>0</v>
      </c>
      <c r="W87" s="22">
        <v>0</v>
      </c>
      <c r="X87" s="22">
        <v>0</v>
      </c>
      <c r="Y87" s="22">
        <v>22</v>
      </c>
      <c r="Z87" s="22">
        <v>1.6</v>
      </c>
      <c r="AA87" s="22">
        <v>0.2</v>
      </c>
      <c r="AB87" s="22">
        <v>10.6</v>
      </c>
      <c r="AC87" s="22">
        <v>6.8</v>
      </c>
      <c r="AD87" s="22">
        <v>0</v>
      </c>
      <c r="AE87" s="22">
        <v>0</v>
      </c>
      <c r="AF87" s="22">
        <v>0.2</v>
      </c>
      <c r="AG87" s="22">
        <v>0</v>
      </c>
      <c r="AH87" s="22">
        <v>0</v>
      </c>
      <c r="AI87" s="23">
        <f t="shared" si="2"/>
        <v>106.6</v>
      </c>
      <c r="AJ87" s="24"/>
    </row>
    <row r="88" spans="1:36" ht="8.25" customHeight="1" x14ac:dyDescent="0.2">
      <c r="C88" s="43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5" t="s">
        <v>43</v>
      </c>
      <c r="AJ88" s="46"/>
    </row>
    <row r="89" spans="1:36" ht="17.25" customHeight="1" x14ac:dyDescent="0.2">
      <c r="B89" s="47" t="s">
        <v>90</v>
      </c>
      <c r="C89" s="48">
        <v>102.4</v>
      </c>
      <c r="D89" s="49">
        <v>0</v>
      </c>
      <c r="E89" s="49">
        <v>2.4</v>
      </c>
      <c r="F89" s="49">
        <v>9.6</v>
      </c>
      <c r="G89" s="49">
        <v>27</v>
      </c>
      <c r="H89" s="49">
        <v>8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50"/>
      <c r="P89" s="50"/>
      <c r="Q89" s="50">
        <v>8</v>
      </c>
      <c r="R89" s="49">
        <v>0</v>
      </c>
      <c r="S89" s="49">
        <v>3</v>
      </c>
      <c r="T89" s="49">
        <v>6.7</v>
      </c>
      <c r="U89" s="49">
        <v>21.2</v>
      </c>
      <c r="V89" s="49">
        <v>0</v>
      </c>
      <c r="W89" s="49">
        <v>0</v>
      </c>
      <c r="X89" s="49">
        <v>0.1</v>
      </c>
      <c r="Y89" s="49">
        <v>28.1</v>
      </c>
      <c r="Z89" s="49">
        <v>3.6</v>
      </c>
      <c r="AA89" s="49">
        <v>9.5</v>
      </c>
      <c r="AB89" s="49">
        <v>14.2</v>
      </c>
      <c r="AC89" s="50"/>
      <c r="AD89" s="50">
        <v>1.9</v>
      </c>
      <c r="AE89" s="49">
        <v>0</v>
      </c>
      <c r="AF89" s="49">
        <v>0</v>
      </c>
      <c r="AG89" s="49">
        <v>0</v>
      </c>
      <c r="AH89" s="49">
        <v>0</v>
      </c>
      <c r="AI89" s="23">
        <v>143</v>
      </c>
      <c r="AJ89" s="24">
        <f>AI89/C89</f>
        <v>1.396484375</v>
      </c>
    </row>
    <row r="90" spans="1:36" s="51" customFormat="1" ht="12.75" customHeight="1" x14ac:dyDescent="0.2">
      <c r="B90" s="52"/>
      <c r="C90" s="53"/>
      <c r="D90" s="54"/>
      <c r="E90" s="54"/>
      <c r="F90" s="54"/>
      <c r="G90" s="54"/>
      <c r="H90" s="54" t="s">
        <v>91</v>
      </c>
      <c r="I90" s="54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</row>
    <row r="91" spans="1:36" s="65" customFormat="1" x14ac:dyDescent="0.2">
      <c r="A91" s="56"/>
      <c r="B91" s="57"/>
      <c r="C91" s="58"/>
      <c r="D91" s="59"/>
      <c r="E91" s="60"/>
      <c r="F91" s="60"/>
      <c r="G91" s="61"/>
      <c r="H91" s="60"/>
      <c r="I91" s="59"/>
      <c r="J91" s="62"/>
      <c r="K91" s="62"/>
      <c r="L91" s="62" t="s">
        <v>92</v>
      </c>
      <c r="M91" s="62"/>
      <c r="N91" s="62"/>
      <c r="O91" s="62"/>
      <c r="P91" s="62" t="s">
        <v>93</v>
      </c>
      <c r="Q91" s="62"/>
      <c r="R91" s="62"/>
      <c r="S91" s="62"/>
      <c r="T91" s="62"/>
      <c r="U91" s="62" t="s">
        <v>94</v>
      </c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3"/>
      <c r="AJ91" s="64"/>
    </row>
    <row r="92" spans="1:36" x14ac:dyDescent="0.2">
      <c r="J92" s="51"/>
      <c r="K92" s="66"/>
      <c r="L92" s="60"/>
      <c r="M92" s="59"/>
      <c r="N92" s="59"/>
      <c r="O92" s="59"/>
      <c r="P92" s="60"/>
      <c r="Q92" s="59"/>
      <c r="R92" s="59"/>
      <c r="S92" s="59"/>
      <c r="T92" s="59"/>
      <c r="U92" s="59"/>
      <c r="V92" s="51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</row>
    <row r="93" spans="1:36" x14ac:dyDescent="0.2">
      <c r="AI93" s="67"/>
      <c r="AJ93" s="64"/>
    </row>
    <row r="94" spans="1:36" x14ac:dyDescent="0.2">
      <c r="D94" s="68"/>
      <c r="E94" s="68"/>
      <c r="F94" s="68"/>
      <c r="G94" s="68"/>
      <c r="H94" s="68"/>
      <c r="I94" s="68"/>
      <c r="AI94" s="67"/>
      <c r="AJ94" s="64"/>
    </row>
    <row r="95" spans="1:36" x14ac:dyDescent="0.2"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9"/>
      <c r="AJ95" s="70"/>
    </row>
    <row r="96" spans="1:36" x14ac:dyDescent="0.2"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7"/>
      <c r="AJ96" s="64"/>
    </row>
    <row r="97" spans="4:36" x14ac:dyDescent="0.2"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7"/>
      <c r="AJ97" s="64"/>
    </row>
    <row r="98" spans="4:36" x14ac:dyDescent="0.2"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7"/>
      <c r="AJ98" s="64"/>
    </row>
    <row r="99" spans="4:36" x14ac:dyDescent="0.2"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7"/>
      <c r="AJ99" s="64"/>
    </row>
    <row r="100" spans="4:36" x14ac:dyDescent="0.2"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7"/>
      <c r="AJ100" s="64"/>
    </row>
    <row r="101" spans="4:36" x14ac:dyDescent="0.2"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7"/>
      <c r="AJ101" s="64"/>
    </row>
    <row r="102" spans="4:36" x14ac:dyDescent="0.2"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7"/>
      <c r="AJ102" s="64"/>
    </row>
    <row r="103" spans="4:36" x14ac:dyDescent="0.2"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7"/>
      <c r="AJ103" s="64"/>
    </row>
    <row r="104" spans="4:36" x14ac:dyDescent="0.2"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7"/>
      <c r="AJ104" s="64"/>
    </row>
    <row r="105" spans="4:36" x14ac:dyDescent="0.2">
      <c r="AI105" s="67"/>
      <c r="AJ105" s="64"/>
    </row>
    <row r="106" spans="4:36" x14ac:dyDescent="0.2">
      <c r="AI106" s="67"/>
      <c r="AJ106" s="64"/>
    </row>
    <row r="107" spans="4:36" x14ac:dyDescent="0.2">
      <c r="AI107" s="71"/>
    </row>
    <row r="108" spans="4:36" x14ac:dyDescent="0.2">
      <c r="AI108" s="71"/>
    </row>
    <row r="109" spans="4:36" x14ac:dyDescent="0.2">
      <c r="AI109" s="71"/>
    </row>
    <row r="110" spans="4:36" x14ac:dyDescent="0.2">
      <c r="AI110" s="71"/>
    </row>
  </sheetData>
  <mergeCells count="18">
    <mergeCell ref="J1:Y1"/>
    <mergeCell ref="A39:B39"/>
    <mergeCell ref="I43:J43"/>
    <mergeCell ref="P43:Q43"/>
    <mergeCell ref="D44:G44"/>
    <mergeCell ref="T44:V44"/>
    <mergeCell ref="AA44:AB44"/>
    <mergeCell ref="T47:U47"/>
    <mergeCell ref="X47:AC47"/>
    <mergeCell ref="D48:AF48"/>
    <mergeCell ref="T51:U51"/>
    <mergeCell ref="AB51:AC51"/>
    <mergeCell ref="AD83:AH83"/>
    <mergeCell ref="D52:AH52"/>
    <mergeCell ref="G58:AC58"/>
    <mergeCell ref="D59:AH59"/>
    <mergeCell ref="D68:T68"/>
    <mergeCell ref="E74:Q74"/>
  </mergeCells>
  <conditionalFormatting sqref="AI38:AJ38 M88:AJ88 D39:AJ39 M87 M89:AH89 D49:L50 D58:F58 E57:H57 D86:H86 E85:H85 D4:AJ4 D7:H15 D6 F6:G6 D74 D51:G51 D84:H84 L84:M86 D16:F16 I6:J38 K38 I51:L51 D75:M80 I84:K87 M36:M38 K8:Q8 M49:AH49 D73:AH73 N36:Q37 D45:V46 K6:N7 D5:N5 K13:Q15 K18:Q18 K16:N17 K20:Q21 K19:N19 K23:Q24 K22:N22 K28:Q28 K31:Q31 K29:N30 K32:N32 R43:V43 D47:P47 R47 N85:Q87 N84:P84 K9:N12 K25:N27 R6:R38 R82 S30:U37 T29:U29 R44:S44 R51:S51 S6 S7:U28 D41:V42 D40:T40 V40:AA40 V47 W41:W47 D83:AB83 V6:W38 Y20:AD21 X20:X38 X44 R50:AH50 N76:AH78 Y24:Z24 AB24:AD24 D67:Z67 AB67:AC67 R86:AH87 R84:Z85 AB84:AC84 Y23:AD23 Y22:AA22 AC40:AJ40 V51:AA51 AD51:AH51 AD56:AF56 R74:AA74 Y37:AA37 AC37:AE37 AF55 N75:AB75 N80:AH80 N79:AB79 AG79:AH79 D65:AC66 D69:AH71 AF81:AH81 AE6:AE32 AC22:AD22 R5:AJ5 X6:AD19 Y25:AD32 AF6:AF38 AG84:AH85 X41:AH43 AG74:AH75 AG48:AH48 X45:AH46 AG53:AH58 AD65:AF67 AG61:AG67 AH61:AH68 D17:H37 K33:Q35 Y33:AE36 AG6:AJ37 D43:H43 K43:O43 R53:AF54 D53:H56 M50:Q51 R55:AA55 R56:Z56 I53:Q57 K36:L37 D61:AF64 R57:AA57 D60:AH60 V68:AG68 O44:P44 Z44 AE44:AH44 D81:AC81 AI41:AJ87 AD47:AH47">
    <cfRule type="cellIs" dxfId="214" priority="72" stopIfTrue="1" operator="equal">
      <formula>0</formula>
    </cfRule>
  </conditionalFormatting>
  <conditionalFormatting sqref="D38 F38:H38 L38 N38:Q38 S38:U38 Y38:AE38 AG38:AH38">
    <cfRule type="cellIs" dxfId="213" priority="71" stopIfTrue="1" operator="equal">
      <formula>0</formula>
    </cfRule>
  </conditionalFormatting>
  <conditionalFormatting sqref="D88:L89 D87:H87 L87">
    <cfRule type="cellIs" dxfId="212" priority="70" stopIfTrue="1" operator="equal">
      <formula>0</formula>
    </cfRule>
  </conditionalFormatting>
  <conditionalFormatting sqref="AI89:AJ89">
    <cfRule type="cellIs" dxfId="211" priority="69" stopIfTrue="1" operator="equal">
      <formula>0</formula>
    </cfRule>
  </conditionalFormatting>
  <conditionalFormatting sqref="D44">
    <cfRule type="cellIs" dxfId="210" priority="68" stopIfTrue="1" operator="equal">
      <formula>0</formula>
    </cfRule>
  </conditionalFormatting>
  <conditionalFormatting sqref="D68">
    <cfRule type="cellIs" dxfId="209" priority="67" stopIfTrue="1" operator="equal">
      <formula>0</formula>
    </cfRule>
  </conditionalFormatting>
  <conditionalFormatting sqref="D57">
    <cfRule type="cellIs" dxfId="208" priority="66" stopIfTrue="1" operator="equal">
      <formula>0</formula>
    </cfRule>
  </conditionalFormatting>
  <conditionalFormatting sqref="D85">
    <cfRule type="cellIs" dxfId="207" priority="65" stopIfTrue="1" operator="equal">
      <formula>0</formula>
    </cfRule>
  </conditionalFormatting>
  <conditionalFormatting sqref="E6">
    <cfRule type="cellIs" dxfId="206" priority="64" stopIfTrue="1" operator="equal">
      <formula>0</formula>
    </cfRule>
  </conditionalFormatting>
  <conditionalFormatting sqref="E38">
    <cfRule type="cellIs" dxfId="205" priority="63" stopIfTrue="1" operator="equal">
      <formula>0</formula>
    </cfRule>
  </conditionalFormatting>
  <conditionalFormatting sqref="H51">
    <cfRule type="cellIs" dxfId="204" priority="62" stopIfTrue="1" operator="equal">
      <formula>0</formula>
    </cfRule>
  </conditionalFormatting>
  <conditionalFormatting sqref="H16">
    <cfRule type="cellIs" dxfId="203" priority="61" stopIfTrue="1" operator="equal">
      <formula>0</formula>
    </cfRule>
  </conditionalFormatting>
  <conditionalFormatting sqref="G16">
    <cfRule type="cellIs" dxfId="202" priority="60" stopIfTrue="1" operator="equal">
      <formula>0</formula>
    </cfRule>
  </conditionalFormatting>
  <conditionalFormatting sqref="H6">
    <cfRule type="cellIs" dxfId="201" priority="59" stopIfTrue="1" operator="equal">
      <formula>0</formula>
    </cfRule>
  </conditionalFormatting>
  <conditionalFormatting sqref="D48">
    <cfRule type="cellIs" dxfId="200" priority="58" stopIfTrue="1" operator="equal">
      <formula>0</formula>
    </cfRule>
  </conditionalFormatting>
  <conditionalFormatting sqref="D59">
    <cfRule type="cellIs" dxfId="199" priority="57" stopIfTrue="1" operator="equal">
      <formula>0</formula>
    </cfRule>
  </conditionalFormatting>
  <conditionalFormatting sqref="O5:Q7">
    <cfRule type="cellIs" dxfId="198" priority="56" stopIfTrue="1" operator="equal">
      <formula>0</formula>
    </cfRule>
  </conditionalFormatting>
  <conditionalFormatting sqref="O10:Q12">
    <cfRule type="cellIs" dxfId="197" priority="55" stopIfTrue="1" operator="equal">
      <formula>0</formula>
    </cfRule>
  </conditionalFormatting>
  <conditionalFormatting sqref="O16:Q17">
    <cfRule type="cellIs" dxfId="196" priority="54" stopIfTrue="1" operator="equal">
      <formula>0</formula>
    </cfRule>
  </conditionalFormatting>
  <conditionalFormatting sqref="O19:Q19">
    <cfRule type="cellIs" dxfId="195" priority="53" stopIfTrue="1" operator="equal">
      <formula>0</formula>
    </cfRule>
  </conditionalFormatting>
  <conditionalFormatting sqref="O22:Q22">
    <cfRule type="cellIs" dxfId="194" priority="52" stopIfTrue="1" operator="equal">
      <formula>0</formula>
    </cfRule>
  </conditionalFormatting>
  <conditionalFormatting sqref="O25:Q26">
    <cfRule type="cellIs" dxfId="193" priority="51" stopIfTrue="1" operator="equal">
      <formula>0</formula>
    </cfRule>
  </conditionalFormatting>
  <conditionalFormatting sqref="O29:Q30">
    <cfRule type="cellIs" dxfId="192" priority="50" stopIfTrue="1" operator="equal">
      <formula>0</formula>
    </cfRule>
  </conditionalFormatting>
  <conditionalFormatting sqref="O32:Q32">
    <cfRule type="cellIs" dxfId="191" priority="49" stopIfTrue="1" operator="equal">
      <formula>0</formula>
    </cfRule>
  </conditionalFormatting>
  <conditionalFormatting sqref="P43">
    <cfRule type="cellIs" dxfId="190" priority="48" stopIfTrue="1" operator="equal">
      <formula>0</formula>
    </cfRule>
  </conditionalFormatting>
  <conditionalFormatting sqref="Q47">
    <cfRule type="cellIs" dxfId="189" priority="47" stopIfTrue="1" operator="equal">
      <formula>0</formula>
    </cfRule>
  </conditionalFormatting>
  <conditionalFormatting sqref="Q84">
    <cfRule type="cellIs" dxfId="188" priority="46" stopIfTrue="1" operator="equal">
      <formula>0</formula>
    </cfRule>
  </conditionalFormatting>
  <conditionalFormatting sqref="D82:Q82">
    <cfRule type="cellIs" dxfId="187" priority="45" stopIfTrue="1" operator="equal">
      <formula>0</formula>
    </cfRule>
  </conditionalFormatting>
  <conditionalFormatting sqref="O9:Q9">
    <cfRule type="cellIs" dxfId="186" priority="44" stopIfTrue="1" operator="equal">
      <formula>0</formula>
    </cfRule>
  </conditionalFormatting>
  <conditionalFormatting sqref="O27:Q27">
    <cfRule type="cellIs" dxfId="185" priority="43" stopIfTrue="1" operator="equal">
      <formula>0</formula>
    </cfRule>
  </conditionalFormatting>
  <conditionalFormatting sqref="S47">
    <cfRule type="cellIs" dxfId="184" priority="42" stopIfTrue="1" operator="equal">
      <formula>0</formula>
    </cfRule>
  </conditionalFormatting>
  <conditionalFormatting sqref="S29">
    <cfRule type="cellIs" dxfId="183" priority="41" stopIfTrue="1" operator="equal">
      <formula>0</formula>
    </cfRule>
  </conditionalFormatting>
  <conditionalFormatting sqref="D72:F72">
    <cfRule type="cellIs" dxfId="182" priority="40" stopIfTrue="1" operator="equal">
      <formula>0</formula>
    </cfRule>
  </conditionalFormatting>
  <conditionalFormatting sqref="T44">
    <cfRule type="cellIs" dxfId="181" priority="39" stopIfTrue="1" operator="equal">
      <formula>0</formula>
    </cfRule>
  </conditionalFormatting>
  <conditionalFormatting sqref="T51">
    <cfRule type="cellIs" dxfId="180" priority="38" stopIfTrue="1" operator="equal">
      <formula>0</formula>
    </cfRule>
  </conditionalFormatting>
  <conditionalFormatting sqref="U40">
    <cfRule type="cellIs" dxfId="179" priority="37" stopIfTrue="1" operator="equal">
      <formula>0</formula>
    </cfRule>
  </conditionalFormatting>
  <conditionalFormatting sqref="Y44">
    <cfRule type="cellIs" dxfId="178" priority="36" stopIfTrue="1" operator="equal">
      <formula>0</formula>
    </cfRule>
  </conditionalFormatting>
  <conditionalFormatting sqref="AA24">
    <cfRule type="cellIs" dxfId="177" priority="35" stopIfTrue="1" operator="equal">
      <formula>0</formula>
    </cfRule>
  </conditionalFormatting>
  <conditionalFormatting sqref="AA67">
    <cfRule type="cellIs" dxfId="176" priority="34" stopIfTrue="1" operator="equal">
      <formula>0</formula>
    </cfRule>
  </conditionalFormatting>
  <conditionalFormatting sqref="AA84">
    <cfRule type="cellIs" dxfId="175" priority="33" stopIfTrue="1" operator="equal">
      <formula>0</formula>
    </cfRule>
  </conditionalFormatting>
  <conditionalFormatting sqref="U6">
    <cfRule type="cellIs" dxfId="174" priority="32" stopIfTrue="1" operator="equal">
      <formula>0</formula>
    </cfRule>
  </conditionalFormatting>
  <conditionalFormatting sqref="T6">
    <cfRule type="cellIs" dxfId="173" priority="31" stopIfTrue="1" operator="equal">
      <formula>0</formula>
    </cfRule>
  </conditionalFormatting>
  <conditionalFormatting sqref="AB22">
    <cfRule type="cellIs" dxfId="172" priority="30" stopIfTrue="1" operator="equal">
      <formula>0</formula>
    </cfRule>
  </conditionalFormatting>
  <conditionalFormatting sqref="AB40">
    <cfRule type="cellIs" dxfId="171" priority="29" stopIfTrue="1" operator="equal">
      <formula>0</formula>
    </cfRule>
  </conditionalFormatting>
  <conditionalFormatting sqref="AB51">
    <cfRule type="cellIs" dxfId="170" priority="28" stopIfTrue="1" operator="equal">
      <formula>0</formula>
    </cfRule>
  </conditionalFormatting>
  <conditionalFormatting sqref="AB37">
    <cfRule type="cellIs" dxfId="169" priority="27" stopIfTrue="1" operator="equal">
      <formula>0</formula>
    </cfRule>
  </conditionalFormatting>
  <conditionalFormatting sqref="AD83">
    <cfRule type="cellIs" dxfId="168" priority="26" stopIfTrue="1" operator="equal">
      <formula>0</formula>
    </cfRule>
  </conditionalFormatting>
  <conditionalFormatting sqref="AD44">
    <cfRule type="cellIs" dxfId="167" priority="25" stopIfTrue="1" operator="equal">
      <formula>0</formula>
    </cfRule>
  </conditionalFormatting>
  <conditionalFormatting sqref="AD81:AE81">
    <cfRule type="cellIs" dxfId="166" priority="24" stopIfTrue="1" operator="equal">
      <formula>0</formula>
    </cfRule>
  </conditionalFormatting>
  <conditionalFormatting sqref="AC57:AF57 AD58:AF58">
    <cfRule type="cellIs" dxfId="165" priority="23" stopIfTrue="1" operator="equal">
      <formula>0</formula>
    </cfRule>
  </conditionalFormatting>
  <conditionalFormatting sqref="AB57">
    <cfRule type="cellIs" dxfId="164" priority="22" stopIfTrue="1" operator="equal">
      <formula>0</formula>
    </cfRule>
  </conditionalFormatting>
  <conditionalFormatting sqref="AB74:AF74">
    <cfRule type="cellIs" dxfId="163" priority="21" stopIfTrue="1" operator="equal">
      <formula>0</formula>
    </cfRule>
  </conditionalFormatting>
  <conditionalFormatting sqref="AC75:AF75">
    <cfRule type="cellIs" dxfId="162" priority="20" stopIfTrue="1" operator="equal">
      <formula>0</formula>
    </cfRule>
  </conditionalFormatting>
  <conditionalFormatting sqref="AC79:AF79">
    <cfRule type="cellIs" dxfId="161" priority="19" stopIfTrue="1" operator="equal">
      <formula>0</formula>
    </cfRule>
  </conditionalFormatting>
  <conditionalFormatting sqref="AA85:AF85">
    <cfRule type="cellIs" dxfId="160" priority="18" stopIfTrue="1" operator="equal">
      <formula>0</formula>
    </cfRule>
  </conditionalFormatting>
  <conditionalFormatting sqref="S82:AH82 AC83">
    <cfRule type="cellIs" dxfId="159" priority="17" stopIfTrue="1" operator="equal">
      <formula>0</formula>
    </cfRule>
  </conditionalFormatting>
  <conditionalFormatting sqref="AC55:AE55">
    <cfRule type="cellIs" dxfId="158" priority="16" stopIfTrue="1" operator="equal">
      <formula>0</formula>
    </cfRule>
  </conditionalFormatting>
  <conditionalFormatting sqref="AB55">
    <cfRule type="cellIs" dxfId="157" priority="15" stopIfTrue="1" operator="equal">
      <formula>0</formula>
    </cfRule>
  </conditionalFormatting>
  <conditionalFormatting sqref="G58">
    <cfRule type="cellIs" dxfId="156" priority="14" stopIfTrue="1" operator="equal">
      <formula>0</formula>
    </cfRule>
  </conditionalFormatting>
  <conditionalFormatting sqref="AD84:AF84">
    <cfRule type="cellIs" dxfId="155" priority="13" stopIfTrue="1" operator="equal">
      <formula>0</formula>
    </cfRule>
  </conditionalFormatting>
  <conditionalFormatting sqref="G72:AH72">
    <cfRule type="cellIs" dxfId="154" priority="12" stopIfTrue="1" operator="equal">
      <formula>0</formula>
    </cfRule>
  </conditionalFormatting>
  <conditionalFormatting sqref="I43">
    <cfRule type="cellIs" dxfId="153" priority="11" stopIfTrue="1" operator="equal">
      <formula>0</formula>
    </cfRule>
  </conditionalFormatting>
  <conditionalFormatting sqref="E74">
    <cfRule type="cellIs" dxfId="152" priority="10" stopIfTrue="1" operator="equal">
      <formula>0</formula>
    </cfRule>
  </conditionalFormatting>
  <conditionalFormatting sqref="AA56:AB56">
    <cfRule type="cellIs" dxfId="151" priority="9" stopIfTrue="1" operator="equal">
      <formula>0</formula>
    </cfRule>
  </conditionalFormatting>
  <conditionalFormatting sqref="AC56">
    <cfRule type="cellIs" dxfId="150" priority="8" stopIfTrue="1" operator="equal">
      <formula>0</formula>
    </cfRule>
  </conditionalFormatting>
  <conditionalFormatting sqref="D52">
    <cfRule type="cellIs" dxfId="149" priority="7" stopIfTrue="1" operator="equal">
      <formula>0</formula>
    </cfRule>
  </conditionalFormatting>
  <conditionalFormatting sqref="H44">
    <cfRule type="cellIs" dxfId="148" priority="6" stopIfTrue="1" operator="equal">
      <formula>0</formula>
    </cfRule>
  </conditionalFormatting>
  <conditionalFormatting sqref="I44:N44">
    <cfRule type="cellIs" dxfId="147" priority="5" stopIfTrue="1" operator="equal">
      <formula>0</formula>
    </cfRule>
  </conditionalFormatting>
  <conditionalFormatting sqref="AA44">
    <cfRule type="cellIs" dxfId="146" priority="4" stopIfTrue="1" operator="equal">
      <formula>0</formula>
    </cfRule>
  </conditionalFormatting>
  <conditionalFormatting sqref="AC44">
    <cfRule type="cellIs" dxfId="145" priority="3" stopIfTrue="1" operator="equal">
      <formula>0</formula>
    </cfRule>
  </conditionalFormatting>
  <conditionalFormatting sqref="T47">
    <cfRule type="cellIs" dxfId="144" priority="2" stopIfTrue="1" operator="equal">
      <formula>0</formula>
    </cfRule>
  </conditionalFormatting>
  <conditionalFormatting sqref="X47">
    <cfRule type="cellIs" dxfId="143" priority="1" stopIfTrue="1" operator="equal">
      <formula>0</formula>
    </cfRule>
  </conditionalFormatting>
  <pageMargins left="0.4" right="0.11811023622047245" top="0.23622047244094491" bottom="0.15748031496062992" header="0.11811023622047245" footer="0.15748031496062992"/>
  <pageSetup paperSize="9" scale="74" orientation="landscape" horizontalDpi="4294967293" r:id="rId1"/>
  <headerFooter alignWithMargins="0"/>
  <rowBreaks count="1" manualBreakCount="1">
    <brk id="38" max="3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58" sqref="O58"/>
    </sheetView>
  </sheetViews>
  <sheetFormatPr defaultRowHeight="12" x14ac:dyDescent="0.2"/>
  <cols>
    <col min="1" max="1" width="5" style="1" bestFit="1" customWidth="1"/>
    <col min="2" max="2" width="26.7109375" style="6" customWidth="1"/>
    <col min="3" max="3" width="5.5703125" style="7" customWidth="1"/>
    <col min="4" max="9" width="4.140625" style="8" customWidth="1"/>
    <col min="10" max="28" width="4.7109375" style="8" customWidth="1"/>
    <col min="29" max="29" width="4.5703125" style="8" bestFit="1" customWidth="1"/>
    <col min="30" max="30" width="3.5703125" style="8" bestFit="1" customWidth="1"/>
    <col min="31" max="31" width="4" style="8" customWidth="1"/>
    <col min="32" max="32" width="5.42578125" style="9" customWidth="1"/>
    <col min="33" max="33" width="5.42578125" style="72" bestFit="1" customWidth="1"/>
    <col min="34" max="16384" width="9.140625" style="5"/>
  </cols>
  <sheetData>
    <row r="1" spans="1:33" x14ac:dyDescent="0.2">
      <c r="B1" s="2"/>
      <c r="C1" s="3"/>
      <c r="D1" s="3"/>
      <c r="E1" s="3"/>
      <c r="F1" s="3"/>
      <c r="G1" s="3"/>
      <c r="H1" s="3"/>
      <c r="I1" s="3"/>
      <c r="J1" s="182" t="s">
        <v>95</v>
      </c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3"/>
      <c r="AA1" s="3"/>
      <c r="AB1" s="3"/>
      <c r="AC1" s="3"/>
      <c r="AD1" s="3"/>
      <c r="AE1" s="3"/>
      <c r="AF1" s="3"/>
    </row>
    <row r="2" spans="1:33" ht="6" customHeight="1" x14ac:dyDescent="0.2"/>
    <row r="3" spans="1:33" s="16" customFormat="1" ht="36" x14ac:dyDescent="0.2">
      <c r="A3" s="10" t="s">
        <v>1</v>
      </c>
      <c r="B3" s="11" t="s">
        <v>2</v>
      </c>
      <c r="C3" s="12" t="s">
        <v>3</v>
      </c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13">
        <v>22</v>
      </c>
      <c r="Z3" s="13">
        <v>23</v>
      </c>
      <c r="AA3" s="13">
        <v>24</v>
      </c>
      <c r="AB3" s="13">
        <v>25</v>
      </c>
      <c r="AC3" s="13">
        <v>26</v>
      </c>
      <c r="AD3" s="13">
        <v>27</v>
      </c>
      <c r="AE3" s="13">
        <v>28</v>
      </c>
      <c r="AF3" s="14" t="s">
        <v>4</v>
      </c>
      <c r="AG3" s="73" t="s">
        <v>5</v>
      </c>
    </row>
    <row r="4" spans="1:33" s="25" customFormat="1" ht="17.25" customHeight="1" x14ac:dyDescent="0.2">
      <c r="A4" s="17">
        <v>10</v>
      </c>
      <c r="B4" s="18" t="s">
        <v>6</v>
      </c>
      <c r="C4" s="27">
        <v>95.6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0.5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0.4</v>
      </c>
      <c r="R4" s="21">
        <v>0</v>
      </c>
      <c r="S4" s="21">
        <v>20</v>
      </c>
      <c r="T4" s="21">
        <v>3.7</v>
      </c>
      <c r="U4" s="21">
        <v>0</v>
      </c>
      <c r="V4" s="21">
        <v>0</v>
      </c>
      <c r="W4" s="26">
        <v>0.2</v>
      </c>
      <c r="X4" s="26">
        <v>0</v>
      </c>
      <c r="Y4" s="26">
        <v>0</v>
      </c>
      <c r="Z4" s="26">
        <v>0.7</v>
      </c>
      <c r="AA4" s="21">
        <v>14</v>
      </c>
      <c r="AB4" s="21">
        <v>1</v>
      </c>
      <c r="AC4" s="21">
        <v>7</v>
      </c>
      <c r="AD4" s="21">
        <v>2.7</v>
      </c>
      <c r="AE4" s="21">
        <v>0</v>
      </c>
      <c r="AF4" s="23">
        <f t="shared" ref="AF4:AF38" si="0">SUM(D4:AE4)</f>
        <v>50.2</v>
      </c>
      <c r="AG4" s="24">
        <f t="shared" ref="AG4:AG38" si="1">AF4/C4</f>
        <v>0.52510460251046032</v>
      </c>
    </row>
    <row r="5" spans="1:33" s="16" customFormat="1" ht="17.25" customHeight="1" x14ac:dyDescent="0.2">
      <c r="A5" s="17">
        <v>38</v>
      </c>
      <c r="B5" s="18" t="s">
        <v>7</v>
      </c>
      <c r="C5" s="27">
        <v>76.599999999999994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53</v>
      </c>
      <c r="T5" s="26">
        <v>7</v>
      </c>
      <c r="U5" s="26">
        <v>0</v>
      </c>
      <c r="V5" s="26">
        <v>0</v>
      </c>
      <c r="W5" s="26">
        <v>1.5</v>
      </c>
      <c r="X5" s="26">
        <v>0</v>
      </c>
      <c r="Y5" s="26">
        <v>0</v>
      </c>
      <c r="Z5" s="26">
        <v>0</v>
      </c>
      <c r="AA5" s="26">
        <v>12</v>
      </c>
      <c r="AB5" s="26">
        <v>2</v>
      </c>
      <c r="AC5" s="26">
        <v>3</v>
      </c>
      <c r="AD5" s="26">
        <v>0</v>
      </c>
      <c r="AE5" s="26">
        <v>0</v>
      </c>
      <c r="AF5" s="23">
        <f t="shared" si="0"/>
        <v>78.5</v>
      </c>
      <c r="AG5" s="24">
        <f t="shared" si="1"/>
        <v>1.024804177545692</v>
      </c>
    </row>
    <row r="6" spans="1:33" s="16" customFormat="1" ht="17.25" customHeight="1" x14ac:dyDescent="0.2">
      <c r="A6" s="17">
        <v>40</v>
      </c>
      <c r="B6" s="18" t="s">
        <v>8</v>
      </c>
      <c r="C6" s="27">
        <v>73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22</v>
      </c>
      <c r="T6" s="26">
        <v>1.5</v>
      </c>
      <c r="U6" s="26">
        <v>0</v>
      </c>
      <c r="V6" s="26">
        <v>0</v>
      </c>
      <c r="W6" s="26">
        <v>1.8</v>
      </c>
      <c r="X6" s="26">
        <v>5</v>
      </c>
      <c r="Y6" s="26">
        <v>0</v>
      </c>
      <c r="Z6" s="26" t="s">
        <v>11</v>
      </c>
      <c r="AA6" s="26">
        <v>6</v>
      </c>
      <c r="AB6" s="26">
        <v>1</v>
      </c>
      <c r="AC6" s="26">
        <v>2</v>
      </c>
      <c r="AD6" s="26">
        <v>0</v>
      </c>
      <c r="AE6" s="26">
        <v>0</v>
      </c>
      <c r="AF6" s="23">
        <f t="shared" si="0"/>
        <v>39.299999999999997</v>
      </c>
      <c r="AG6" s="24">
        <f t="shared" si="1"/>
        <v>0.5383561643835616</v>
      </c>
    </row>
    <row r="7" spans="1:33" s="16" customFormat="1" ht="17.25" customHeight="1" x14ac:dyDescent="0.2">
      <c r="A7" s="17">
        <v>63</v>
      </c>
      <c r="B7" s="18" t="s">
        <v>9</v>
      </c>
      <c r="C7" s="27">
        <v>85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3.3</v>
      </c>
      <c r="R7" s="26">
        <v>0</v>
      </c>
      <c r="S7" s="26">
        <v>20</v>
      </c>
      <c r="T7" s="26">
        <v>10</v>
      </c>
      <c r="U7" s="26">
        <v>0</v>
      </c>
      <c r="V7" s="26">
        <v>0</v>
      </c>
      <c r="W7" s="26">
        <v>0</v>
      </c>
      <c r="X7" s="26">
        <v>8.5</v>
      </c>
      <c r="Y7" s="26">
        <v>0</v>
      </c>
      <c r="Z7" s="26">
        <v>0</v>
      </c>
      <c r="AA7" s="26">
        <v>12.5</v>
      </c>
      <c r="AB7" s="26">
        <v>1</v>
      </c>
      <c r="AC7" s="26">
        <v>11</v>
      </c>
      <c r="AD7" s="26">
        <v>0</v>
      </c>
      <c r="AE7" s="26">
        <v>0</v>
      </c>
      <c r="AF7" s="23">
        <f t="shared" si="0"/>
        <v>66.3</v>
      </c>
      <c r="AG7" s="24">
        <f t="shared" si="1"/>
        <v>0.77999999999999992</v>
      </c>
    </row>
    <row r="8" spans="1:33" s="16" customFormat="1" ht="17.25" customHeight="1" x14ac:dyDescent="0.2">
      <c r="A8" s="17">
        <v>82</v>
      </c>
      <c r="B8" s="18" t="s">
        <v>10</v>
      </c>
      <c r="C8" s="27">
        <v>69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 t="s">
        <v>11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1.3</v>
      </c>
      <c r="R8" s="26">
        <v>0</v>
      </c>
      <c r="S8" s="26">
        <v>44.8</v>
      </c>
      <c r="T8" s="26">
        <v>9.3000000000000007</v>
      </c>
      <c r="U8" s="26">
        <v>0</v>
      </c>
      <c r="V8" s="26">
        <v>0</v>
      </c>
      <c r="W8" s="26">
        <v>0</v>
      </c>
      <c r="X8" s="26">
        <v>0.9</v>
      </c>
      <c r="Y8" s="26">
        <v>0</v>
      </c>
      <c r="Z8" s="26">
        <v>0</v>
      </c>
      <c r="AA8" s="26">
        <v>3.4</v>
      </c>
      <c r="AB8" s="26">
        <v>6.5</v>
      </c>
      <c r="AC8" s="26">
        <v>3</v>
      </c>
      <c r="AD8" s="26">
        <v>0</v>
      </c>
      <c r="AE8" s="26" t="s">
        <v>11</v>
      </c>
      <c r="AF8" s="23">
        <f t="shared" si="0"/>
        <v>69.199999999999989</v>
      </c>
      <c r="AG8" s="24">
        <f t="shared" si="1"/>
        <v>1.0028985507246375</v>
      </c>
    </row>
    <row r="9" spans="1:33" ht="17.25" customHeight="1" x14ac:dyDescent="0.2">
      <c r="A9" s="17">
        <v>90</v>
      </c>
      <c r="B9" s="18" t="s">
        <v>12</v>
      </c>
      <c r="C9" s="27">
        <v>61.9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 t="s">
        <v>11</v>
      </c>
      <c r="R9" s="26">
        <v>0</v>
      </c>
      <c r="S9" s="26">
        <v>24</v>
      </c>
      <c r="T9" s="26">
        <v>1.1000000000000001</v>
      </c>
      <c r="U9" s="26">
        <v>0</v>
      </c>
      <c r="V9" s="26">
        <v>0</v>
      </c>
      <c r="W9" s="26">
        <v>0.6</v>
      </c>
      <c r="X9" s="26">
        <v>0.4</v>
      </c>
      <c r="Y9" s="26">
        <v>0</v>
      </c>
      <c r="Z9" s="26">
        <v>0</v>
      </c>
      <c r="AA9" s="26">
        <v>7.8</v>
      </c>
      <c r="AB9" s="26">
        <v>0</v>
      </c>
      <c r="AC9" s="26">
        <v>2.4</v>
      </c>
      <c r="AD9" s="26" t="s">
        <v>11</v>
      </c>
      <c r="AE9" s="26">
        <v>0</v>
      </c>
      <c r="AF9" s="23">
        <f t="shared" si="0"/>
        <v>36.299999999999997</v>
      </c>
      <c r="AG9" s="24">
        <f t="shared" si="1"/>
        <v>0.58642972536348947</v>
      </c>
    </row>
    <row r="10" spans="1:33" ht="17.25" customHeight="1" x14ac:dyDescent="0.2">
      <c r="A10" s="17">
        <v>94</v>
      </c>
      <c r="B10" s="18" t="s">
        <v>13</v>
      </c>
      <c r="C10" s="27">
        <v>70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5.3</v>
      </c>
      <c r="R10" s="26">
        <v>0</v>
      </c>
      <c r="S10" s="26">
        <v>78</v>
      </c>
      <c r="T10" s="26">
        <v>6.5</v>
      </c>
      <c r="U10" s="26">
        <v>0</v>
      </c>
      <c r="V10" s="26">
        <v>0</v>
      </c>
      <c r="W10" s="26">
        <v>0</v>
      </c>
      <c r="X10" s="26">
        <v>0.5</v>
      </c>
      <c r="Y10" s="26">
        <v>0</v>
      </c>
      <c r="Z10" s="26">
        <v>0</v>
      </c>
      <c r="AA10" s="26">
        <v>4</v>
      </c>
      <c r="AB10" s="26">
        <v>5.5</v>
      </c>
      <c r="AC10" s="26">
        <v>12</v>
      </c>
      <c r="AD10" s="26">
        <v>0</v>
      </c>
      <c r="AE10" s="26">
        <v>0</v>
      </c>
      <c r="AF10" s="23">
        <f t="shared" si="0"/>
        <v>111.8</v>
      </c>
      <c r="AG10" s="24">
        <f t="shared" si="1"/>
        <v>1.5971428571428572</v>
      </c>
    </row>
    <row r="11" spans="1:33" ht="17.25" customHeight="1" x14ac:dyDescent="0.2">
      <c r="A11" s="17">
        <v>105</v>
      </c>
      <c r="B11" s="18" t="s">
        <v>14</v>
      </c>
      <c r="C11" s="27">
        <v>95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2.8</v>
      </c>
      <c r="Q11" s="26">
        <v>1</v>
      </c>
      <c r="R11" s="26">
        <v>0</v>
      </c>
      <c r="S11" s="26">
        <v>31</v>
      </c>
      <c r="T11" s="26">
        <v>8</v>
      </c>
      <c r="U11" s="26">
        <v>0</v>
      </c>
      <c r="V11" s="26">
        <v>0</v>
      </c>
      <c r="W11" s="26">
        <v>0.2</v>
      </c>
      <c r="X11" s="26">
        <v>0</v>
      </c>
      <c r="Y11" s="26">
        <v>0</v>
      </c>
      <c r="Z11" s="26">
        <v>0.6</v>
      </c>
      <c r="AA11" s="26">
        <v>9</v>
      </c>
      <c r="AB11" s="26">
        <v>1</v>
      </c>
      <c r="AC11" s="26">
        <v>8.6999999999999993</v>
      </c>
      <c r="AD11" s="26">
        <v>0.1</v>
      </c>
      <c r="AE11" s="26">
        <v>0.3</v>
      </c>
      <c r="AF11" s="23">
        <f t="shared" si="0"/>
        <v>62.699999999999996</v>
      </c>
      <c r="AG11" s="24">
        <f t="shared" si="1"/>
        <v>0.65999999999999992</v>
      </c>
    </row>
    <row r="12" spans="1:33" ht="17.25" customHeight="1" x14ac:dyDescent="0.2">
      <c r="A12" s="17">
        <v>120</v>
      </c>
      <c r="B12" s="18" t="s">
        <v>15</v>
      </c>
      <c r="C12" s="27">
        <v>115.2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 t="s">
        <v>11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1.3</v>
      </c>
      <c r="Q12" s="26">
        <v>1.8</v>
      </c>
      <c r="R12" s="26">
        <v>0</v>
      </c>
      <c r="S12" s="26">
        <v>30</v>
      </c>
      <c r="T12" s="26">
        <v>5.8</v>
      </c>
      <c r="U12" s="26">
        <v>0</v>
      </c>
      <c r="V12" s="26">
        <v>0</v>
      </c>
      <c r="W12" s="26">
        <v>0.5</v>
      </c>
      <c r="X12" s="26">
        <v>0</v>
      </c>
      <c r="Y12" s="26">
        <v>0</v>
      </c>
      <c r="Z12" s="26">
        <v>1</v>
      </c>
      <c r="AA12" s="26">
        <v>14</v>
      </c>
      <c r="AB12" s="26">
        <v>2</v>
      </c>
      <c r="AC12" s="26">
        <v>13.4</v>
      </c>
      <c r="AD12" s="26" t="s">
        <v>11</v>
      </c>
      <c r="AE12" s="26">
        <v>0.2</v>
      </c>
      <c r="AF12" s="23">
        <f t="shared" si="0"/>
        <v>70</v>
      </c>
      <c r="AG12" s="24">
        <f t="shared" si="1"/>
        <v>0.60763888888888884</v>
      </c>
    </row>
    <row r="13" spans="1:33" ht="17.25" customHeight="1" x14ac:dyDescent="0.2">
      <c r="A13" s="17">
        <v>130</v>
      </c>
      <c r="B13" s="18" t="s">
        <v>16</v>
      </c>
      <c r="C13" s="27">
        <v>135.4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 t="s">
        <v>11</v>
      </c>
      <c r="K13" s="26">
        <v>0</v>
      </c>
      <c r="L13" s="26">
        <v>0</v>
      </c>
      <c r="M13" s="26">
        <v>0</v>
      </c>
      <c r="N13" s="26">
        <v>0</v>
      </c>
      <c r="O13" s="26" t="s">
        <v>11</v>
      </c>
      <c r="P13" s="26" t="s">
        <v>11</v>
      </c>
      <c r="Q13" s="26">
        <v>1.3</v>
      </c>
      <c r="R13" s="26">
        <v>0</v>
      </c>
      <c r="S13" s="26">
        <v>34</v>
      </c>
      <c r="T13" s="26">
        <v>8.5</v>
      </c>
      <c r="U13" s="26">
        <v>0</v>
      </c>
      <c r="V13" s="26">
        <v>0</v>
      </c>
      <c r="W13" s="26">
        <v>1.3</v>
      </c>
      <c r="X13" s="26">
        <v>0</v>
      </c>
      <c r="Y13" s="26" t="s">
        <v>11</v>
      </c>
      <c r="Z13" s="26">
        <v>0</v>
      </c>
      <c r="AA13" s="26">
        <v>14</v>
      </c>
      <c r="AB13" s="26">
        <v>1.9</v>
      </c>
      <c r="AC13" s="26">
        <v>13.5</v>
      </c>
      <c r="AD13" s="26" t="s">
        <v>11</v>
      </c>
      <c r="AE13" s="26">
        <v>0</v>
      </c>
      <c r="AF13" s="23">
        <f t="shared" si="0"/>
        <v>74.5</v>
      </c>
      <c r="AG13" s="24">
        <f t="shared" si="1"/>
        <v>0.55022156573116687</v>
      </c>
    </row>
    <row r="14" spans="1:33" ht="17.25" customHeight="1" x14ac:dyDescent="0.2">
      <c r="A14" s="17">
        <v>160</v>
      </c>
      <c r="B14" s="18" t="s">
        <v>17</v>
      </c>
      <c r="C14" s="27">
        <v>69.7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45.3</v>
      </c>
      <c r="T14" s="26">
        <v>4.9000000000000004</v>
      </c>
      <c r="U14" s="26">
        <v>0</v>
      </c>
      <c r="V14" s="26">
        <v>0</v>
      </c>
      <c r="W14" s="26">
        <v>2</v>
      </c>
      <c r="X14" s="26">
        <v>0</v>
      </c>
      <c r="Y14" s="26">
        <v>1.4</v>
      </c>
      <c r="Z14" s="26">
        <v>0</v>
      </c>
      <c r="AA14" s="26">
        <v>3.6</v>
      </c>
      <c r="AB14" s="26">
        <v>0.2</v>
      </c>
      <c r="AC14" s="26">
        <v>7.6</v>
      </c>
      <c r="AD14" s="26">
        <v>0.5</v>
      </c>
      <c r="AE14" s="26">
        <v>0</v>
      </c>
      <c r="AF14" s="23">
        <f t="shared" si="0"/>
        <v>65.5</v>
      </c>
      <c r="AG14" s="24">
        <f t="shared" si="1"/>
        <v>0.93974175035868002</v>
      </c>
    </row>
    <row r="15" spans="1:33" ht="17.25" customHeight="1" x14ac:dyDescent="0.2">
      <c r="A15" s="17">
        <v>178</v>
      </c>
      <c r="B15" s="18" t="s">
        <v>18</v>
      </c>
      <c r="C15" s="27">
        <v>105.6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0.2</v>
      </c>
      <c r="K15" s="26">
        <v>0.1</v>
      </c>
      <c r="L15" s="26">
        <v>0</v>
      </c>
      <c r="M15" s="26">
        <v>0</v>
      </c>
      <c r="N15" s="26">
        <v>0</v>
      </c>
      <c r="O15" s="26">
        <v>0</v>
      </c>
      <c r="P15" s="26">
        <v>7.3</v>
      </c>
      <c r="Q15" s="26">
        <v>0.1</v>
      </c>
      <c r="R15" s="26">
        <v>0</v>
      </c>
      <c r="S15" s="26">
        <v>48</v>
      </c>
      <c r="T15" s="26">
        <v>23.4</v>
      </c>
      <c r="U15" s="26">
        <v>0</v>
      </c>
      <c r="V15" s="26">
        <v>0</v>
      </c>
      <c r="W15" s="26">
        <v>0</v>
      </c>
      <c r="X15" s="26">
        <v>3.3</v>
      </c>
      <c r="Y15" s="26">
        <v>0.3</v>
      </c>
      <c r="Z15" s="26">
        <v>2.6</v>
      </c>
      <c r="AA15" s="26">
        <v>14</v>
      </c>
      <c r="AB15" s="26">
        <v>0.9</v>
      </c>
      <c r="AC15" s="26">
        <v>8.4</v>
      </c>
      <c r="AD15" s="26" t="s">
        <v>11</v>
      </c>
      <c r="AE15" s="26">
        <v>0</v>
      </c>
      <c r="AF15" s="23">
        <f t="shared" si="0"/>
        <v>108.6</v>
      </c>
      <c r="AG15" s="24">
        <f t="shared" si="1"/>
        <v>1.0284090909090908</v>
      </c>
    </row>
    <row r="16" spans="1:33" ht="17.25" customHeight="1" x14ac:dyDescent="0.2">
      <c r="A16" s="17">
        <v>211</v>
      </c>
      <c r="B16" s="18" t="s">
        <v>19</v>
      </c>
      <c r="C16" s="27">
        <v>102.9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0.2</v>
      </c>
      <c r="L16" s="26">
        <v>0</v>
      </c>
      <c r="M16" s="26" t="s">
        <v>11</v>
      </c>
      <c r="N16" s="26">
        <v>0</v>
      </c>
      <c r="O16" s="26">
        <v>0</v>
      </c>
      <c r="P16" s="74">
        <v>0.8</v>
      </c>
      <c r="Q16" s="26">
        <v>0.2</v>
      </c>
      <c r="R16" s="26">
        <v>0</v>
      </c>
      <c r="S16" s="26">
        <v>25.7</v>
      </c>
      <c r="T16" s="26">
        <v>26</v>
      </c>
      <c r="U16" s="26">
        <v>0</v>
      </c>
      <c r="V16" s="26">
        <v>0</v>
      </c>
      <c r="W16" s="26">
        <v>0</v>
      </c>
      <c r="X16" s="26">
        <v>19.399999999999999</v>
      </c>
      <c r="Y16" s="26">
        <v>0</v>
      </c>
      <c r="Z16" s="26">
        <v>2</v>
      </c>
      <c r="AA16" s="26">
        <v>8</v>
      </c>
      <c r="AB16" s="26">
        <v>0.4</v>
      </c>
      <c r="AC16" s="26">
        <v>5.4</v>
      </c>
      <c r="AD16" s="26">
        <v>0.1</v>
      </c>
      <c r="AE16" s="26">
        <v>0</v>
      </c>
      <c r="AF16" s="23">
        <f t="shared" si="0"/>
        <v>88.2</v>
      </c>
      <c r="AG16" s="24">
        <f t="shared" si="1"/>
        <v>0.8571428571428571</v>
      </c>
    </row>
    <row r="17" spans="1:33" ht="17.25" customHeight="1" x14ac:dyDescent="0.2">
      <c r="A17" s="17">
        <v>225</v>
      </c>
      <c r="B17" s="18" t="s">
        <v>20</v>
      </c>
      <c r="C17" s="27">
        <v>145.30000000000001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0.4</v>
      </c>
      <c r="L17" s="26">
        <v>0</v>
      </c>
      <c r="M17" s="26">
        <v>0</v>
      </c>
      <c r="N17" s="26">
        <v>0</v>
      </c>
      <c r="O17" s="26">
        <v>0</v>
      </c>
      <c r="P17" s="26">
        <v>0.6</v>
      </c>
      <c r="Q17" s="26">
        <v>3.5</v>
      </c>
      <c r="R17" s="26">
        <v>0</v>
      </c>
      <c r="S17" s="26">
        <v>30.4</v>
      </c>
      <c r="T17" s="26">
        <v>19.2</v>
      </c>
      <c r="U17" s="26">
        <v>0</v>
      </c>
      <c r="V17" s="26">
        <v>0</v>
      </c>
      <c r="W17" s="26">
        <v>0</v>
      </c>
      <c r="X17" s="26">
        <v>8.5</v>
      </c>
      <c r="Y17" s="26">
        <v>0</v>
      </c>
      <c r="Z17" s="26">
        <v>1.9</v>
      </c>
      <c r="AA17" s="26">
        <v>10.3</v>
      </c>
      <c r="AB17" s="26">
        <v>1</v>
      </c>
      <c r="AC17" s="26">
        <v>13.3</v>
      </c>
      <c r="AD17" s="26">
        <v>0</v>
      </c>
      <c r="AE17" s="26">
        <v>0</v>
      </c>
      <c r="AF17" s="23">
        <f t="shared" si="0"/>
        <v>89.1</v>
      </c>
      <c r="AG17" s="24">
        <f t="shared" si="1"/>
        <v>0.61321403991741219</v>
      </c>
    </row>
    <row r="18" spans="1:33" ht="17.25" customHeight="1" x14ac:dyDescent="0.2">
      <c r="A18" s="17">
        <v>310</v>
      </c>
      <c r="B18" s="18" t="s">
        <v>21</v>
      </c>
      <c r="C18" s="27">
        <v>147.4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 t="s">
        <v>11</v>
      </c>
      <c r="K18" s="26" t="s">
        <v>11</v>
      </c>
      <c r="L18" s="26">
        <v>0</v>
      </c>
      <c r="M18" s="26">
        <v>0</v>
      </c>
      <c r="N18" s="26">
        <v>0</v>
      </c>
      <c r="O18" s="26" t="s">
        <v>11</v>
      </c>
      <c r="P18" s="26" t="s">
        <v>11</v>
      </c>
      <c r="Q18" s="26">
        <v>1.2</v>
      </c>
      <c r="R18" s="26" t="s">
        <v>11</v>
      </c>
      <c r="S18" s="26">
        <v>22</v>
      </c>
      <c r="T18" s="26">
        <v>26</v>
      </c>
      <c r="U18" s="26">
        <v>0</v>
      </c>
      <c r="V18" s="26">
        <v>0</v>
      </c>
      <c r="W18" s="26">
        <v>0</v>
      </c>
      <c r="X18" s="26">
        <v>8.5</v>
      </c>
      <c r="Y18" s="26">
        <v>0.1</v>
      </c>
      <c r="Z18" s="26">
        <v>3</v>
      </c>
      <c r="AA18" s="26">
        <v>10</v>
      </c>
      <c r="AB18" s="26">
        <v>0.5</v>
      </c>
      <c r="AC18" s="26">
        <v>19.7</v>
      </c>
      <c r="AD18" s="26">
        <v>0</v>
      </c>
      <c r="AE18" s="26">
        <v>0</v>
      </c>
      <c r="AF18" s="23">
        <f t="shared" si="0"/>
        <v>91.000000000000014</v>
      </c>
      <c r="AG18" s="24">
        <f t="shared" si="1"/>
        <v>0.6173677069199458</v>
      </c>
    </row>
    <row r="19" spans="1:33" ht="17.25" customHeight="1" x14ac:dyDescent="0.2">
      <c r="A19" s="17">
        <v>313</v>
      </c>
      <c r="B19" s="18" t="s">
        <v>22</v>
      </c>
      <c r="C19" s="27">
        <v>84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 t="s">
        <v>11</v>
      </c>
      <c r="P19" s="26">
        <v>1.2</v>
      </c>
      <c r="Q19" s="26">
        <v>2.1</v>
      </c>
      <c r="R19" s="26">
        <v>0</v>
      </c>
      <c r="S19" s="26">
        <v>90</v>
      </c>
      <c r="T19" s="26">
        <v>0.6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13</v>
      </c>
      <c r="AA19" s="26">
        <v>4.5</v>
      </c>
      <c r="AB19" s="26">
        <v>4</v>
      </c>
      <c r="AC19" s="26">
        <v>11.6</v>
      </c>
      <c r="AD19" s="26">
        <v>0</v>
      </c>
      <c r="AE19" s="26">
        <v>0</v>
      </c>
      <c r="AF19" s="23">
        <f t="shared" si="0"/>
        <v>126.99999999999999</v>
      </c>
      <c r="AG19" s="24">
        <f t="shared" si="1"/>
        <v>1.5119047619047616</v>
      </c>
    </row>
    <row r="20" spans="1:33" ht="17.25" customHeight="1" x14ac:dyDescent="0.2">
      <c r="A20" s="17">
        <v>320</v>
      </c>
      <c r="B20" s="18" t="s">
        <v>23</v>
      </c>
      <c r="C20" s="27">
        <v>111.2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0.3</v>
      </c>
      <c r="K20" s="26">
        <v>0.2</v>
      </c>
      <c r="L20" s="26">
        <v>0</v>
      </c>
      <c r="M20" s="26">
        <v>0</v>
      </c>
      <c r="N20" s="26">
        <v>0</v>
      </c>
      <c r="O20" s="26">
        <v>0</v>
      </c>
      <c r="P20" s="26">
        <v>0.5</v>
      </c>
      <c r="Q20" s="26">
        <v>2.4</v>
      </c>
      <c r="R20" s="26">
        <v>0</v>
      </c>
      <c r="S20" s="26">
        <v>13</v>
      </c>
      <c r="T20" s="26">
        <v>4.8</v>
      </c>
      <c r="U20" s="26">
        <v>0</v>
      </c>
      <c r="V20" s="26">
        <v>0</v>
      </c>
      <c r="W20" s="26">
        <v>0</v>
      </c>
      <c r="X20" s="26" t="s">
        <v>11</v>
      </c>
      <c r="Y20" s="26" t="s">
        <v>11</v>
      </c>
      <c r="Z20" s="26">
        <v>8</v>
      </c>
      <c r="AA20" s="26">
        <v>12</v>
      </c>
      <c r="AB20" s="26">
        <v>3.4</v>
      </c>
      <c r="AC20" s="26">
        <v>17.8</v>
      </c>
      <c r="AD20" s="26">
        <v>0</v>
      </c>
      <c r="AE20" s="26">
        <v>0</v>
      </c>
      <c r="AF20" s="23">
        <f t="shared" si="0"/>
        <v>62.400000000000006</v>
      </c>
      <c r="AG20" s="24">
        <f t="shared" si="1"/>
        <v>0.56115107913669071</v>
      </c>
    </row>
    <row r="21" spans="1:33" ht="17.25" customHeight="1" x14ac:dyDescent="0.2">
      <c r="A21" s="17">
        <v>332</v>
      </c>
      <c r="B21" s="18" t="s">
        <v>24</v>
      </c>
      <c r="C21" s="27">
        <v>73.400000000000006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 t="s">
        <v>11</v>
      </c>
      <c r="K21" s="26" t="s">
        <v>11</v>
      </c>
      <c r="L21" s="26">
        <v>0</v>
      </c>
      <c r="M21" s="26">
        <v>0</v>
      </c>
      <c r="N21" s="26">
        <v>0</v>
      </c>
      <c r="O21" s="26" t="s">
        <v>11</v>
      </c>
      <c r="P21" s="26">
        <v>1.6</v>
      </c>
      <c r="Q21" s="26">
        <v>3.4</v>
      </c>
      <c r="R21" s="26">
        <v>0</v>
      </c>
      <c r="S21" s="26">
        <v>37</v>
      </c>
      <c r="T21" s="26">
        <v>9.4</v>
      </c>
      <c r="U21" s="26">
        <v>0</v>
      </c>
      <c r="V21" s="26">
        <v>0</v>
      </c>
      <c r="W21" s="26">
        <v>0.4</v>
      </c>
      <c r="X21" s="26">
        <v>1.2</v>
      </c>
      <c r="Y21" s="26">
        <v>0</v>
      </c>
      <c r="Z21" s="26">
        <v>0</v>
      </c>
      <c r="AA21" s="26">
        <v>2.4</v>
      </c>
      <c r="AB21" s="26">
        <v>11.2</v>
      </c>
      <c r="AC21" s="26">
        <v>5.6</v>
      </c>
      <c r="AD21" s="26">
        <v>0.2</v>
      </c>
      <c r="AE21" s="26">
        <v>0</v>
      </c>
      <c r="AF21" s="23">
        <f t="shared" si="0"/>
        <v>72.399999999999991</v>
      </c>
      <c r="AG21" s="24">
        <f t="shared" si="1"/>
        <v>0.98637602179836492</v>
      </c>
    </row>
    <row r="22" spans="1:33" ht="17.25" customHeight="1" x14ac:dyDescent="0.2">
      <c r="A22" s="17">
        <v>338</v>
      </c>
      <c r="B22" s="18" t="s">
        <v>25</v>
      </c>
      <c r="C22" s="27">
        <v>80.599999999999994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1.4</v>
      </c>
      <c r="Q22" s="26">
        <v>0.7</v>
      </c>
      <c r="R22" s="26">
        <v>0</v>
      </c>
      <c r="S22" s="26">
        <v>81</v>
      </c>
      <c r="T22" s="26">
        <v>3.2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0.6</v>
      </c>
      <c r="AA22" s="26">
        <v>3</v>
      </c>
      <c r="AB22" s="26">
        <v>3</v>
      </c>
      <c r="AC22" s="26">
        <v>12.1</v>
      </c>
      <c r="AD22" s="26">
        <v>0</v>
      </c>
      <c r="AE22" s="26">
        <v>0</v>
      </c>
      <c r="AF22" s="23">
        <f t="shared" si="0"/>
        <v>104.99999999999999</v>
      </c>
      <c r="AG22" s="24">
        <f t="shared" si="1"/>
        <v>1.3027295285359801</v>
      </c>
    </row>
    <row r="23" spans="1:33" ht="17.25" customHeight="1" x14ac:dyDescent="0.2">
      <c r="A23" s="17">
        <v>370</v>
      </c>
      <c r="B23" s="18" t="s">
        <v>26</v>
      </c>
      <c r="C23" s="27">
        <v>73.599999999999994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0.2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0.4</v>
      </c>
      <c r="Q23" s="26">
        <v>0.1</v>
      </c>
      <c r="R23" s="26">
        <v>0</v>
      </c>
      <c r="S23" s="26">
        <v>24</v>
      </c>
      <c r="T23" s="26">
        <v>17</v>
      </c>
      <c r="U23" s="26">
        <v>0</v>
      </c>
      <c r="V23" s="26">
        <v>0</v>
      </c>
      <c r="W23" s="26">
        <v>2.4</v>
      </c>
      <c r="X23" s="26">
        <v>5.4</v>
      </c>
      <c r="Y23" s="26">
        <v>0.2</v>
      </c>
      <c r="Z23" s="26">
        <v>7.7</v>
      </c>
      <c r="AA23" s="26">
        <v>5.2</v>
      </c>
      <c r="AB23" s="26">
        <v>0</v>
      </c>
      <c r="AC23" s="26">
        <v>2.4</v>
      </c>
      <c r="AD23" s="26">
        <v>0</v>
      </c>
      <c r="AE23" s="26">
        <v>0</v>
      </c>
      <c r="AF23" s="23">
        <f t="shared" si="0"/>
        <v>65.000000000000014</v>
      </c>
      <c r="AG23" s="24">
        <f t="shared" si="1"/>
        <v>0.88315217391304379</v>
      </c>
    </row>
    <row r="24" spans="1:33" ht="17.25" customHeight="1" x14ac:dyDescent="0.2">
      <c r="A24" s="17">
        <v>377</v>
      </c>
      <c r="B24" s="18" t="s">
        <v>27</v>
      </c>
      <c r="C24" s="27">
        <v>117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11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3.6</v>
      </c>
      <c r="R24" s="26">
        <v>0</v>
      </c>
      <c r="S24" s="26">
        <v>12.6</v>
      </c>
      <c r="T24" s="26">
        <v>14.7</v>
      </c>
      <c r="U24" s="26">
        <v>0</v>
      </c>
      <c r="V24" s="26">
        <v>0</v>
      </c>
      <c r="W24" s="26">
        <v>0</v>
      </c>
      <c r="X24" s="26">
        <v>0.7</v>
      </c>
      <c r="Y24" s="26" t="s">
        <v>11</v>
      </c>
      <c r="Z24" s="26">
        <v>6.4</v>
      </c>
      <c r="AA24" s="26">
        <v>9.1999999999999993</v>
      </c>
      <c r="AB24" s="26">
        <v>1.9</v>
      </c>
      <c r="AC24" s="26">
        <v>13.6</v>
      </c>
      <c r="AD24" s="26">
        <v>0</v>
      </c>
      <c r="AE24" s="26">
        <v>0</v>
      </c>
      <c r="AF24" s="23">
        <f t="shared" si="0"/>
        <v>62.7</v>
      </c>
      <c r="AG24" s="24">
        <f t="shared" si="1"/>
        <v>0.53589743589743588</v>
      </c>
    </row>
    <row r="25" spans="1:33" ht="17.25" customHeight="1" x14ac:dyDescent="0.2">
      <c r="A25" s="17">
        <v>394</v>
      </c>
      <c r="B25" s="18" t="s">
        <v>28</v>
      </c>
      <c r="C25" s="27">
        <v>76.3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2.8</v>
      </c>
      <c r="Q25" s="26">
        <v>2</v>
      </c>
      <c r="R25" s="26">
        <v>0</v>
      </c>
      <c r="S25" s="26">
        <v>71</v>
      </c>
      <c r="T25" s="26">
        <v>3.7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1.8</v>
      </c>
      <c r="AB25" s="26">
        <v>2.5</v>
      </c>
      <c r="AC25" s="26">
        <v>10.199999999999999</v>
      </c>
      <c r="AD25" s="26">
        <v>0</v>
      </c>
      <c r="AE25" s="26">
        <v>0</v>
      </c>
      <c r="AF25" s="23">
        <f t="shared" si="0"/>
        <v>94</v>
      </c>
      <c r="AG25" s="24">
        <f t="shared" si="1"/>
        <v>1.2319790301441678</v>
      </c>
    </row>
    <row r="26" spans="1:33" ht="17.25" customHeight="1" x14ac:dyDescent="0.2">
      <c r="A26" s="17">
        <v>429</v>
      </c>
      <c r="B26" s="18" t="s">
        <v>29</v>
      </c>
      <c r="C26" s="27">
        <v>81.5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75" t="s">
        <v>11</v>
      </c>
      <c r="L26" s="26">
        <v>0</v>
      </c>
      <c r="M26" s="26">
        <v>0</v>
      </c>
      <c r="N26" s="26">
        <v>0</v>
      </c>
      <c r="O26" s="26">
        <v>0</v>
      </c>
      <c r="P26" s="26" t="s">
        <v>11</v>
      </c>
      <c r="Q26" s="26">
        <v>0.4</v>
      </c>
      <c r="R26" s="26">
        <v>0</v>
      </c>
      <c r="S26" s="26">
        <v>10</v>
      </c>
      <c r="T26" s="26">
        <v>3.6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0.7</v>
      </c>
      <c r="AA26" s="26">
        <v>4</v>
      </c>
      <c r="AB26" s="26">
        <v>4</v>
      </c>
      <c r="AC26" s="26">
        <v>9</v>
      </c>
      <c r="AD26" s="26">
        <v>0</v>
      </c>
      <c r="AE26" s="26">
        <v>0</v>
      </c>
      <c r="AF26" s="23">
        <f t="shared" si="0"/>
        <v>31.7</v>
      </c>
      <c r="AG26" s="24">
        <f t="shared" si="1"/>
        <v>0.3889570552147239</v>
      </c>
    </row>
    <row r="27" spans="1:33" ht="17.25" customHeight="1" x14ac:dyDescent="0.2">
      <c r="A27" s="17">
        <v>440</v>
      </c>
      <c r="B27" s="18" t="s">
        <v>30</v>
      </c>
      <c r="C27" s="27">
        <v>62.4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75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27</v>
      </c>
      <c r="T27" s="26">
        <v>14.8</v>
      </c>
      <c r="U27" s="26">
        <v>0</v>
      </c>
      <c r="V27" s="26">
        <v>0</v>
      </c>
      <c r="W27" s="26">
        <v>0.5</v>
      </c>
      <c r="X27" s="26">
        <v>3.7</v>
      </c>
      <c r="Y27" s="26">
        <v>0</v>
      </c>
      <c r="Z27" s="26">
        <v>3</v>
      </c>
      <c r="AA27" s="26">
        <v>3.2</v>
      </c>
      <c r="AB27" s="26">
        <v>0</v>
      </c>
      <c r="AC27" s="26">
        <v>2.4</v>
      </c>
      <c r="AD27" s="26">
        <v>0</v>
      </c>
      <c r="AE27" s="26">
        <v>0</v>
      </c>
      <c r="AF27" s="23">
        <f t="shared" si="0"/>
        <v>54.6</v>
      </c>
      <c r="AG27" s="24">
        <f t="shared" si="1"/>
        <v>0.875</v>
      </c>
    </row>
    <row r="28" spans="1:33" ht="17.25" customHeight="1" x14ac:dyDescent="0.2">
      <c r="A28" s="17">
        <v>477</v>
      </c>
      <c r="B28" s="18" t="s">
        <v>31</v>
      </c>
      <c r="C28" s="27">
        <v>96.9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0.7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2.2000000000000002</v>
      </c>
      <c r="R28" s="26">
        <v>0</v>
      </c>
      <c r="S28" s="26">
        <v>14.1</v>
      </c>
      <c r="T28" s="26">
        <v>3</v>
      </c>
      <c r="U28" s="26">
        <v>0</v>
      </c>
      <c r="V28" s="26">
        <v>0</v>
      </c>
      <c r="W28" s="26">
        <v>0</v>
      </c>
      <c r="X28" s="26">
        <v>0.2</v>
      </c>
      <c r="Y28" s="26">
        <v>0</v>
      </c>
      <c r="Z28" s="26">
        <v>1.3</v>
      </c>
      <c r="AA28" s="26">
        <v>11.3</v>
      </c>
      <c r="AB28" s="26">
        <v>1.2</v>
      </c>
      <c r="AC28" s="26">
        <v>12</v>
      </c>
      <c r="AD28" s="26">
        <v>0</v>
      </c>
      <c r="AE28" s="26">
        <v>0</v>
      </c>
      <c r="AF28" s="23">
        <f t="shared" si="0"/>
        <v>46</v>
      </c>
      <c r="AG28" s="24">
        <f t="shared" si="1"/>
        <v>0.4747162022703818</v>
      </c>
    </row>
    <row r="29" spans="1:33" ht="17.25" customHeight="1" x14ac:dyDescent="0.2">
      <c r="A29" s="17">
        <v>572</v>
      </c>
      <c r="B29" s="18" t="s">
        <v>32</v>
      </c>
      <c r="C29" s="27">
        <v>77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75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0.6</v>
      </c>
      <c r="R29" s="26">
        <v>0</v>
      </c>
      <c r="S29" s="26">
        <v>16.7</v>
      </c>
      <c r="T29" s="26">
        <v>5.9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2</v>
      </c>
      <c r="AA29" s="26">
        <v>8</v>
      </c>
      <c r="AB29" s="26">
        <v>1.3</v>
      </c>
      <c r="AC29" s="28">
        <v>12</v>
      </c>
      <c r="AD29" s="26">
        <v>0</v>
      </c>
      <c r="AE29" s="26">
        <v>0</v>
      </c>
      <c r="AF29" s="23">
        <f t="shared" si="0"/>
        <v>46.5</v>
      </c>
      <c r="AG29" s="24">
        <f t="shared" si="1"/>
        <v>0.60389610389610393</v>
      </c>
    </row>
    <row r="30" spans="1:33" ht="17.25" customHeight="1" x14ac:dyDescent="0.2">
      <c r="A30" s="17">
        <v>592</v>
      </c>
      <c r="B30" s="18" t="s">
        <v>33</v>
      </c>
      <c r="C30" s="27">
        <v>84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75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14.9</v>
      </c>
      <c r="T30" s="26">
        <v>4.5999999999999996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2.4</v>
      </c>
      <c r="AA30" s="26">
        <v>8</v>
      </c>
      <c r="AB30" s="26">
        <v>0</v>
      </c>
      <c r="AC30" s="26">
        <v>5.4</v>
      </c>
      <c r="AD30" s="26">
        <v>0</v>
      </c>
      <c r="AE30" s="26">
        <v>0</v>
      </c>
      <c r="AF30" s="23">
        <f t="shared" si="0"/>
        <v>35.299999999999997</v>
      </c>
      <c r="AG30" s="24">
        <f t="shared" si="1"/>
        <v>0.42023809523809519</v>
      </c>
    </row>
    <row r="31" spans="1:33" ht="17.25" customHeight="1" x14ac:dyDescent="0.2">
      <c r="A31" s="17">
        <v>602</v>
      </c>
      <c r="B31" s="18" t="s">
        <v>34</v>
      </c>
      <c r="C31" s="27">
        <v>68.400000000000006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75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5.5</v>
      </c>
      <c r="T31" s="26">
        <v>5.5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0.4</v>
      </c>
      <c r="AA31" s="26">
        <v>6.5</v>
      </c>
      <c r="AB31" s="26">
        <v>0</v>
      </c>
      <c r="AC31" s="26">
        <v>4.0999999999999996</v>
      </c>
      <c r="AD31" s="26">
        <v>0</v>
      </c>
      <c r="AE31" s="26">
        <v>0</v>
      </c>
      <c r="AF31" s="23">
        <f t="shared" si="0"/>
        <v>22</v>
      </c>
      <c r="AG31" s="24">
        <f t="shared" si="1"/>
        <v>0.32163742690058478</v>
      </c>
    </row>
    <row r="32" spans="1:33" ht="17.25" customHeight="1" x14ac:dyDescent="0.2">
      <c r="A32" s="17">
        <v>633</v>
      </c>
      <c r="B32" s="18" t="s">
        <v>35</v>
      </c>
      <c r="C32" s="27">
        <v>73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75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15</v>
      </c>
      <c r="T32" s="26">
        <v>2.8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3.5</v>
      </c>
      <c r="AA32" s="26">
        <v>10</v>
      </c>
      <c r="AB32" s="26">
        <v>0</v>
      </c>
      <c r="AC32" s="26">
        <v>6.7</v>
      </c>
      <c r="AD32" s="26">
        <v>0</v>
      </c>
      <c r="AE32" s="26">
        <v>0</v>
      </c>
      <c r="AF32" s="23">
        <f t="shared" si="0"/>
        <v>38</v>
      </c>
      <c r="AG32" s="24">
        <f t="shared" si="1"/>
        <v>0.52054794520547942</v>
      </c>
    </row>
    <row r="33" spans="1:33" ht="17.25" customHeight="1" x14ac:dyDescent="0.2">
      <c r="A33" s="17">
        <v>660</v>
      </c>
      <c r="B33" s="18" t="s">
        <v>36</v>
      </c>
      <c r="C33" s="27">
        <v>72.8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75">
        <v>0</v>
      </c>
      <c r="L33" s="26">
        <v>0.6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11.8</v>
      </c>
      <c r="T33" s="26">
        <v>1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0.2</v>
      </c>
      <c r="AA33" s="26">
        <v>9.3000000000000007</v>
      </c>
      <c r="AB33" s="26">
        <v>0</v>
      </c>
      <c r="AC33" s="26">
        <v>4</v>
      </c>
      <c r="AD33" s="26">
        <v>0</v>
      </c>
      <c r="AE33" s="26">
        <v>0</v>
      </c>
      <c r="AF33" s="23">
        <f t="shared" si="0"/>
        <v>26.9</v>
      </c>
      <c r="AG33" s="24">
        <f t="shared" si="1"/>
        <v>0.36950549450549453</v>
      </c>
    </row>
    <row r="34" spans="1:33" ht="17.25" customHeight="1" x14ac:dyDescent="0.2">
      <c r="A34" s="17">
        <v>666</v>
      </c>
      <c r="B34" s="18" t="s">
        <v>37</v>
      </c>
      <c r="C34" s="27">
        <v>47</v>
      </c>
      <c r="D34" s="26">
        <v>0.2</v>
      </c>
      <c r="E34" s="26">
        <v>0</v>
      </c>
      <c r="F34" s="26">
        <v>0</v>
      </c>
      <c r="G34" s="26">
        <v>0</v>
      </c>
      <c r="H34" s="26">
        <v>0.1</v>
      </c>
      <c r="I34" s="26">
        <v>0.2</v>
      </c>
      <c r="J34" s="26">
        <v>0</v>
      </c>
      <c r="K34" s="75">
        <v>0</v>
      </c>
      <c r="L34" s="26">
        <v>0</v>
      </c>
      <c r="M34" s="26">
        <v>0</v>
      </c>
      <c r="N34" s="26">
        <v>0</v>
      </c>
      <c r="O34" s="26">
        <v>0</v>
      </c>
      <c r="P34" s="26" t="s">
        <v>11</v>
      </c>
      <c r="Q34" s="26">
        <v>0</v>
      </c>
      <c r="R34" s="26">
        <v>0</v>
      </c>
      <c r="S34" s="26">
        <v>0.1</v>
      </c>
      <c r="T34" s="26">
        <v>3.9</v>
      </c>
      <c r="U34" s="26">
        <v>0</v>
      </c>
      <c r="V34" s="26">
        <v>0</v>
      </c>
      <c r="W34" s="26">
        <v>0</v>
      </c>
      <c r="X34" s="26">
        <v>0.6</v>
      </c>
      <c r="Y34" s="26">
        <v>0.1</v>
      </c>
      <c r="Z34" s="26">
        <v>1.6</v>
      </c>
      <c r="AA34" s="26">
        <v>6.4</v>
      </c>
      <c r="AB34" s="26">
        <v>0.1</v>
      </c>
      <c r="AC34" s="26">
        <v>0.2</v>
      </c>
      <c r="AD34" s="26">
        <v>0</v>
      </c>
      <c r="AE34" s="26">
        <v>0</v>
      </c>
      <c r="AF34" s="23">
        <f t="shared" si="0"/>
        <v>13.499999999999998</v>
      </c>
      <c r="AG34" s="24">
        <f t="shared" si="1"/>
        <v>0.28723404255319146</v>
      </c>
    </row>
    <row r="35" spans="1:33" ht="17.25" customHeight="1" x14ac:dyDescent="0.2">
      <c r="A35" s="17">
        <v>690</v>
      </c>
      <c r="B35" s="18" t="s">
        <v>38</v>
      </c>
      <c r="C35" s="27">
        <v>50.1</v>
      </c>
      <c r="D35" s="75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75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3.3</v>
      </c>
      <c r="T35" s="26">
        <v>2.5</v>
      </c>
      <c r="U35" s="26">
        <v>0</v>
      </c>
      <c r="V35" s="26">
        <v>0</v>
      </c>
      <c r="W35" s="26">
        <v>0</v>
      </c>
      <c r="X35" s="26">
        <v>1</v>
      </c>
      <c r="Y35" s="26">
        <v>0</v>
      </c>
      <c r="Z35" s="26">
        <v>2</v>
      </c>
      <c r="AA35" s="26">
        <v>3.6</v>
      </c>
      <c r="AB35" s="26">
        <v>0</v>
      </c>
      <c r="AC35" s="26">
        <v>1</v>
      </c>
      <c r="AD35" s="26">
        <v>0</v>
      </c>
      <c r="AE35" s="26">
        <v>0</v>
      </c>
      <c r="AF35" s="23">
        <f t="shared" si="0"/>
        <v>13.4</v>
      </c>
      <c r="AG35" s="24">
        <f t="shared" si="1"/>
        <v>0.26746506986027946</v>
      </c>
    </row>
    <row r="36" spans="1:33" ht="17.25" customHeight="1" x14ac:dyDescent="0.2">
      <c r="A36" s="17">
        <v>731</v>
      </c>
      <c r="B36" s="18" t="s">
        <v>39</v>
      </c>
      <c r="C36" s="27">
        <v>58</v>
      </c>
      <c r="D36" s="26">
        <v>0.2</v>
      </c>
      <c r="E36" s="26">
        <v>0</v>
      </c>
      <c r="F36" s="26">
        <v>0</v>
      </c>
      <c r="G36" s="26">
        <v>0</v>
      </c>
      <c r="H36" s="26">
        <v>0.4</v>
      </c>
      <c r="I36" s="26">
        <v>0.2</v>
      </c>
      <c r="J36" s="26">
        <v>0</v>
      </c>
      <c r="K36" s="75" t="s">
        <v>11</v>
      </c>
      <c r="L36" s="26">
        <v>0</v>
      </c>
      <c r="M36" s="26">
        <v>0</v>
      </c>
      <c r="N36" s="26" t="s">
        <v>11</v>
      </c>
      <c r="O36" s="26">
        <v>0</v>
      </c>
      <c r="P36" s="26">
        <v>0</v>
      </c>
      <c r="Q36" s="26">
        <v>0.2</v>
      </c>
      <c r="R36" s="26">
        <v>0</v>
      </c>
      <c r="S36" s="26">
        <v>2.4</v>
      </c>
      <c r="T36" s="26">
        <v>24.4</v>
      </c>
      <c r="U36" s="26">
        <v>0</v>
      </c>
      <c r="V36" s="26">
        <v>0</v>
      </c>
      <c r="W36" s="26">
        <v>0.2</v>
      </c>
      <c r="X36" s="26">
        <v>0</v>
      </c>
      <c r="Y36" s="26">
        <v>0.2</v>
      </c>
      <c r="Z36" s="26">
        <v>0.4</v>
      </c>
      <c r="AA36" s="26">
        <v>4.4000000000000004</v>
      </c>
      <c r="AB36" s="26">
        <v>0</v>
      </c>
      <c r="AC36" s="26">
        <v>7.8</v>
      </c>
      <c r="AD36" s="26">
        <v>0</v>
      </c>
      <c r="AE36" s="26">
        <v>0</v>
      </c>
      <c r="AF36" s="23">
        <f t="shared" si="0"/>
        <v>40.79999999999999</v>
      </c>
      <c r="AG36" s="24">
        <f t="shared" si="1"/>
        <v>0.70344827586206882</v>
      </c>
    </row>
    <row r="37" spans="1:33" ht="17.25" customHeight="1" x14ac:dyDescent="0.2">
      <c r="A37" s="17">
        <v>782</v>
      </c>
      <c r="B37" s="18" t="s">
        <v>40</v>
      </c>
      <c r="C37" s="27">
        <v>53.1</v>
      </c>
      <c r="D37" s="75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75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0.5</v>
      </c>
      <c r="T37" s="26">
        <v>13.5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1</v>
      </c>
      <c r="AA37" s="26">
        <v>21</v>
      </c>
      <c r="AB37" s="26">
        <v>0</v>
      </c>
      <c r="AC37" s="26">
        <v>5.5</v>
      </c>
      <c r="AD37" s="26">
        <v>0</v>
      </c>
      <c r="AE37" s="26">
        <v>0</v>
      </c>
      <c r="AF37" s="23">
        <f t="shared" si="0"/>
        <v>41.5</v>
      </c>
      <c r="AG37" s="24">
        <f t="shared" si="1"/>
        <v>0.78154425612052725</v>
      </c>
    </row>
    <row r="38" spans="1:33" ht="17.25" customHeight="1" x14ac:dyDescent="0.2">
      <c r="A38" s="76">
        <v>845</v>
      </c>
      <c r="B38" s="18" t="s">
        <v>41</v>
      </c>
      <c r="C38" s="77">
        <v>57.9</v>
      </c>
      <c r="D38" s="78">
        <v>0</v>
      </c>
      <c r="E38" s="26">
        <v>0</v>
      </c>
      <c r="F38" s="26">
        <v>0</v>
      </c>
      <c r="G38" s="26">
        <v>0</v>
      </c>
      <c r="H38" s="79">
        <v>0</v>
      </c>
      <c r="I38" s="79">
        <v>0</v>
      </c>
      <c r="J38" s="79">
        <v>0</v>
      </c>
      <c r="K38" s="78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79">
        <v>0</v>
      </c>
      <c r="R38" s="26">
        <v>0</v>
      </c>
      <c r="S38" s="79" t="s">
        <v>11</v>
      </c>
      <c r="T38" s="79">
        <v>7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0</v>
      </c>
      <c r="AA38" s="79">
        <v>6.5</v>
      </c>
      <c r="AB38" s="79">
        <v>0</v>
      </c>
      <c r="AC38" s="26">
        <v>5.2</v>
      </c>
      <c r="AD38" s="26">
        <v>0</v>
      </c>
      <c r="AE38" s="26">
        <v>0</v>
      </c>
      <c r="AF38" s="14">
        <f t="shared" si="0"/>
        <v>18.7</v>
      </c>
      <c r="AG38" s="73">
        <f t="shared" si="1"/>
        <v>0.3229706390328152</v>
      </c>
    </row>
    <row r="39" spans="1:33" ht="17.25" customHeight="1" x14ac:dyDescent="0.2">
      <c r="A39" s="184" t="s">
        <v>42</v>
      </c>
      <c r="B39" s="185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1"/>
      <c r="AG39" s="32"/>
    </row>
    <row r="40" spans="1:33" ht="17.25" customHeight="1" x14ac:dyDescent="0.2">
      <c r="A40" s="33">
        <v>1002</v>
      </c>
      <c r="B40" s="18" t="s">
        <v>44</v>
      </c>
      <c r="C40" s="34"/>
      <c r="D40" s="22">
        <v>0.2</v>
      </c>
      <c r="E40" s="22">
        <v>0</v>
      </c>
      <c r="F40" s="22">
        <v>0</v>
      </c>
      <c r="G40" s="22">
        <v>0</v>
      </c>
      <c r="H40" s="22">
        <v>0</v>
      </c>
      <c r="I40" s="22">
        <v>0.1</v>
      </c>
      <c r="J40" s="26">
        <v>0.3</v>
      </c>
      <c r="K40" s="26">
        <v>0</v>
      </c>
      <c r="L40" s="26">
        <v>0.3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2">
        <v>0</v>
      </c>
      <c r="S40" s="37">
        <v>13</v>
      </c>
      <c r="T40" s="22">
        <v>6</v>
      </c>
      <c r="U40" s="22">
        <v>0</v>
      </c>
      <c r="V40" s="22">
        <v>0</v>
      </c>
      <c r="W40" s="28">
        <v>0.2</v>
      </c>
      <c r="X40" s="22">
        <v>0</v>
      </c>
      <c r="Y40" s="22">
        <v>0</v>
      </c>
      <c r="Z40" s="22">
        <v>1</v>
      </c>
      <c r="AA40" s="22">
        <v>6.3</v>
      </c>
      <c r="AB40" s="22">
        <v>0.6</v>
      </c>
      <c r="AC40" s="37">
        <v>1.7</v>
      </c>
      <c r="AD40" s="22">
        <v>0</v>
      </c>
      <c r="AE40" s="22">
        <v>0</v>
      </c>
      <c r="AF40" s="36">
        <f>SUM(D40:AE40)</f>
        <v>29.7</v>
      </c>
      <c r="AG40" s="24"/>
    </row>
    <row r="41" spans="1:33" ht="17.25" customHeight="1" x14ac:dyDescent="0.2">
      <c r="A41" s="33">
        <v>1032</v>
      </c>
      <c r="B41" s="18" t="s">
        <v>46</v>
      </c>
      <c r="C41" s="34"/>
      <c r="D41" s="22">
        <v>0.2</v>
      </c>
      <c r="E41" s="22">
        <v>0</v>
      </c>
      <c r="F41" s="22">
        <v>0</v>
      </c>
      <c r="G41" s="22">
        <v>0.1</v>
      </c>
      <c r="H41" s="22">
        <v>0</v>
      </c>
      <c r="I41" s="22">
        <v>0</v>
      </c>
      <c r="J41" s="26">
        <v>0.1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0.9</v>
      </c>
      <c r="Q41" s="26">
        <v>0.4</v>
      </c>
      <c r="R41" s="22">
        <v>0</v>
      </c>
      <c r="S41" s="22">
        <v>24.1</v>
      </c>
      <c r="T41" s="22">
        <v>8.4</v>
      </c>
      <c r="U41" s="22">
        <v>0.1</v>
      </c>
      <c r="V41" s="22">
        <v>0</v>
      </c>
      <c r="W41" s="22">
        <v>0.2</v>
      </c>
      <c r="X41" s="22">
        <v>0</v>
      </c>
      <c r="Y41" s="22">
        <v>0</v>
      </c>
      <c r="Z41" s="22">
        <v>1.5</v>
      </c>
      <c r="AA41" s="22">
        <v>11.3</v>
      </c>
      <c r="AB41" s="22">
        <v>2.2000000000000002</v>
      </c>
      <c r="AC41" s="22">
        <v>10.199999999999999</v>
      </c>
      <c r="AD41" s="22">
        <v>0.2</v>
      </c>
      <c r="AE41" s="22">
        <v>0</v>
      </c>
      <c r="AF41" s="23">
        <f t="shared" ref="AF41:AF87" si="2">SUM(D41:AE41)</f>
        <v>59.90000000000002</v>
      </c>
      <c r="AG41" s="24"/>
    </row>
    <row r="42" spans="1:33" ht="17.25" customHeight="1" x14ac:dyDescent="0.2">
      <c r="A42" s="33">
        <v>1039</v>
      </c>
      <c r="B42" s="18" t="s">
        <v>47</v>
      </c>
      <c r="C42" s="34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0.5</v>
      </c>
      <c r="R42" s="22">
        <v>0</v>
      </c>
      <c r="S42" s="22">
        <v>47.3</v>
      </c>
      <c r="T42" s="22">
        <v>2.5</v>
      </c>
      <c r="U42" s="22">
        <v>0</v>
      </c>
      <c r="V42" s="22">
        <v>0</v>
      </c>
      <c r="W42" s="22">
        <v>0</v>
      </c>
      <c r="X42" s="22">
        <v>0.2</v>
      </c>
      <c r="Y42" s="22">
        <v>0</v>
      </c>
      <c r="Z42" s="22">
        <v>0</v>
      </c>
      <c r="AA42" s="22">
        <v>4.4000000000000004</v>
      </c>
      <c r="AB42" s="22">
        <v>3.3</v>
      </c>
      <c r="AC42" s="28">
        <v>4.5999999999999996</v>
      </c>
      <c r="AD42" s="22">
        <v>0</v>
      </c>
      <c r="AE42" s="22">
        <v>0</v>
      </c>
      <c r="AF42" s="23">
        <f t="shared" si="2"/>
        <v>62.8</v>
      </c>
      <c r="AG42" s="24"/>
    </row>
    <row r="43" spans="1:33" ht="17.25" customHeight="1" x14ac:dyDescent="0.2">
      <c r="A43" s="33">
        <v>1041</v>
      </c>
      <c r="B43" s="18" t="s">
        <v>8</v>
      </c>
      <c r="C43" s="34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2">
        <v>0</v>
      </c>
      <c r="S43" s="22">
        <v>20</v>
      </c>
      <c r="T43" s="22">
        <v>1.2</v>
      </c>
      <c r="U43" s="22">
        <v>0</v>
      </c>
      <c r="V43" s="22">
        <v>0</v>
      </c>
      <c r="W43" s="22">
        <v>1.9</v>
      </c>
      <c r="X43" s="22">
        <v>4</v>
      </c>
      <c r="Y43" s="22">
        <v>0</v>
      </c>
      <c r="Z43" s="22">
        <v>0.2</v>
      </c>
      <c r="AA43" s="22">
        <v>6.3</v>
      </c>
      <c r="AB43" s="22">
        <v>0.9</v>
      </c>
      <c r="AC43" s="22">
        <v>3.3</v>
      </c>
      <c r="AD43" s="22">
        <v>0.2</v>
      </c>
      <c r="AE43" s="22">
        <v>0</v>
      </c>
      <c r="AF43" s="23">
        <f t="shared" si="2"/>
        <v>37.999999999999993</v>
      </c>
      <c r="AG43" s="24"/>
    </row>
    <row r="44" spans="1:33" ht="17.25" customHeight="1" x14ac:dyDescent="0.2">
      <c r="A44" s="33">
        <v>1089</v>
      </c>
      <c r="B44" s="18" t="s">
        <v>48</v>
      </c>
      <c r="C44" s="34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6">
        <v>0</v>
      </c>
      <c r="K44" s="26">
        <v>0.2</v>
      </c>
      <c r="L44" s="26">
        <v>0</v>
      </c>
      <c r="M44" s="26">
        <v>0</v>
      </c>
      <c r="N44" s="26">
        <v>0</v>
      </c>
      <c r="O44" s="26">
        <v>0</v>
      </c>
      <c r="P44" s="26">
        <v>0.4</v>
      </c>
      <c r="Q44" s="26">
        <v>2.4</v>
      </c>
      <c r="R44" s="22">
        <v>0</v>
      </c>
      <c r="S44" s="22">
        <v>19.7</v>
      </c>
      <c r="T44" s="22">
        <v>28</v>
      </c>
      <c r="U44" s="22">
        <v>0</v>
      </c>
      <c r="V44" s="22">
        <v>0</v>
      </c>
      <c r="W44" s="22">
        <v>0</v>
      </c>
      <c r="X44" s="22">
        <v>0.9</v>
      </c>
      <c r="Y44" s="22">
        <v>0</v>
      </c>
      <c r="Z44" s="22">
        <v>0</v>
      </c>
      <c r="AA44" s="22">
        <v>9.8000000000000007</v>
      </c>
      <c r="AB44" s="22">
        <v>1.5</v>
      </c>
      <c r="AC44" s="22">
        <v>8.6999999999999993</v>
      </c>
      <c r="AD44" s="22">
        <v>0.7</v>
      </c>
      <c r="AE44" s="22">
        <v>0</v>
      </c>
      <c r="AF44" s="23">
        <f t="shared" si="2"/>
        <v>72.300000000000011</v>
      </c>
      <c r="AG44" s="24"/>
    </row>
    <row r="45" spans="1:33" ht="17.25" customHeight="1" x14ac:dyDescent="0.2">
      <c r="A45" s="33">
        <v>1105</v>
      </c>
      <c r="B45" s="18" t="s">
        <v>49</v>
      </c>
      <c r="C45" s="34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3.6</v>
      </c>
      <c r="Q45" s="26">
        <v>1</v>
      </c>
      <c r="R45" s="22">
        <v>0</v>
      </c>
      <c r="S45" s="22">
        <v>31.1</v>
      </c>
      <c r="T45" s="22">
        <v>6.5</v>
      </c>
      <c r="U45" s="22">
        <v>0.1</v>
      </c>
      <c r="V45" s="22">
        <v>0</v>
      </c>
      <c r="W45" s="22">
        <v>0</v>
      </c>
      <c r="X45" s="22">
        <v>0</v>
      </c>
      <c r="Y45" s="22">
        <v>0</v>
      </c>
      <c r="Z45" s="22">
        <v>0.7</v>
      </c>
      <c r="AA45" s="22">
        <v>11.2</v>
      </c>
      <c r="AB45" s="22">
        <v>1.4</v>
      </c>
      <c r="AC45" s="22">
        <v>10.1</v>
      </c>
      <c r="AD45" s="22">
        <v>0</v>
      </c>
      <c r="AE45" s="22">
        <v>0.1</v>
      </c>
      <c r="AF45" s="23">
        <f t="shared" si="2"/>
        <v>65.8</v>
      </c>
      <c r="AG45" s="24"/>
    </row>
    <row r="46" spans="1:33" ht="17.25" customHeight="1" x14ac:dyDescent="0.2">
      <c r="A46" s="33">
        <v>1112</v>
      </c>
      <c r="B46" s="18" t="s">
        <v>50</v>
      </c>
      <c r="C46" s="34"/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0.2</v>
      </c>
      <c r="Q46" s="26">
        <v>0</v>
      </c>
      <c r="R46" s="22">
        <v>0</v>
      </c>
      <c r="S46" s="22">
        <v>40</v>
      </c>
      <c r="T46" s="22">
        <v>4.5999999999999996</v>
      </c>
      <c r="U46" s="22">
        <v>0</v>
      </c>
      <c r="V46" s="22">
        <v>0</v>
      </c>
      <c r="W46" s="22">
        <v>3.1</v>
      </c>
      <c r="X46" s="22">
        <v>0</v>
      </c>
      <c r="Y46" s="22">
        <v>3.5</v>
      </c>
      <c r="Z46" s="22">
        <v>0</v>
      </c>
      <c r="AA46" s="22">
        <v>6.4</v>
      </c>
      <c r="AB46" s="22">
        <v>0</v>
      </c>
      <c r="AC46" s="22">
        <v>3.1</v>
      </c>
      <c r="AD46" s="22">
        <v>0.2</v>
      </c>
      <c r="AE46" s="22">
        <v>0</v>
      </c>
      <c r="AF46" s="23">
        <f t="shared" si="2"/>
        <v>61.100000000000009</v>
      </c>
      <c r="AG46" s="24"/>
    </row>
    <row r="47" spans="1:33" ht="17.25" customHeight="1" x14ac:dyDescent="0.2">
      <c r="A47" s="33">
        <v>1151</v>
      </c>
      <c r="B47" s="18" t="s">
        <v>51</v>
      </c>
      <c r="C47" s="34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0.2</v>
      </c>
      <c r="O47" s="26">
        <v>0</v>
      </c>
      <c r="P47" s="179" t="s">
        <v>45</v>
      </c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1"/>
      <c r="AF47" s="36">
        <f t="shared" si="2"/>
        <v>0.2</v>
      </c>
      <c r="AG47" s="24"/>
    </row>
    <row r="48" spans="1:33" ht="17.25" customHeight="1" x14ac:dyDescent="0.2">
      <c r="A48" s="33">
        <v>1160</v>
      </c>
      <c r="B48" s="18" t="s">
        <v>52</v>
      </c>
      <c r="C48" s="34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6">
        <v>0</v>
      </c>
      <c r="N48" s="26">
        <v>0</v>
      </c>
      <c r="O48" s="26">
        <v>0</v>
      </c>
      <c r="P48" s="26">
        <v>0.8</v>
      </c>
      <c r="Q48" s="26">
        <v>0</v>
      </c>
      <c r="R48" s="22">
        <v>0</v>
      </c>
      <c r="S48" s="22">
        <v>37.799999999999997</v>
      </c>
      <c r="T48" s="22">
        <v>2.2000000000000002</v>
      </c>
      <c r="U48" s="22">
        <v>0</v>
      </c>
      <c r="V48" s="22">
        <v>0</v>
      </c>
      <c r="W48" s="22">
        <v>1</v>
      </c>
      <c r="X48" s="22">
        <v>0</v>
      </c>
      <c r="Y48" s="22">
        <v>0</v>
      </c>
      <c r="Z48" s="26">
        <v>0</v>
      </c>
      <c r="AA48" s="179" t="s">
        <v>45</v>
      </c>
      <c r="AB48" s="180"/>
      <c r="AC48" s="180"/>
      <c r="AD48" s="180"/>
      <c r="AE48" s="181"/>
      <c r="AF48" s="36">
        <f t="shared" si="2"/>
        <v>41.8</v>
      </c>
      <c r="AG48" s="24"/>
    </row>
    <row r="49" spans="1:33" ht="17.25" customHeight="1" x14ac:dyDescent="0.2">
      <c r="A49" s="33">
        <v>1171</v>
      </c>
      <c r="B49" s="18" t="s">
        <v>53</v>
      </c>
      <c r="C49" s="34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6">
        <v>0</v>
      </c>
      <c r="K49" s="26">
        <v>0.1</v>
      </c>
      <c r="L49" s="22">
        <v>0</v>
      </c>
      <c r="M49" s="26">
        <v>0</v>
      </c>
      <c r="N49" s="26">
        <v>0</v>
      </c>
      <c r="O49" s="26">
        <v>0</v>
      </c>
      <c r="P49" s="26">
        <v>1.8</v>
      </c>
      <c r="Q49" s="26">
        <v>1.9</v>
      </c>
      <c r="R49" s="22">
        <v>0</v>
      </c>
      <c r="S49" s="22">
        <v>29.6</v>
      </c>
      <c r="T49" s="22">
        <v>17.399999999999999</v>
      </c>
      <c r="U49" s="22">
        <v>0</v>
      </c>
      <c r="V49" s="22">
        <v>0</v>
      </c>
      <c r="W49" s="22">
        <v>0</v>
      </c>
      <c r="X49" s="22">
        <v>0.7</v>
      </c>
      <c r="Y49" s="22">
        <v>0</v>
      </c>
      <c r="Z49" s="22">
        <v>11.1</v>
      </c>
      <c r="AA49" s="22">
        <v>13.4</v>
      </c>
      <c r="AB49" s="22">
        <v>4.3</v>
      </c>
      <c r="AC49" s="22">
        <v>15.1</v>
      </c>
      <c r="AD49" s="22">
        <v>0.1</v>
      </c>
      <c r="AE49" s="22">
        <v>0.1</v>
      </c>
      <c r="AF49" s="23">
        <f t="shared" si="2"/>
        <v>95.59999999999998</v>
      </c>
      <c r="AG49" s="24"/>
    </row>
    <row r="50" spans="1:33" ht="17.25" customHeight="1" x14ac:dyDescent="0.2">
      <c r="A50" s="33">
        <v>1187</v>
      </c>
      <c r="B50" s="18" t="s">
        <v>54</v>
      </c>
      <c r="C50" s="34"/>
      <c r="D50" s="22">
        <v>0</v>
      </c>
      <c r="E50" s="22">
        <v>0.1</v>
      </c>
      <c r="F50" s="22">
        <v>0</v>
      </c>
      <c r="G50" s="22">
        <v>0</v>
      </c>
      <c r="H50" s="22">
        <v>0</v>
      </c>
      <c r="I50" s="22">
        <v>0.1</v>
      </c>
      <c r="J50" s="26">
        <v>0</v>
      </c>
      <c r="K50" s="26">
        <v>0</v>
      </c>
      <c r="L50" s="22">
        <v>0</v>
      </c>
      <c r="M50" s="26">
        <v>0</v>
      </c>
      <c r="N50" s="26">
        <v>0</v>
      </c>
      <c r="O50" s="26">
        <v>0.1</v>
      </c>
      <c r="P50" s="26">
        <v>0.8</v>
      </c>
      <c r="Q50" s="26">
        <v>2.9</v>
      </c>
      <c r="R50" s="22">
        <v>0</v>
      </c>
      <c r="S50" s="22">
        <v>29.3</v>
      </c>
      <c r="T50" s="22">
        <v>0.5</v>
      </c>
      <c r="U50" s="22">
        <v>0</v>
      </c>
      <c r="V50" s="22">
        <v>0</v>
      </c>
      <c r="W50" s="22">
        <v>0.6</v>
      </c>
      <c r="X50" s="22">
        <v>0</v>
      </c>
      <c r="Y50" s="22">
        <v>0.1</v>
      </c>
      <c r="Z50" s="26">
        <v>0</v>
      </c>
      <c r="AA50" s="22">
        <v>5.2</v>
      </c>
      <c r="AB50" s="22">
        <v>5.5</v>
      </c>
      <c r="AC50" s="22">
        <v>9.8000000000000007</v>
      </c>
      <c r="AD50" s="22">
        <v>0.4</v>
      </c>
      <c r="AE50" s="22">
        <v>0</v>
      </c>
      <c r="AF50" s="23">
        <f t="shared" si="2"/>
        <v>55.4</v>
      </c>
      <c r="AG50" s="24"/>
    </row>
    <row r="51" spans="1:33" ht="17.25" customHeight="1" x14ac:dyDescent="0.2">
      <c r="A51" s="33">
        <v>1195</v>
      </c>
      <c r="B51" s="18" t="s">
        <v>55</v>
      </c>
      <c r="C51" s="34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6">
        <v>0</v>
      </c>
      <c r="K51" s="26">
        <v>0</v>
      </c>
      <c r="L51" s="22">
        <v>0</v>
      </c>
      <c r="M51" s="26">
        <v>0</v>
      </c>
      <c r="N51" s="26">
        <v>0</v>
      </c>
      <c r="O51" s="26">
        <v>0.2</v>
      </c>
      <c r="P51" s="26">
        <v>2.2999999999999998</v>
      </c>
      <c r="Q51" s="26">
        <v>0</v>
      </c>
      <c r="R51" s="22">
        <v>0</v>
      </c>
      <c r="S51" s="22">
        <v>40.299999999999997</v>
      </c>
      <c r="T51" s="22">
        <v>2.5</v>
      </c>
      <c r="U51" s="22">
        <v>0</v>
      </c>
      <c r="V51" s="22">
        <v>0</v>
      </c>
      <c r="W51" s="22">
        <v>0</v>
      </c>
      <c r="X51" s="22">
        <v>9.1999999999999993</v>
      </c>
      <c r="Y51" s="22">
        <v>0</v>
      </c>
      <c r="Z51" s="22">
        <v>10.6</v>
      </c>
      <c r="AA51" s="22">
        <v>8.1</v>
      </c>
      <c r="AB51" s="22">
        <v>0</v>
      </c>
      <c r="AC51" s="22">
        <v>2.1</v>
      </c>
      <c r="AD51" s="22">
        <v>0</v>
      </c>
      <c r="AE51" s="22">
        <v>0</v>
      </c>
      <c r="AF51" s="23">
        <f t="shared" si="2"/>
        <v>75.299999999999983</v>
      </c>
      <c r="AG51" s="24"/>
    </row>
    <row r="52" spans="1:33" ht="17.25" customHeight="1" x14ac:dyDescent="0.2">
      <c r="A52" s="33">
        <v>1203</v>
      </c>
      <c r="B52" s="18" t="s">
        <v>56</v>
      </c>
      <c r="C52" s="34"/>
      <c r="D52" s="179" t="s">
        <v>45</v>
      </c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1"/>
      <c r="AF52" s="36">
        <f t="shared" si="2"/>
        <v>0</v>
      </c>
      <c r="AG52" s="24"/>
    </row>
    <row r="53" spans="1:33" ht="17.25" customHeight="1" x14ac:dyDescent="0.2">
      <c r="A53" s="33">
        <v>1211</v>
      </c>
      <c r="B53" s="18" t="s">
        <v>58</v>
      </c>
      <c r="C53" s="34"/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6">
        <v>0</v>
      </c>
      <c r="K53" s="26">
        <v>0</v>
      </c>
      <c r="L53" s="22">
        <v>0</v>
      </c>
      <c r="M53" s="26">
        <v>0</v>
      </c>
      <c r="N53" s="26">
        <v>0</v>
      </c>
      <c r="O53" s="26">
        <v>0</v>
      </c>
      <c r="P53" s="26">
        <v>0.9</v>
      </c>
      <c r="Q53" s="26">
        <v>0.1</v>
      </c>
      <c r="R53" s="22">
        <v>0</v>
      </c>
      <c r="S53" s="22">
        <v>22.6</v>
      </c>
      <c r="T53" s="22">
        <v>26.1</v>
      </c>
      <c r="U53" s="22">
        <v>0</v>
      </c>
      <c r="V53" s="22">
        <v>0</v>
      </c>
      <c r="W53" s="22">
        <v>0</v>
      </c>
      <c r="X53" s="22">
        <v>20.7</v>
      </c>
      <c r="Y53" s="22">
        <v>0</v>
      </c>
      <c r="Z53" s="22">
        <v>1.7</v>
      </c>
      <c r="AA53" s="22">
        <v>8.5</v>
      </c>
      <c r="AB53" s="22">
        <v>0.2</v>
      </c>
      <c r="AC53" s="22">
        <v>5.0999999999999996</v>
      </c>
      <c r="AD53" s="22">
        <v>0</v>
      </c>
      <c r="AE53" s="22">
        <v>0</v>
      </c>
      <c r="AF53" s="23">
        <f t="shared" si="2"/>
        <v>85.9</v>
      </c>
      <c r="AG53" s="24"/>
    </row>
    <row r="54" spans="1:33" ht="17.25" customHeight="1" x14ac:dyDescent="0.2">
      <c r="A54" s="33">
        <v>1225</v>
      </c>
      <c r="B54" s="18" t="s">
        <v>20</v>
      </c>
      <c r="C54" s="34"/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6">
        <v>0</v>
      </c>
      <c r="K54" s="26">
        <v>0.4</v>
      </c>
      <c r="L54" s="22">
        <v>0</v>
      </c>
      <c r="M54" s="26">
        <v>0</v>
      </c>
      <c r="N54" s="26">
        <v>0</v>
      </c>
      <c r="O54" s="26">
        <v>0</v>
      </c>
      <c r="P54" s="26">
        <v>0.4</v>
      </c>
      <c r="Q54" s="26">
        <v>2.9</v>
      </c>
      <c r="R54" s="22">
        <v>0</v>
      </c>
      <c r="S54" s="22">
        <v>28.3</v>
      </c>
      <c r="T54" s="22">
        <v>17.899999999999999</v>
      </c>
      <c r="U54" s="22">
        <v>0.2</v>
      </c>
      <c r="V54" s="22">
        <v>0</v>
      </c>
      <c r="W54" s="22">
        <v>0</v>
      </c>
      <c r="X54" s="22">
        <v>8.4</v>
      </c>
      <c r="Y54" s="22">
        <v>0</v>
      </c>
      <c r="Z54" s="22">
        <v>1.9</v>
      </c>
      <c r="AA54" s="22">
        <v>10.3</v>
      </c>
      <c r="AB54" s="22">
        <v>1.1000000000000001</v>
      </c>
      <c r="AC54" s="22">
        <v>13.7</v>
      </c>
      <c r="AD54" s="22">
        <v>0</v>
      </c>
      <c r="AE54" s="22">
        <v>0</v>
      </c>
      <c r="AF54" s="23">
        <f t="shared" si="2"/>
        <v>85.5</v>
      </c>
      <c r="AG54" s="24"/>
    </row>
    <row r="55" spans="1:33" ht="17.25" customHeight="1" x14ac:dyDescent="0.2">
      <c r="A55" s="33">
        <v>1260</v>
      </c>
      <c r="B55" s="18" t="s">
        <v>60</v>
      </c>
      <c r="C55" s="34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6">
        <v>0.1</v>
      </c>
      <c r="K55" s="26">
        <v>0.1</v>
      </c>
      <c r="L55" s="22">
        <v>0</v>
      </c>
      <c r="M55" s="26">
        <v>0</v>
      </c>
      <c r="N55" s="26">
        <v>0</v>
      </c>
      <c r="O55" s="26">
        <v>0</v>
      </c>
      <c r="P55" s="26">
        <v>0.8</v>
      </c>
      <c r="Q55" s="26">
        <v>2.9</v>
      </c>
      <c r="R55" s="22">
        <v>0</v>
      </c>
      <c r="S55" s="22">
        <v>36.299999999999997</v>
      </c>
      <c r="T55" s="22">
        <v>4.8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5.6</v>
      </c>
      <c r="AA55" s="22">
        <v>12.9</v>
      </c>
      <c r="AB55" s="22">
        <v>2.8</v>
      </c>
      <c r="AC55" s="28">
        <v>17.399999999999999</v>
      </c>
      <c r="AD55" s="22">
        <v>0.3</v>
      </c>
      <c r="AE55" s="22">
        <v>0</v>
      </c>
      <c r="AF55" s="23">
        <f t="shared" si="2"/>
        <v>83.999999999999986</v>
      </c>
      <c r="AG55" s="24"/>
    </row>
    <row r="56" spans="1:33" ht="17.25" customHeight="1" x14ac:dyDescent="0.2">
      <c r="A56" s="33">
        <v>1270</v>
      </c>
      <c r="B56" s="18" t="s">
        <v>61</v>
      </c>
      <c r="C56" s="34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6">
        <v>0.6</v>
      </c>
      <c r="K56" s="26">
        <v>0.4</v>
      </c>
      <c r="L56" s="22">
        <v>0</v>
      </c>
      <c r="M56" s="26">
        <v>0</v>
      </c>
      <c r="N56" s="26">
        <v>0</v>
      </c>
      <c r="O56" s="26">
        <v>0</v>
      </c>
      <c r="P56" s="26">
        <v>0.8</v>
      </c>
      <c r="Q56" s="26">
        <v>3.1</v>
      </c>
      <c r="R56" s="22">
        <v>0</v>
      </c>
      <c r="S56" s="22">
        <v>16.8</v>
      </c>
      <c r="T56" s="22">
        <v>27.7</v>
      </c>
      <c r="U56" s="22">
        <v>0</v>
      </c>
      <c r="V56" s="22">
        <v>0</v>
      </c>
      <c r="W56" s="22">
        <v>0</v>
      </c>
      <c r="X56" s="22">
        <v>3.7</v>
      </c>
      <c r="Y56" s="22">
        <v>0</v>
      </c>
      <c r="Z56" s="22">
        <v>5.5</v>
      </c>
      <c r="AA56" s="22">
        <v>7.2</v>
      </c>
      <c r="AB56" s="22">
        <v>1</v>
      </c>
      <c r="AC56" s="22">
        <v>19.5</v>
      </c>
      <c r="AD56" s="22">
        <v>0</v>
      </c>
      <c r="AE56" s="22">
        <v>0</v>
      </c>
      <c r="AF56" s="23">
        <f t="shared" si="2"/>
        <v>86.300000000000011</v>
      </c>
      <c r="AG56" s="24"/>
    </row>
    <row r="57" spans="1:33" ht="17.25" customHeight="1" x14ac:dyDescent="0.2">
      <c r="A57" s="33">
        <v>1301</v>
      </c>
      <c r="B57" s="18" t="s">
        <v>62</v>
      </c>
      <c r="C57" s="34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80">
        <v>0.2</v>
      </c>
      <c r="K57" s="26">
        <v>0.4</v>
      </c>
      <c r="L57" s="22">
        <v>0</v>
      </c>
      <c r="M57" s="26">
        <v>0</v>
      </c>
      <c r="N57" s="26">
        <v>0</v>
      </c>
      <c r="O57" s="26">
        <v>0</v>
      </c>
      <c r="P57" s="26">
        <v>0.2</v>
      </c>
      <c r="Q57" s="26">
        <v>1</v>
      </c>
      <c r="R57" s="22">
        <v>0</v>
      </c>
      <c r="S57" s="22">
        <v>15.1</v>
      </c>
      <c r="T57" s="22">
        <v>27.4</v>
      </c>
      <c r="U57" s="22">
        <v>0</v>
      </c>
      <c r="V57" s="22">
        <v>0</v>
      </c>
      <c r="W57" s="22">
        <v>0</v>
      </c>
      <c r="X57" s="22">
        <v>4.0999999999999996</v>
      </c>
      <c r="Y57" s="22">
        <v>0</v>
      </c>
      <c r="Z57" s="22">
        <v>4.3</v>
      </c>
      <c r="AA57" s="22">
        <v>8</v>
      </c>
      <c r="AB57" s="22">
        <v>0.8</v>
      </c>
      <c r="AC57" s="22">
        <v>23.6</v>
      </c>
      <c r="AD57" s="22">
        <v>0</v>
      </c>
      <c r="AE57" s="22">
        <v>0</v>
      </c>
      <c r="AF57" s="23">
        <f t="shared" si="2"/>
        <v>85.1</v>
      </c>
      <c r="AG57" s="24"/>
    </row>
    <row r="58" spans="1:33" ht="17.25" customHeight="1" x14ac:dyDescent="0.2">
      <c r="A58" s="33">
        <v>1313</v>
      </c>
      <c r="B58" s="18" t="s">
        <v>22</v>
      </c>
      <c r="C58" s="34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2">
        <v>0</v>
      </c>
      <c r="M58" s="26">
        <v>0</v>
      </c>
      <c r="N58" s="26">
        <v>0</v>
      </c>
      <c r="O58" s="26">
        <v>0</v>
      </c>
      <c r="P58" s="26">
        <v>0.4</v>
      </c>
      <c r="Q58" s="26">
        <v>1.5</v>
      </c>
      <c r="R58" s="22">
        <v>0</v>
      </c>
      <c r="S58" s="22">
        <v>66.5</v>
      </c>
      <c r="T58" s="22">
        <v>0.7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8.5</v>
      </c>
      <c r="AA58" s="22">
        <v>3.7</v>
      </c>
      <c r="AB58" s="22">
        <v>3.8</v>
      </c>
      <c r="AC58" s="22">
        <v>10.3</v>
      </c>
      <c r="AD58" s="22">
        <v>0</v>
      </c>
      <c r="AE58" s="22">
        <v>0</v>
      </c>
      <c r="AF58" s="23">
        <f t="shared" si="2"/>
        <v>95.4</v>
      </c>
      <c r="AG58" s="24"/>
    </row>
    <row r="59" spans="1:33" ht="17.25" customHeight="1" x14ac:dyDescent="0.2">
      <c r="A59" s="33">
        <v>1320</v>
      </c>
      <c r="B59" s="18" t="s">
        <v>23</v>
      </c>
      <c r="C59" s="34"/>
      <c r="D59" s="179" t="s">
        <v>45</v>
      </c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0"/>
      <c r="AD59" s="180"/>
      <c r="AE59" s="181"/>
      <c r="AF59" s="36">
        <f t="shared" si="2"/>
        <v>0</v>
      </c>
      <c r="AG59" s="24"/>
    </row>
    <row r="60" spans="1:33" ht="17.25" customHeight="1" x14ac:dyDescent="0.2">
      <c r="A60" s="33">
        <v>1337</v>
      </c>
      <c r="B60" s="18" t="s">
        <v>64</v>
      </c>
      <c r="C60" s="34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6">
        <v>0</v>
      </c>
      <c r="K60" s="26">
        <v>0.1</v>
      </c>
      <c r="L60" s="26">
        <v>0</v>
      </c>
      <c r="M60" s="26">
        <v>0</v>
      </c>
      <c r="N60" s="26">
        <v>0</v>
      </c>
      <c r="O60" s="26">
        <v>0</v>
      </c>
      <c r="P60" s="26">
        <v>0.7</v>
      </c>
      <c r="Q60" s="26">
        <v>1.9</v>
      </c>
      <c r="R60" s="22">
        <v>0</v>
      </c>
      <c r="S60" s="22">
        <v>22.4</v>
      </c>
      <c r="T60" s="22">
        <v>16.8</v>
      </c>
      <c r="U60" s="22">
        <v>0</v>
      </c>
      <c r="V60" s="22">
        <v>0</v>
      </c>
      <c r="W60" s="22">
        <v>0</v>
      </c>
      <c r="X60" s="22">
        <v>3.4</v>
      </c>
      <c r="Y60" s="22">
        <v>0</v>
      </c>
      <c r="Z60" s="22">
        <v>1.3</v>
      </c>
      <c r="AA60" s="22">
        <v>5.5</v>
      </c>
      <c r="AB60" s="22">
        <v>0.5</v>
      </c>
      <c r="AC60" s="22">
        <v>19.600000000000001</v>
      </c>
      <c r="AD60" s="22">
        <v>0</v>
      </c>
      <c r="AE60" s="22">
        <v>0</v>
      </c>
      <c r="AF60" s="23">
        <f t="shared" si="2"/>
        <v>72.199999999999989</v>
      </c>
      <c r="AG60" s="24"/>
    </row>
    <row r="61" spans="1:33" ht="17.25" customHeight="1" x14ac:dyDescent="0.2">
      <c r="A61" s="33">
        <v>1377</v>
      </c>
      <c r="B61" s="18" t="s">
        <v>65</v>
      </c>
      <c r="C61" s="34"/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6">
        <v>0</v>
      </c>
      <c r="K61" s="26">
        <v>0.2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3.4</v>
      </c>
      <c r="R61" s="22">
        <v>0.2</v>
      </c>
      <c r="S61" s="22">
        <v>11</v>
      </c>
      <c r="T61" s="22">
        <v>12.8</v>
      </c>
      <c r="U61" s="22">
        <v>0</v>
      </c>
      <c r="V61" s="22">
        <v>0</v>
      </c>
      <c r="W61" s="22">
        <v>0</v>
      </c>
      <c r="X61" s="22">
        <v>0.4</v>
      </c>
      <c r="Y61" s="22">
        <v>0.2</v>
      </c>
      <c r="Z61" s="22">
        <v>6.4</v>
      </c>
      <c r="AA61" s="22">
        <v>9.1999999999999993</v>
      </c>
      <c r="AB61" s="22">
        <v>1.8</v>
      </c>
      <c r="AC61" s="22">
        <v>13.4</v>
      </c>
      <c r="AD61" s="22">
        <v>0.2</v>
      </c>
      <c r="AE61" s="22">
        <v>0</v>
      </c>
      <c r="AF61" s="23">
        <f t="shared" si="2"/>
        <v>59.199999999999996</v>
      </c>
      <c r="AG61" s="24"/>
    </row>
    <row r="62" spans="1:33" ht="17.25" customHeight="1" x14ac:dyDescent="0.2">
      <c r="A62" s="33">
        <v>1388</v>
      </c>
      <c r="B62" s="18" t="s">
        <v>66</v>
      </c>
      <c r="C62" s="34"/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1</v>
      </c>
      <c r="Q62" s="26">
        <v>1.6</v>
      </c>
      <c r="R62" s="22">
        <v>0</v>
      </c>
      <c r="S62" s="22">
        <v>54</v>
      </c>
      <c r="T62" s="22">
        <v>4.5999999999999996</v>
      </c>
      <c r="U62" s="22">
        <v>0.2</v>
      </c>
      <c r="V62" s="22">
        <v>0</v>
      </c>
      <c r="W62" s="22">
        <v>0.2</v>
      </c>
      <c r="X62" s="22">
        <v>0</v>
      </c>
      <c r="Y62" s="22">
        <v>0</v>
      </c>
      <c r="Z62" s="22">
        <v>0</v>
      </c>
      <c r="AA62" s="22">
        <v>2.4</v>
      </c>
      <c r="AB62" s="22">
        <v>5.4</v>
      </c>
      <c r="AC62" s="22">
        <v>6.4</v>
      </c>
      <c r="AD62" s="22">
        <v>0.2</v>
      </c>
      <c r="AE62" s="22">
        <v>0</v>
      </c>
      <c r="AF62" s="23">
        <f t="shared" si="2"/>
        <v>76.000000000000028</v>
      </c>
      <c r="AG62" s="24"/>
    </row>
    <row r="63" spans="1:33" ht="17.25" customHeight="1" x14ac:dyDescent="0.2">
      <c r="A63" s="33">
        <v>1389</v>
      </c>
      <c r="B63" s="18" t="s">
        <v>67</v>
      </c>
      <c r="C63" s="34"/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4.3</v>
      </c>
      <c r="Q63" s="26">
        <v>1.9</v>
      </c>
      <c r="R63" s="22">
        <v>0</v>
      </c>
      <c r="S63" s="22">
        <v>91.6</v>
      </c>
      <c r="T63" s="22">
        <v>3.6</v>
      </c>
      <c r="U63" s="22">
        <v>0.1</v>
      </c>
      <c r="V63" s="22">
        <v>0</v>
      </c>
      <c r="W63" s="22">
        <v>0.1</v>
      </c>
      <c r="X63" s="22">
        <v>0</v>
      </c>
      <c r="Y63" s="22">
        <v>0</v>
      </c>
      <c r="Z63" s="22">
        <v>0</v>
      </c>
      <c r="AA63" s="22">
        <v>3.9</v>
      </c>
      <c r="AB63" s="22">
        <v>4.5</v>
      </c>
      <c r="AC63" s="22">
        <v>7.5</v>
      </c>
      <c r="AD63" s="22">
        <v>0.2</v>
      </c>
      <c r="AE63" s="22">
        <v>0</v>
      </c>
      <c r="AF63" s="23">
        <f t="shared" si="2"/>
        <v>117.69999999999999</v>
      </c>
      <c r="AG63" s="24"/>
    </row>
    <row r="64" spans="1:33" ht="17.25" customHeight="1" x14ac:dyDescent="0.2">
      <c r="A64" s="33">
        <v>1401</v>
      </c>
      <c r="B64" s="18" t="s">
        <v>68</v>
      </c>
      <c r="C64" s="34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6">
        <v>0</v>
      </c>
      <c r="K64" s="26">
        <v>0.1</v>
      </c>
      <c r="L64" s="26">
        <v>0</v>
      </c>
      <c r="M64" s="26">
        <v>0</v>
      </c>
      <c r="N64" s="26">
        <v>0</v>
      </c>
      <c r="O64" s="26">
        <v>0</v>
      </c>
      <c r="P64" s="26">
        <v>0.8</v>
      </c>
      <c r="Q64" s="26">
        <v>1.6</v>
      </c>
      <c r="R64" s="22">
        <v>0</v>
      </c>
      <c r="S64" s="22">
        <v>12.9</v>
      </c>
      <c r="T64" s="22">
        <v>14.9</v>
      </c>
      <c r="U64" s="22">
        <v>0</v>
      </c>
      <c r="V64" s="22">
        <v>0</v>
      </c>
      <c r="W64" s="22">
        <v>0</v>
      </c>
      <c r="X64" s="22">
        <v>5.4</v>
      </c>
      <c r="Y64" s="22">
        <v>0.1</v>
      </c>
      <c r="Z64" s="22">
        <v>1.4</v>
      </c>
      <c r="AA64" s="22">
        <v>7.8</v>
      </c>
      <c r="AB64" s="22">
        <v>1.3</v>
      </c>
      <c r="AC64" s="22">
        <v>14.8</v>
      </c>
      <c r="AD64" s="22">
        <v>0.1</v>
      </c>
      <c r="AE64" s="22">
        <v>0</v>
      </c>
      <c r="AF64" s="23">
        <f t="shared" si="2"/>
        <v>61.199999999999996</v>
      </c>
      <c r="AG64" s="24"/>
    </row>
    <row r="65" spans="1:33" ht="17.25" customHeight="1" x14ac:dyDescent="0.2">
      <c r="A65" s="33">
        <v>1415</v>
      </c>
      <c r="B65" s="18" t="s">
        <v>69</v>
      </c>
      <c r="C65" s="34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2">
        <v>0</v>
      </c>
      <c r="S65" s="22">
        <v>11.2</v>
      </c>
      <c r="T65" s="22">
        <v>13</v>
      </c>
      <c r="U65" s="22">
        <v>0</v>
      </c>
      <c r="V65" s="22">
        <v>0</v>
      </c>
      <c r="W65" s="22">
        <v>0</v>
      </c>
      <c r="X65" s="22">
        <v>0.8</v>
      </c>
      <c r="Y65" s="22">
        <v>9.1999999999999993</v>
      </c>
      <c r="Z65" s="22">
        <v>0.4</v>
      </c>
      <c r="AA65" s="22">
        <v>2.8</v>
      </c>
      <c r="AB65" s="22">
        <v>0</v>
      </c>
      <c r="AC65" s="22">
        <v>1.6</v>
      </c>
      <c r="AD65" s="22">
        <v>0.2</v>
      </c>
      <c r="AE65" s="22">
        <v>0</v>
      </c>
      <c r="AF65" s="23">
        <f t="shared" si="2"/>
        <v>39.200000000000003</v>
      </c>
      <c r="AG65" s="24"/>
    </row>
    <row r="66" spans="1:33" ht="17.25" customHeight="1" x14ac:dyDescent="0.2">
      <c r="A66" s="33">
        <v>1425</v>
      </c>
      <c r="B66" s="18" t="s">
        <v>70</v>
      </c>
      <c r="C66" s="34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6">
        <v>0</v>
      </c>
      <c r="K66" s="26">
        <v>0.3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2">
        <v>0</v>
      </c>
      <c r="S66" s="22">
        <v>33.799999999999997</v>
      </c>
      <c r="T66" s="22">
        <v>14.4</v>
      </c>
      <c r="U66" s="22">
        <v>0</v>
      </c>
      <c r="V66" s="22">
        <v>0</v>
      </c>
      <c r="W66" s="22">
        <v>2.5</v>
      </c>
      <c r="X66" s="22">
        <v>4</v>
      </c>
      <c r="Y66" s="22">
        <v>0</v>
      </c>
      <c r="Z66" s="22">
        <v>3.6</v>
      </c>
      <c r="AA66" s="22">
        <v>6.1</v>
      </c>
      <c r="AB66" s="22">
        <v>0</v>
      </c>
      <c r="AC66" s="22">
        <v>2.9</v>
      </c>
      <c r="AD66" s="22">
        <v>0</v>
      </c>
      <c r="AE66" s="22">
        <v>0</v>
      </c>
      <c r="AF66" s="23">
        <f t="shared" si="2"/>
        <v>67.599999999999994</v>
      </c>
      <c r="AG66" s="24"/>
    </row>
    <row r="67" spans="1:33" ht="17.25" customHeight="1" x14ac:dyDescent="0.2">
      <c r="A67" s="33">
        <v>1465</v>
      </c>
      <c r="B67" s="18" t="s">
        <v>71</v>
      </c>
      <c r="C67" s="34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0.5</v>
      </c>
      <c r="R67" s="22">
        <v>0</v>
      </c>
      <c r="S67" s="22">
        <v>24.4</v>
      </c>
      <c r="T67" s="22">
        <v>10.4</v>
      </c>
      <c r="U67" s="187" t="s">
        <v>45</v>
      </c>
      <c r="V67" s="188"/>
      <c r="W67" s="22">
        <v>0</v>
      </c>
      <c r="X67" s="22">
        <v>0</v>
      </c>
      <c r="Y67" s="22">
        <v>0</v>
      </c>
      <c r="Z67" s="22">
        <v>0.5</v>
      </c>
      <c r="AA67" s="22">
        <v>5.3</v>
      </c>
      <c r="AB67" s="22">
        <v>6.9</v>
      </c>
      <c r="AC67" s="22">
        <v>6.4</v>
      </c>
      <c r="AD67" s="22">
        <v>0</v>
      </c>
      <c r="AE67" s="22">
        <v>0</v>
      </c>
      <c r="AF67" s="36">
        <f t="shared" si="2"/>
        <v>54.399999999999991</v>
      </c>
      <c r="AG67" s="24"/>
    </row>
    <row r="68" spans="1:33" ht="17.25" customHeight="1" x14ac:dyDescent="0.2">
      <c r="A68" s="33">
        <v>1466</v>
      </c>
      <c r="B68" s="18" t="s">
        <v>72</v>
      </c>
      <c r="C68" s="34"/>
      <c r="D68" s="22">
        <v>0.1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0.9</v>
      </c>
      <c r="R68" s="22">
        <v>0</v>
      </c>
      <c r="S68" s="22">
        <v>18.7</v>
      </c>
      <c r="T68" s="22">
        <v>13.9</v>
      </c>
      <c r="U68" s="22">
        <v>0</v>
      </c>
      <c r="V68" s="22">
        <v>0</v>
      </c>
      <c r="W68" s="22">
        <v>0</v>
      </c>
      <c r="X68" s="22">
        <v>1.4</v>
      </c>
      <c r="Y68" s="22">
        <v>0</v>
      </c>
      <c r="Z68" s="22">
        <v>2.1</v>
      </c>
      <c r="AA68" s="22">
        <v>11.3</v>
      </c>
      <c r="AB68" s="22">
        <v>0.5</v>
      </c>
      <c r="AC68" s="22">
        <v>12</v>
      </c>
      <c r="AD68" s="22">
        <v>0</v>
      </c>
      <c r="AE68" s="22">
        <v>0</v>
      </c>
      <c r="AF68" s="23">
        <f t="shared" si="2"/>
        <v>60.900000000000006</v>
      </c>
      <c r="AG68" s="24"/>
    </row>
    <row r="69" spans="1:33" ht="17.25" customHeight="1" x14ac:dyDescent="0.2">
      <c r="A69" s="33">
        <v>1469</v>
      </c>
      <c r="B69" s="18" t="s">
        <v>73</v>
      </c>
      <c r="C69" s="34"/>
      <c r="D69" s="22">
        <v>0.2</v>
      </c>
      <c r="E69" s="22">
        <v>0</v>
      </c>
      <c r="F69" s="22">
        <v>0.1</v>
      </c>
      <c r="G69" s="22">
        <v>0</v>
      </c>
      <c r="H69" s="22">
        <v>0</v>
      </c>
      <c r="I69" s="22">
        <v>0.2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1.6</v>
      </c>
      <c r="R69" s="22">
        <v>0</v>
      </c>
      <c r="S69" s="22">
        <v>11.7</v>
      </c>
      <c r="T69" s="22">
        <v>5.5</v>
      </c>
      <c r="U69" s="22">
        <v>0.1</v>
      </c>
      <c r="V69" s="22">
        <v>0</v>
      </c>
      <c r="W69" s="22">
        <v>0</v>
      </c>
      <c r="X69" s="22">
        <v>0.6</v>
      </c>
      <c r="Y69" s="22">
        <v>0.2</v>
      </c>
      <c r="Z69" s="22">
        <v>0.2</v>
      </c>
      <c r="AA69" s="22">
        <v>7.6</v>
      </c>
      <c r="AB69" s="22">
        <v>1.2</v>
      </c>
      <c r="AC69" s="22">
        <v>9</v>
      </c>
      <c r="AD69" s="22">
        <v>0</v>
      </c>
      <c r="AE69" s="22">
        <v>0.1</v>
      </c>
      <c r="AF69" s="23">
        <f t="shared" si="2"/>
        <v>38.300000000000004</v>
      </c>
      <c r="AG69" s="24"/>
    </row>
    <row r="70" spans="1:33" ht="17.25" customHeight="1" x14ac:dyDescent="0.2">
      <c r="A70" s="33">
        <v>1505</v>
      </c>
      <c r="B70" s="18" t="s">
        <v>74</v>
      </c>
      <c r="C70" s="34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6">
        <v>0</v>
      </c>
      <c r="K70" s="26">
        <v>0.1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0.2</v>
      </c>
      <c r="R70" s="22">
        <v>0</v>
      </c>
      <c r="S70" s="22">
        <v>27.5</v>
      </c>
      <c r="T70" s="22">
        <v>8.6999999999999993</v>
      </c>
      <c r="U70" s="22">
        <v>0</v>
      </c>
      <c r="V70" s="22">
        <v>0</v>
      </c>
      <c r="W70" s="22">
        <v>0</v>
      </c>
      <c r="X70" s="22">
        <v>1</v>
      </c>
      <c r="Y70" s="22">
        <v>0</v>
      </c>
      <c r="Z70" s="22">
        <v>0</v>
      </c>
      <c r="AA70" s="22">
        <v>8.6</v>
      </c>
      <c r="AB70" s="22">
        <v>5.4</v>
      </c>
      <c r="AC70" s="22">
        <v>4.7</v>
      </c>
      <c r="AD70" s="22">
        <v>0</v>
      </c>
      <c r="AE70" s="22">
        <v>0</v>
      </c>
      <c r="AF70" s="23">
        <f t="shared" si="2"/>
        <v>56.2</v>
      </c>
      <c r="AG70" s="24"/>
    </row>
    <row r="71" spans="1:33" ht="17.25" customHeight="1" x14ac:dyDescent="0.2">
      <c r="A71" s="33">
        <v>1559</v>
      </c>
      <c r="B71" s="18" t="s">
        <v>75</v>
      </c>
      <c r="C71" s="34"/>
      <c r="D71" s="22">
        <v>0.2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2">
        <v>0</v>
      </c>
      <c r="S71" s="22">
        <v>2.1</v>
      </c>
      <c r="T71" s="22">
        <v>12.6</v>
      </c>
      <c r="U71" s="22">
        <v>0</v>
      </c>
      <c r="V71" s="22">
        <v>0</v>
      </c>
      <c r="W71" s="22">
        <v>0</v>
      </c>
      <c r="X71" s="22">
        <v>1</v>
      </c>
      <c r="Y71" s="22">
        <v>0</v>
      </c>
      <c r="Z71" s="22">
        <v>0.5</v>
      </c>
      <c r="AA71" s="22">
        <v>2.6</v>
      </c>
      <c r="AB71" s="22">
        <v>0</v>
      </c>
      <c r="AC71" s="22">
        <v>0.4</v>
      </c>
      <c r="AD71" s="22">
        <v>0</v>
      </c>
      <c r="AE71" s="22">
        <v>0</v>
      </c>
      <c r="AF71" s="23">
        <f t="shared" si="2"/>
        <v>19.399999999999999</v>
      </c>
      <c r="AG71" s="24"/>
    </row>
    <row r="72" spans="1:33" ht="17.25" customHeight="1" x14ac:dyDescent="0.2">
      <c r="A72" s="33">
        <v>1572</v>
      </c>
      <c r="B72" s="18" t="s">
        <v>32</v>
      </c>
      <c r="C72" s="34"/>
      <c r="D72" s="22">
        <v>0.1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6">
        <v>0</v>
      </c>
      <c r="K72" s="26">
        <v>0.1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0.5</v>
      </c>
      <c r="R72" s="22">
        <v>0.1</v>
      </c>
      <c r="S72" s="22">
        <v>14.3</v>
      </c>
      <c r="T72" s="22">
        <v>5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179" t="s">
        <v>45</v>
      </c>
      <c r="AA72" s="180"/>
      <c r="AB72" s="180"/>
      <c r="AC72" s="180"/>
      <c r="AD72" s="180"/>
      <c r="AE72" s="181"/>
      <c r="AF72" s="36">
        <f t="shared" si="2"/>
        <v>20.100000000000001</v>
      </c>
      <c r="AG72" s="24"/>
    </row>
    <row r="73" spans="1:33" ht="17.25" customHeight="1" x14ac:dyDescent="0.2">
      <c r="A73" s="33">
        <v>1591</v>
      </c>
      <c r="B73" s="18" t="s">
        <v>76</v>
      </c>
      <c r="C73" s="34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0.2</v>
      </c>
      <c r="R73" s="22">
        <v>0</v>
      </c>
      <c r="S73" s="22">
        <v>0.8</v>
      </c>
      <c r="T73" s="22">
        <v>12.5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10.5</v>
      </c>
      <c r="AA73" s="22">
        <v>2.2999999999999998</v>
      </c>
      <c r="AB73" s="22">
        <v>0</v>
      </c>
      <c r="AC73" s="22">
        <v>0.3</v>
      </c>
      <c r="AD73" s="22">
        <v>0</v>
      </c>
      <c r="AE73" s="22">
        <v>0</v>
      </c>
      <c r="AF73" s="23">
        <f t="shared" si="2"/>
        <v>26.6</v>
      </c>
      <c r="AG73" s="24"/>
    </row>
    <row r="74" spans="1:33" ht="17.25" customHeight="1" x14ac:dyDescent="0.2">
      <c r="A74" s="33">
        <v>1592</v>
      </c>
      <c r="B74" s="18" t="s">
        <v>77</v>
      </c>
      <c r="C74" s="34"/>
      <c r="D74" s="22">
        <v>0.2</v>
      </c>
      <c r="E74" s="22">
        <v>0</v>
      </c>
      <c r="F74" s="22">
        <v>0</v>
      </c>
      <c r="G74" s="22">
        <v>0.2</v>
      </c>
      <c r="H74" s="22">
        <v>0</v>
      </c>
      <c r="I74" s="22">
        <v>0.2</v>
      </c>
      <c r="J74" s="22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2">
        <v>0</v>
      </c>
      <c r="S74" s="22">
        <v>15.6</v>
      </c>
      <c r="T74" s="22">
        <v>4.8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179" t="s">
        <v>96</v>
      </c>
      <c r="AA74" s="180"/>
      <c r="AB74" s="180"/>
      <c r="AC74" s="181"/>
      <c r="AD74" s="22">
        <v>0</v>
      </c>
      <c r="AE74" s="22">
        <v>0</v>
      </c>
      <c r="AF74" s="36">
        <f t="shared" si="2"/>
        <v>21</v>
      </c>
      <c r="AG74" s="24"/>
    </row>
    <row r="75" spans="1:33" ht="17.25" customHeight="1" x14ac:dyDescent="0.2">
      <c r="A75" s="33">
        <v>1597</v>
      </c>
      <c r="B75" s="18" t="s">
        <v>78</v>
      </c>
      <c r="C75" s="34"/>
      <c r="D75" s="22">
        <v>0.2</v>
      </c>
      <c r="E75" s="22">
        <v>0</v>
      </c>
      <c r="F75" s="22">
        <v>0.2</v>
      </c>
      <c r="G75" s="22">
        <v>0</v>
      </c>
      <c r="H75" s="22">
        <v>0</v>
      </c>
      <c r="I75" s="22">
        <v>0</v>
      </c>
      <c r="J75" s="26">
        <v>0.2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2">
        <v>0</v>
      </c>
      <c r="S75" s="22">
        <v>1</v>
      </c>
      <c r="T75" s="22">
        <v>6</v>
      </c>
      <c r="U75" s="22">
        <v>0.2</v>
      </c>
      <c r="V75" s="22">
        <v>0</v>
      </c>
      <c r="W75" s="22">
        <v>0</v>
      </c>
      <c r="X75" s="22">
        <v>0.2</v>
      </c>
      <c r="Y75" s="22">
        <v>0</v>
      </c>
      <c r="Z75" s="22">
        <v>0.4</v>
      </c>
      <c r="AA75" s="22">
        <v>5.6</v>
      </c>
      <c r="AB75" s="22">
        <v>0</v>
      </c>
      <c r="AC75" s="22">
        <v>1.2</v>
      </c>
      <c r="AD75" s="22">
        <v>0</v>
      </c>
      <c r="AE75" s="22">
        <v>0</v>
      </c>
      <c r="AF75" s="23">
        <f t="shared" si="2"/>
        <v>15.2</v>
      </c>
      <c r="AG75" s="24"/>
    </row>
    <row r="76" spans="1:33" ht="17.25" customHeight="1" x14ac:dyDescent="0.2">
      <c r="A76" s="33">
        <v>1630</v>
      </c>
      <c r="B76" s="18" t="s">
        <v>79</v>
      </c>
      <c r="C76" s="34"/>
      <c r="D76" s="22">
        <v>0.2</v>
      </c>
      <c r="E76" s="22">
        <v>0</v>
      </c>
      <c r="F76" s="22">
        <v>0</v>
      </c>
      <c r="G76" s="22">
        <v>0</v>
      </c>
      <c r="H76" s="22">
        <v>0.1</v>
      </c>
      <c r="I76" s="22">
        <v>0.1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0.2</v>
      </c>
      <c r="R76" s="22">
        <v>0</v>
      </c>
      <c r="S76" s="179" t="s">
        <v>63</v>
      </c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1"/>
      <c r="AF76" s="36">
        <f t="shared" si="2"/>
        <v>0.60000000000000009</v>
      </c>
      <c r="AG76" s="24"/>
    </row>
    <row r="77" spans="1:33" ht="17.25" customHeight="1" x14ac:dyDescent="0.2">
      <c r="A77" s="33">
        <v>1632</v>
      </c>
      <c r="B77" s="18" t="s">
        <v>80</v>
      </c>
      <c r="C77" s="34"/>
      <c r="D77" s="22">
        <v>0.1</v>
      </c>
      <c r="E77" s="22">
        <v>0</v>
      </c>
      <c r="F77" s="22">
        <v>0</v>
      </c>
      <c r="G77" s="22">
        <v>0</v>
      </c>
      <c r="H77" s="22">
        <v>0</v>
      </c>
      <c r="I77" s="22">
        <v>0.2</v>
      </c>
      <c r="J77" s="26">
        <v>0</v>
      </c>
      <c r="K77" s="26">
        <v>0.1</v>
      </c>
      <c r="L77" s="26">
        <v>0</v>
      </c>
      <c r="M77" s="26">
        <v>0</v>
      </c>
      <c r="N77" s="26">
        <v>0</v>
      </c>
      <c r="O77" s="26">
        <v>0.1</v>
      </c>
      <c r="P77" s="26">
        <v>0</v>
      </c>
      <c r="Q77" s="26">
        <v>0</v>
      </c>
      <c r="R77" s="22">
        <v>0</v>
      </c>
      <c r="S77" s="22">
        <v>4.9000000000000004</v>
      </c>
      <c r="T77" s="22">
        <v>2.8</v>
      </c>
      <c r="U77" s="22">
        <v>0</v>
      </c>
      <c r="V77" s="22">
        <v>0</v>
      </c>
      <c r="W77" s="22">
        <v>0</v>
      </c>
      <c r="X77" s="22">
        <v>0</v>
      </c>
      <c r="Y77" s="22">
        <v>0.2</v>
      </c>
      <c r="Z77" s="22">
        <v>1.9</v>
      </c>
      <c r="AA77" s="22">
        <v>7.1</v>
      </c>
      <c r="AB77" s="22">
        <v>0</v>
      </c>
      <c r="AC77" s="22">
        <v>3.1</v>
      </c>
      <c r="AD77" s="22">
        <v>0</v>
      </c>
      <c r="AE77" s="22">
        <v>0</v>
      </c>
      <c r="AF77" s="23">
        <f t="shared" si="2"/>
        <v>20.5</v>
      </c>
      <c r="AG77" s="24"/>
    </row>
    <row r="78" spans="1:33" ht="17.25" customHeight="1" x14ac:dyDescent="0.2">
      <c r="A78" s="33">
        <v>1634</v>
      </c>
      <c r="B78" s="18" t="s">
        <v>81</v>
      </c>
      <c r="C78" s="34"/>
      <c r="D78" s="22">
        <v>0</v>
      </c>
      <c r="E78" s="22">
        <v>0</v>
      </c>
      <c r="F78" s="22">
        <v>0.3</v>
      </c>
      <c r="G78" s="22">
        <v>0</v>
      </c>
      <c r="H78" s="22">
        <v>0.3</v>
      </c>
      <c r="I78" s="22">
        <v>0.3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2">
        <v>0</v>
      </c>
      <c r="S78" s="22">
        <v>11.1</v>
      </c>
      <c r="T78" s="22">
        <v>1.6</v>
      </c>
      <c r="U78" s="22">
        <v>0</v>
      </c>
      <c r="V78" s="22">
        <v>0</v>
      </c>
      <c r="W78" s="22">
        <v>0</v>
      </c>
      <c r="X78" s="22">
        <v>0</v>
      </c>
      <c r="Y78" s="22">
        <v>0.3</v>
      </c>
      <c r="Z78" s="22">
        <v>14.6</v>
      </c>
      <c r="AA78" s="22">
        <v>10</v>
      </c>
      <c r="AB78" s="22">
        <v>0</v>
      </c>
      <c r="AC78" s="22">
        <v>5.0999999999999996</v>
      </c>
      <c r="AD78" s="22">
        <v>0</v>
      </c>
      <c r="AE78" s="22">
        <v>0</v>
      </c>
      <c r="AF78" s="23">
        <f t="shared" si="2"/>
        <v>43.6</v>
      </c>
      <c r="AG78" s="24"/>
    </row>
    <row r="79" spans="1:33" ht="17.25" customHeight="1" x14ac:dyDescent="0.2">
      <c r="A79" s="33">
        <v>1640</v>
      </c>
      <c r="B79" s="18" t="s">
        <v>82</v>
      </c>
      <c r="C79" s="34"/>
      <c r="D79" s="22">
        <v>0.2</v>
      </c>
      <c r="E79" s="22">
        <v>0</v>
      </c>
      <c r="F79" s="22">
        <v>0</v>
      </c>
      <c r="G79" s="22">
        <v>0</v>
      </c>
      <c r="H79" s="22">
        <v>0</v>
      </c>
      <c r="I79" s="22">
        <v>0.2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0.8</v>
      </c>
      <c r="Q79" s="26">
        <v>0.4</v>
      </c>
      <c r="R79" s="22">
        <v>0.2</v>
      </c>
      <c r="S79" s="22">
        <v>0.4</v>
      </c>
      <c r="T79" s="22">
        <v>8.1999999999999993</v>
      </c>
      <c r="U79" s="22">
        <v>0</v>
      </c>
      <c r="V79" s="22">
        <v>0</v>
      </c>
      <c r="W79" s="22">
        <v>0</v>
      </c>
      <c r="X79" s="22">
        <v>0.8</v>
      </c>
      <c r="Y79" s="22">
        <v>0.2</v>
      </c>
      <c r="Z79" s="22">
        <v>5.6</v>
      </c>
      <c r="AA79" s="22">
        <v>2.6</v>
      </c>
      <c r="AB79" s="22">
        <v>0</v>
      </c>
      <c r="AC79" s="22">
        <v>0.6</v>
      </c>
      <c r="AD79" s="22">
        <v>0</v>
      </c>
      <c r="AE79" s="22">
        <v>0</v>
      </c>
      <c r="AF79" s="23">
        <f t="shared" si="2"/>
        <v>20.200000000000003</v>
      </c>
      <c r="AG79" s="24"/>
    </row>
    <row r="80" spans="1:33" ht="17.25" customHeight="1" x14ac:dyDescent="0.2">
      <c r="A80" s="33">
        <v>1666</v>
      </c>
      <c r="B80" s="18" t="s">
        <v>83</v>
      </c>
      <c r="C80" s="34"/>
      <c r="D80" s="22">
        <v>0.2</v>
      </c>
      <c r="E80" s="22">
        <v>0</v>
      </c>
      <c r="F80" s="22">
        <v>0</v>
      </c>
      <c r="G80" s="22">
        <v>0</v>
      </c>
      <c r="H80" s="22">
        <v>0.1</v>
      </c>
      <c r="I80" s="22">
        <v>0.2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2">
        <v>0</v>
      </c>
      <c r="S80" s="22">
        <v>0.1</v>
      </c>
      <c r="T80" s="22">
        <v>3.9</v>
      </c>
      <c r="U80" s="22">
        <v>0</v>
      </c>
      <c r="V80" s="22">
        <v>0</v>
      </c>
      <c r="W80" s="22">
        <v>0</v>
      </c>
      <c r="X80" s="22">
        <v>0.6</v>
      </c>
      <c r="Y80" s="22">
        <v>0.1</v>
      </c>
      <c r="Z80" s="22">
        <v>1.6</v>
      </c>
      <c r="AA80" s="22">
        <v>6.4</v>
      </c>
      <c r="AB80" s="22">
        <v>0.1</v>
      </c>
      <c r="AC80" s="22">
        <v>0.2</v>
      </c>
      <c r="AD80" s="22">
        <v>0</v>
      </c>
      <c r="AE80" s="22">
        <v>0</v>
      </c>
      <c r="AF80" s="23">
        <f t="shared" si="2"/>
        <v>13.499999999999998</v>
      </c>
      <c r="AG80" s="24"/>
    </row>
    <row r="81" spans="1:33" ht="17.25" customHeight="1" x14ac:dyDescent="0.2">
      <c r="A81" s="33">
        <v>1668</v>
      </c>
      <c r="B81" s="18" t="s">
        <v>84</v>
      </c>
      <c r="C81" s="34"/>
      <c r="D81" s="22">
        <v>0.1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6">
        <v>0.1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0.2</v>
      </c>
      <c r="Q81" s="26">
        <v>0</v>
      </c>
      <c r="R81" s="22">
        <v>0</v>
      </c>
      <c r="S81" s="22">
        <v>0.1</v>
      </c>
      <c r="T81" s="22">
        <v>3.9</v>
      </c>
      <c r="U81" s="22">
        <v>0</v>
      </c>
      <c r="V81" s="22">
        <v>0</v>
      </c>
      <c r="W81" s="22">
        <v>0</v>
      </c>
      <c r="X81" s="22">
        <v>0.3</v>
      </c>
      <c r="Y81" s="22">
        <v>0</v>
      </c>
      <c r="Z81" s="22">
        <v>1</v>
      </c>
      <c r="AA81" s="22">
        <v>4.4000000000000004</v>
      </c>
      <c r="AB81" s="22">
        <v>0</v>
      </c>
      <c r="AC81" s="22">
        <v>0.3</v>
      </c>
      <c r="AD81" s="22">
        <v>0</v>
      </c>
      <c r="AE81" s="22">
        <v>0</v>
      </c>
      <c r="AF81" s="23">
        <f t="shared" si="2"/>
        <v>10.400000000000002</v>
      </c>
      <c r="AG81" s="24"/>
    </row>
    <row r="82" spans="1:33" ht="17.25" customHeight="1" x14ac:dyDescent="0.2">
      <c r="A82" s="33">
        <v>1674</v>
      </c>
      <c r="B82" s="18" t="s">
        <v>85</v>
      </c>
      <c r="C82" s="34"/>
      <c r="D82" s="22">
        <v>0.2</v>
      </c>
      <c r="E82" s="22">
        <v>0.2</v>
      </c>
      <c r="F82" s="22">
        <v>0</v>
      </c>
      <c r="G82" s="22">
        <v>0</v>
      </c>
      <c r="H82" s="22">
        <v>0</v>
      </c>
      <c r="I82" s="22">
        <v>0.2</v>
      </c>
      <c r="J82" s="26">
        <v>0.1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2">
        <v>0</v>
      </c>
      <c r="S82" s="179" t="s">
        <v>45</v>
      </c>
      <c r="T82" s="180"/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7</v>
      </c>
      <c r="AA82" s="22">
        <v>8.9</v>
      </c>
      <c r="AB82" s="22">
        <v>0</v>
      </c>
      <c r="AC82" s="22">
        <v>2.6</v>
      </c>
      <c r="AD82" s="22">
        <v>0.1</v>
      </c>
      <c r="AE82" s="22">
        <v>0</v>
      </c>
      <c r="AF82" s="36">
        <f t="shared" si="2"/>
        <v>19.300000000000004</v>
      </c>
      <c r="AG82" s="24"/>
    </row>
    <row r="83" spans="1:33" ht="17.25" customHeight="1" x14ac:dyDescent="0.2">
      <c r="A83" s="33">
        <v>1686</v>
      </c>
      <c r="B83" s="18" t="s">
        <v>86</v>
      </c>
      <c r="C83" s="34"/>
      <c r="D83" s="179" t="s">
        <v>45</v>
      </c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0"/>
      <c r="AD83" s="180"/>
      <c r="AE83" s="181"/>
      <c r="AF83" s="36">
        <f t="shared" si="2"/>
        <v>0</v>
      </c>
      <c r="AG83" s="24"/>
    </row>
    <row r="84" spans="1:33" ht="17.25" customHeight="1" x14ac:dyDescent="0.2">
      <c r="A84" s="33">
        <v>1690</v>
      </c>
      <c r="B84" s="18" t="s">
        <v>38</v>
      </c>
      <c r="C84" s="34"/>
      <c r="D84" s="22">
        <v>0</v>
      </c>
      <c r="E84" s="22">
        <v>0</v>
      </c>
      <c r="F84" s="22">
        <v>0</v>
      </c>
      <c r="G84" s="22">
        <v>0</v>
      </c>
      <c r="H84" s="22">
        <v>0.2</v>
      </c>
      <c r="I84" s="22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2">
        <v>0</v>
      </c>
      <c r="S84" s="22">
        <v>2</v>
      </c>
      <c r="T84" s="22">
        <v>2.2000000000000002</v>
      </c>
      <c r="U84" s="22">
        <v>0</v>
      </c>
      <c r="V84" s="22">
        <v>0</v>
      </c>
      <c r="W84" s="22">
        <v>0</v>
      </c>
      <c r="X84" s="22">
        <v>1</v>
      </c>
      <c r="Y84" s="22">
        <v>0</v>
      </c>
      <c r="Z84" s="22">
        <v>2</v>
      </c>
      <c r="AA84" s="22">
        <v>3</v>
      </c>
      <c r="AB84" s="22">
        <v>0</v>
      </c>
      <c r="AC84" s="22">
        <v>1</v>
      </c>
      <c r="AD84" s="22">
        <v>0</v>
      </c>
      <c r="AE84" s="22">
        <v>0</v>
      </c>
      <c r="AF84" s="23">
        <f t="shared" si="2"/>
        <v>11.4</v>
      </c>
      <c r="AG84" s="24"/>
    </row>
    <row r="85" spans="1:33" ht="17.25" customHeight="1" x14ac:dyDescent="0.2">
      <c r="A85" s="33">
        <v>1800</v>
      </c>
      <c r="B85" s="18" t="s">
        <v>87</v>
      </c>
      <c r="C85" s="34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0.2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2">
        <v>0</v>
      </c>
      <c r="S85" s="22">
        <v>0.6</v>
      </c>
      <c r="T85" s="22">
        <v>7.2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0.8</v>
      </c>
      <c r="AA85" s="22">
        <v>5.2</v>
      </c>
      <c r="AB85" s="22">
        <v>0.2</v>
      </c>
      <c r="AC85" s="22">
        <v>14.2</v>
      </c>
      <c r="AD85" s="22">
        <v>0</v>
      </c>
      <c r="AE85" s="22">
        <v>0</v>
      </c>
      <c r="AF85" s="23">
        <f t="shared" si="2"/>
        <v>28.4</v>
      </c>
      <c r="AG85" s="24"/>
    </row>
    <row r="86" spans="1:33" ht="17.25" customHeight="1" x14ac:dyDescent="0.2">
      <c r="A86" s="33">
        <v>1810</v>
      </c>
      <c r="B86" s="18" t="s">
        <v>88</v>
      </c>
      <c r="C86" s="34"/>
      <c r="D86" s="22">
        <v>0.2</v>
      </c>
      <c r="E86" s="22">
        <v>0</v>
      </c>
      <c r="F86" s="22">
        <v>0</v>
      </c>
      <c r="G86" s="22">
        <v>0</v>
      </c>
      <c r="H86" s="22">
        <v>0.3</v>
      </c>
      <c r="I86" s="22">
        <v>0.2</v>
      </c>
      <c r="J86" s="26">
        <v>0</v>
      </c>
      <c r="K86" s="26">
        <v>0.2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2">
        <v>0</v>
      </c>
      <c r="S86" s="22">
        <v>0.1</v>
      </c>
      <c r="T86" s="22">
        <v>13.4</v>
      </c>
      <c r="U86" s="22">
        <v>0</v>
      </c>
      <c r="V86" s="22">
        <v>0</v>
      </c>
      <c r="W86" s="22">
        <v>0</v>
      </c>
      <c r="X86" s="22">
        <v>0.1</v>
      </c>
      <c r="Y86" s="22">
        <v>0.1</v>
      </c>
      <c r="Z86" s="22">
        <v>2.2000000000000002</v>
      </c>
      <c r="AA86" s="22">
        <v>5.4</v>
      </c>
      <c r="AB86" s="22">
        <v>0</v>
      </c>
      <c r="AC86" s="22">
        <v>15.6</v>
      </c>
      <c r="AD86" s="22">
        <v>0.1</v>
      </c>
      <c r="AE86" s="22">
        <v>0</v>
      </c>
      <c r="AF86" s="23">
        <f t="shared" si="2"/>
        <v>37.900000000000006</v>
      </c>
      <c r="AG86" s="24"/>
    </row>
    <row r="87" spans="1:33" ht="17.25" customHeight="1" x14ac:dyDescent="0.2">
      <c r="A87" s="33">
        <v>1889</v>
      </c>
      <c r="B87" s="18" t="s">
        <v>89</v>
      </c>
      <c r="C87" s="34"/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0.2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2">
        <v>0</v>
      </c>
      <c r="S87" s="22">
        <v>0.8</v>
      </c>
      <c r="T87" s="22">
        <v>4.2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7</v>
      </c>
      <c r="AB87" s="22">
        <v>0</v>
      </c>
      <c r="AC87" s="22">
        <v>8.8000000000000007</v>
      </c>
      <c r="AD87" s="22">
        <v>0</v>
      </c>
      <c r="AE87" s="22">
        <v>0</v>
      </c>
      <c r="AF87" s="23">
        <f t="shared" si="2"/>
        <v>21</v>
      </c>
      <c r="AG87" s="24"/>
    </row>
    <row r="88" spans="1:33" ht="8.25" customHeight="1" x14ac:dyDescent="0.2">
      <c r="C88" s="43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5"/>
      <c r="AG88" s="46"/>
    </row>
    <row r="89" spans="1:33" ht="17.25" customHeight="1" x14ac:dyDescent="0.2">
      <c r="B89" s="47" t="s">
        <v>90</v>
      </c>
      <c r="C89" s="48">
        <v>81.599999999999994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0.3</v>
      </c>
      <c r="Q89" s="49">
        <v>0.9</v>
      </c>
      <c r="R89" s="49">
        <v>0</v>
      </c>
      <c r="S89" s="50"/>
      <c r="T89" s="50">
        <v>33</v>
      </c>
      <c r="U89" s="49">
        <v>0</v>
      </c>
      <c r="V89" s="49">
        <v>0</v>
      </c>
      <c r="W89" s="49">
        <v>0</v>
      </c>
      <c r="X89" s="49">
        <v>1.1000000000000001</v>
      </c>
      <c r="Y89" s="49">
        <v>0.1</v>
      </c>
      <c r="Z89" s="81"/>
      <c r="AA89" s="81"/>
      <c r="AB89" s="81">
        <v>12</v>
      </c>
      <c r="AC89" s="49">
        <v>7.7</v>
      </c>
      <c r="AD89" s="49">
        <v>0</v>
      </c>
      <c r="AE89" s="49">
        <v>0</v>
      </c>
      <c r="AF89" s="14">
        <v>59.5</v>
      </c>
      <c r="AG89" s="73">
        <f>AF89/C89</f>
        <v>0.72916666666666674</v>
      </c>
    </row>
    <row r="90" spans="1:33" s="51" customFormat="1" ht="12.75" customHeight="1" x14ac:dyDescent="0.2">
      <c r="B90" s="52"/>
      <c r="C90" s="53"/>
      <c r="E90" s="60"/>
      <c r="F90" s="60"/>
      <c r="G90" s="61"/>
      <c r="H90" s="60" t="s">
        <v>91</v>
      </c>
      <c r="I90" s="59"/>
      <c r="K90" s="66"/>
      <c r="L90" s="60" t="s">
        <v>92</v>
      </c>
      <c r="M90" s="59"/>
      <c r="N90" s="59"/>
      <c r="O90" s="59"/>
      <c r="P90" s="60" t="s">
        <v>93</v>
      </c>
      <c r="Q90" s="59"/>
      <c r="R90" s="59"/>
      <c r="S90" s="59"/>
      <c r="T90" s="59"/>
      <c r="U90" s="59" t="s">
        <v>94</v>
      </c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82"/>
    </row>
    <row r="91" spans="1:33" x14ac:dyDescent="0.2">
      <c r="AF91" s="67"/>
      <c r="AG91" s="83"/>
    </row>
    <row r="92" spans="1:33" x14ac:dyDescent="0.2">
      <c r="AF92" s="67"/>
      <c r="AG92" s="83"/>
    </row>
    <row r="93" spans="1:33" x14ac:dyDescent="0.2">
      <c r="AF93" s="71"/>
    </row>
    <row r="94" spans="1:33" x14ac:dyDescent="0.2">
      <c r="AF94" s="71"/>
    </row>
  </sheetData>
  <mergeCells count="12">
    <mergeCell ref="D83:AE83"/>
    <mergeCell ref="J1:Y1"/>
    <mergeCell ref="A39:B39"/>
    <mergeCell ref="P47:AE47"/>
    <mergeCell ref="AA48:AE48"/>
    <mergeCell ref="D52:AE52"/>
    <mergeCell ref="D59:AE59"/>
    <mergeCell ref="U67:V67"/>
    <mergeCell ref="Z72:AE72"/>
    <mergeCell ref="Z74:AC74"/>
    <mergeCell ref="S76:AE76"/>
    <mergeCell ref="S82:T82"/>
  </mergeCells>
  <conditionalFormatting sqref="D16:O16 Q16 D17:P17 D6:Q15 D40:R40 U40:V40 D67:R67 D82:R82 Y60:Y71 D74:Y75 D18:AB23 R48:Z48 W67:X67 D1:AG5 Z41:AG41 X40:AB40 R6:AG9 D84:AG65536 AC18:AD22 AD40:AG40 Z43:AD46 D41:Y46 Z42:AB42 AD42 V56:AD58 V55:AB55 AD55 D24:Y24 Z71:AG71 D68:X71 Z70:AB70 AF72:AG72 AC39:AG39 AF76:AG76 D77:AG81 D76:R76 AC30:AC38 AC23:AC28 AD23:AD38 R10:AD17 AE10:AG38 AE42:AG46 AF47:AG48 R49:AG51 AF59:AG59 D60:X66 Z60:AG69 D73:W73 Z73:AG73 AF82:AG83 D25:AB39 V53:AD54 D53:U58 AF52:AG52 Z75:AG75 AD74:AG74 AE53:AG58 D48:Q51 D47:O47 AF70:AG70">
    <cfRule type="cellIs" dxfId="142" priority="22" stopIfTrue="1" operator="equal">
      <formula>0</formula>
    </cfRule>
  </conditionalFormatting>
  <conditionalFormatting sqref="D59 P16 D83 S82 W40">
    <cfRule type="cellIs" dxfId="141" priority="21" stopIfTrue="1" operator="equal">
      <formula>0</formula>
    </cfRule>
  </conditionalFormatting>
  <conditionalFormatting sqref="AC42">
    <cfRule type="cellIs" dxfId="140" priority="20" stopIfTrue="1" operator="equal">
      <formula>0</formula>
    </cfRule>
  </conditionalFormatting>
  <conditionalFormatting sqref="AA48">
    <cfRule type="cellIs" dxfId="139" priority="19" stopIfTrue="1" operator="equal">
      <formula>0</formula>
    </cfRule>
  </conditionalFormatting>
  <conditionalFormatting sqref="AC55">
    <cfRule type="cellIs" dxfId="138" priority="18" stopIfTrue="1" operator="equal">
      <formula>0</formula>
    </cfRule>
  </conditionalFormatting>
  <conditionalFormatting sqref="Z24:AB24">
    <cfRule type="cellIs" dxfId="137" priority="17" stopIfTrue="1" operator="equal">
      <formula>0</formula>
    </cfRule>
  </conditionalFormatting>
  <conditionalFormatting sqref="AC29">
    <cfRule type="cellIs" dxfId="136" priority="16" stopIfTrue="1" operator="equal">
      <formula>0</formula>
    </cfRule>
  </conditionalFormatting>
  <conditionalFormatting sqref="X73:Y73">
    <cfRule type="cellIs" dxfId="135" priority="15" stopIfTrue="1" operator="equal">
      <formula>0</formula>
    </cfRule>
  </conditionalFormatting>
  <conditionalFormatting sqref="S67:T67">
    <cfRule type="cellIs" dxfId="134" priority="14" stopIfTrue="1" operator="equal">
      <formula>0</formula>
    </cfRule>
  </conditionalFormatting>
  <conditionalFormatting sqref="U67">
    <cfRule type="cellIs" dxfId="133" priority="13" stopIfTrue="1" operator="equal">
      <formula>0</formula>
    </cfRule>
  </conditionalFormatting>
  <conditionalFormatting sqref="S76">
    <cfRule type="cellIs" dxfId="132" priority="12" stopIfTrue="1" operator="equal">
      <formula>0</formula>
    </cfRule>
  </conditionalFormatting>
  <conditionalFormatting sqref="D52">
    <cfRule type="cellIs" dxfId="131" priority="11" stopIfTrue="1" operator="equal">
      <formula>0</formula>
    </cfRule>
  </conditionalFormatting>
  <conditionalFormatting sqref="D72:Y72">
    <cfRule type="cellIs" dxfId="130" priority="10" stopIfTrue="1" operator="equal">
      <formula>0</formula>
    </cfRule>
  </conditionalFormatting>
  <conditionalFormatting sqref="Z72">
    <cfRule type="cellIs" dxfId="129" priority="9" stopIfTrue="1" operator="equal">
      <formula>0</formula>
    </cfRule>
  </conditionalFormatting>
  <conditionalFormatting sqref="Z74">
    <cfRule type="cellIs" dxfId="128" priority="8" stopIfTrue="1" operator="equal">
      <formula>0</formula>
    </cfRule>
  </conditionalFormatting>
  <conditionalFormatting sqref="Q17">
    <cfRule type="cellIs" dxfId="127" priority="7" stopIfTrue="1" operator="equal">
      <formula>0</formula>
    </cfRule>
  </conditionalFormatting>
  <conditionalFormatting sqref="U82:AE82">
    <cfRule type="cellIs" dxfId="126" priority="6" stopIfTrue="1" operator="equal">
      <formula>0</formula>
    </cfRule>
  </conditionalFormatting>
  <conditionalFormatting sqref="P47">
    <cfRule type="cellIs" dxfId="125" priority="5" stopIfTrue="1" operator="equal">
      <formula>0</formula>
    </cfRule>
  </conditionalFormatting>
  <conditionalFormatting sqref="AC70:AE70">
    <cfRule type="cellIs" dxfId="124" priority="4" stopIfTrue="1" operator="equal">
      <formula>0</formula>
    </cfRule>
  </conditionalFormatting>
  <conditionalFormatting sqref="T40">
    <cfRule type="cellIs" dxfId="123" priority="3" stopIfTrue="1" operator="equal">
      <formula>0</formula>
    </cfRule>
  </conditionalFormatting>
  <conditionalFormatting sqref="S40">
    <cfRule type="cellIs" dxfId="122" priority="2" stopIfTrue="1" operator="equal">
      <formula>0</formula>
    </cfRule>
  </conditionalFormatting>
  <conditionalFormatting sqref="AC40">
    <cfRule type="cellIs" dxfId="121" priority="1" stopIfTrue="1" operator="equal">
      <formula>0</formula>
    </cfRule>
  </conditionalFormatting>
  <printOptions horizontalCentered="1"/>
  <pageMargins left="0" right="0" top="0.23622047244094491" bottom="0.15748031496062992" header="0.11811023622047245" footer="0.15748031496062992"/>
  <pageSetup paperSize="9" scale="81" orientation="landscape" horizontalDpi="4294967293" r:id="rId1"/>
  <headerFooter alignWithMargins="0"/>
  <rowBreaks count="1" manualBreakCount="1">
    <brk id="38" max="3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Z15" sqref="Z15"/>
    </sheetView>
  </sheetViews>
  <sheetFormatPr defaultRowHeight="12" x14ac:dyDescent="0.2"/>
  <cols>
    <col min="1" max="1" width="5" style="86" bestFit="1" customWidth="1"/>
    <col min="2" max="2" width="26.7109375" style="91" customWidth="1"/>
    <col min="3" max="3" width="5.5703125" style="92" customWidth="1"/>
    <col min="4" max="24" width="4.7109375" style="93" customWidth="1"/>
    <col min="25" max="25" width="4.7109375" style="94" customWidth="1"/>
    <col min="26" max="34" width="4.7109375" style="93" customWidth="1"/>
    <col min="35" max="35" width="5.85546875" style="95" customWidth="1"/>
    <col min="36" max="36" width="4.5703125" style="89" customWidth="1"/>
    <col min="37" max="256" width="9.140625" style="90"/>
    <col min="257" max="257" width="5" style="90" bestFit="1" customWidth="1"/>
    <col min="258" max="258" width="26.7109375" style="90" customWidth="1"/>
    <col min="259" max="259" width="5.5703125" style="90" customWidth="1"/>
    <col min="260" max="290" width="4.7109375" style="90" customWidth="1"/>
    <col min="291" max="291" width="5.85546875" style="90" customWidth="1"/>
    <col min="292" max="292" width="4.5703125" style="90" customWidth="1"/>
    <col min="293" max="512" width="9.140625" style="90"/>
    <col min="513" max="513" width="5" style="90" bestFit="1" customWidth="1"/>
    <col min="514" max="514" width="26.7109375" style="90" customWidth="1"/>
    <col min="515" max="515" width="5.5703125" style="90" customWidth="1"/>
    <col min="516" max="546" width="4.7109375" style="90" customWidth="1"/>
    <col min="547" max="547" width="5.85546875" style="90" customWidth="1"/>
    <col min="548" max="548" width="4.5703125" style="90" customWidth="1"/>
    <col min="549" max="768" width="9.140625" style="90"/>
    <col min="769" max="769" width="5" style="90" bestFit="1" customWidth="1"/>
    <col min="770" max="770" width="26.7109375" style="90" customWidth="1"/>
    <col min="771" max="771" width="5.5703125" style="90" customWidth="1"/>
    <col min="772" max="802" width="4.7109375" style="90" customWidth="1"/>
    <col min="803" max="803" width="5.85546875" style="90" customWidth="1"/>
    <col min="804" max="804" width="4.5703125" style="90" customWidth="1"/>
    <col min="805" max="1024" width="9.140625" style="90"/>
    <col min="1025" max="1025" width="5" style="90" bestFit="1" customWidth="1"/>
    <col min="1026" max="1026" width="26.7109375" style="90" customWidth="1"/>
    <col min="1027" max="1027" width="5.5703125" style="90" customWidth="1"/>
    <col min="1028" max="1058" width="4.7109375" style="90" customWidth="1"/>
    <col min="1059" max="1059" width="5.85546875" style="90" customWidth="1"/>
    <col min="1060" max="1060" width="4.5703125" style="90" customWidth="1"/>
    <col min="1061" max="1280" width="9.140625" style="90"/>
    <col min="1281" max="1281" width="5" style="90" bestFit="1" customWidth="1"/>
    <col min="1282" max="1282" width="26.7109375" style="90" customWidth="1"/>
    <col min="1283" max="1283" width="5.5703125" style="90" customWidth="1"/>
    <col min="1284" max="1314" width="4.7109375" style="90" customWidth="1"/>
    <col min="1315" max="1315" width="5.85546875" style="90" customWidth="1"/>
    <col min="1316" max="1316" width="4.5703125" style="90" customWidth="1"/>
    <col min="1317" max="1536" width="9.140625" style="90"/>
    <col min="1537" max="1537" width="5" style="90" bestFit="1" customWidth="1"/>
    <col min="1538" max="1538" width="26.7109375" style="90" customWidth="1"/>
    <col min="1539" max="1539" width="5.5703125" style="90" customWidth="1"/>
    <col min="1540" max="1570" width="4.7109375" style="90" customWidth="1"/>
    <col min="1571" max="1571" width="5.85546875" style="90" customWidth="1"/>
    <col min="1572" max="1572" width="4.5703125" style="90" customWidth="1"/>
    <col min="1573" max="1792" width="9.140625" style="90"/>
    <col min="1793" max="1793" width="5" style="90" bestFit="1" customWidth="1"/>
    <col min="1794" max="1794" width="26.7109375" style="90" customWidth="1"/>
    <col min="1795" max="1795" width="5.5703125" style="90" customWidth="1"/>
    <col min="1796" max="1826" width="4.7109375" style="90" customWidth="1"/>
    <col min="1827" max="1827" width="5.85546875" style="90" customWidth="1"/>
    <col min="1828" max="1828" width="4.5703125" style="90" customWidth="1"/>
    <col min="1829" max="2048" width="9.140625" style="90"/>
    <col min="2049" max="2049" width="5" style="90" bestFit="1" customWidth="1"/>
    <col min="2050" max="2050" width="26.7109375" style="90" customWidth="1"/>
    <col min="2051" max="2051" width="5.5703125" style="90" customWidth="1"/>
    <col min="2052" max="2082" width="4.7109375" style="90" customWidth="1"/>
    <col min="2083" max="2083" width="5.85546875" style="90" customWidth="1"/>
    <col min="2084" max="2084" width="4.5703125" style="90" customWidth="1"/>
    <col min="2085" max="2304" width="9.140625" style="90"/>
    <col min="2305" max="2305" width="5" style="90" bestFit="1" customWidth="1"/>
    <col min="2306" max="2306" width="26.7109375" style="90" customWidth="1"/>
    <col min="2307" max="2307" width="5.5703125" style="90" customWidth="1"/>
    <col min="2308" max="2338" width="4.7109375" style="90" customWidth="1"/>
    <col min="2339" max="2339" width="5.85546875" style="90" customWidth="1"/>
    <col min="2340" max="2340" width="4.5703125" style="90" customWidth="1"/>
    <col min="2341" max="2560" width="9.140625" style="90"/>
    <col min="2561" max="2561" width="5" style="90" bestFit="1" customWidth="1"/>
    <col min="2562" max="2562" width="26.7109375" style="90" customWidth="1"/>
    <col min="2563" max="2563" width="5.5703125" style="90" customWidth="1"/>
    <col min="2564" max="2594" width="4.7109375" style="90" customWidth="1"/>
    <col min="2595" max="2595" width="5.85546875" style="90" customWidth="1"/>
    <col min="2596" max="2596" width="4.5703125" style="90" customWidth="1"/>
    <col min="2597" max="2816" width="9.140625" style="90"/>
    <col min="2817" max="2817" width="5" style="90" bestFit="1" customWidth="1"/>
    <col min="2818" max="2818" width="26.7109375" style="90" customWidth="1"/>
    <col min="2819" max="2819" width="5.5703125" style="90" customWidth="1"/>
    <col min="2820" max="2850" width="4.7109375" style="90" customWidth="1"/>
    <col min="2851" max="2851" width="5.85546875" style="90" customWidth="1"/>
    <col min="2852" max="2852" width="4.5703125" style="90" customWidth="1"/>
    <col min="2853" max="3072" width="9.140625" style="90"/>
    <col min="3073" max="3073" width="5" style="90" bestFit="1" customWidth="1"/>
    <col min="3074" max="3074" width="26.7109375" style="90" customWidth="1"/>
    <col min="3075" max="3075" width="5.5703125" style="90" customWidth="1"/>
    <col min="3076" max="3106" width="4.7109375" style="90" customWidth="1"/>
    <col min="3107" max="3107" width="5.85546875" style="90" customWidth="1"/>
    <col min="3108" max="3108" width="4.5703125" style="90" customWidth="1"/>
    <col min="3109" max="3328" width="9.140625" style="90"/>
    <col min="3329" max="3329" width="5" style="90" bestFit="1" customWidth="1"/>
    <col min="3330" max="3330" width="26.7109375" style="90" customWidth="1"/>
    <col min="3331" max="3331" width="5.5703125" style="90" customWidth="1"/>
    <col min="3332" max="3362" width="4.7109375" style="90" customWidth="1"/>
    <col min="3363" max="3363" width="5.85546875" style="90" customWidth="1"/>
    <col min="3364" max="3364" width="4.5703125" style="90" customWidth="1"/>
    <col min="3365" max="3584" width="9.140625" style="90"/>
    <col min="3585" max="3585" width="5" style="90" bestFit="1" customWidth="1"/>
    <col min="3586" max="3586" width="26.7109375" style="90" customWidth="1"/>
    <col min="3587" max="3587" width="5.5703125" style="90" customWidth="1"/>
    <col min="3588" max="3618" width="4.7109375" style="90" customWidth="1"/>
    <col min="3619" max="3619" width="5.85546875" style="90" customWidth="1"/>
    <col min="3620" max="3620" width="4.5703125" style="90" customWidth="1"/>
    <col min="3621" max="3840" width="9.140625" style="90"/>
    <col min="3841" max="3841" width="5" style="90" bestFit="1" customWidth="1"/>
    <col min="3842" max="3842" width="26.7109375" style="90" customWidth="1"/>
    <col min="3843" max="3843" width="5.5703125" style="90" customWidth="1"/>
    <col min="3844" max="3874" width="4.7109375" style="90" customWidth="1"/>
    <col min="3875" max="3875" width="5.85546875" style="90" customWidth="1"/>
    <col min="3876" max="3876" width="4.5703125" style="90" customWidth="1"/>
    <col min="3877" max="4096" width="9.140625" style="90"/>
    <col min="4097" max="4097" width="5" style="90" bestFit="1" customWidth="1"/>
    <col min="4098" max="4098" width="26.7109375" style="90" customWidth="1"/>
    <col min="4099" max="4099" width="5.5703125" style="90" customWidth="1"/>
    <col min="4100" max="4130" width="4.7109375" style="90" customWidth="1"/>
    <col min="4131" max="4131" width="5.85546875" style="90" customWidth="1"/>
    <col min="4132" max="4132" width="4.5703125" style="90" customWidth="1"/>
    <col min="4133" max="4352" width="9.140625" style="90"/>
    <col min="4353" max="4353" width="5" style="90" bestFit="1" customWidth="1"/>
    <col min="4354" max="4354" width="26.7109375" style="90" customWidth="1"/>
    <col min="4355" max="4355" width="5.5703125" style="90" customWidth="1"/>
    <col min="4356" max="4386" width="4.7109375" style="90" customWidth="1"/>
    <col min="4387" max="4387" width="5.85546875" style="90" customWidth="1"/>
    <col min="4388" max="4388" width="4.5703125" style="90" customWidth="1"/>
    <col min="4389" max="4608" width="9.140625" style="90"/>
    <col min="4609" max="4609" width="5" style="90" bestFit="1" customWidth="1"/>
    <col min="4610" max="4610" width="26.7109375" style="90" customWidth="1"/>
    <col min="4611" max="4611" width="5.5703125" style="90" customWidth="1"/>
    <col min="4612" max="4642" width="4.7109375" style="90" customWidth="1"/>
    <col min="4643" max="4643" width="5.85546875" style="90" customWidth="1"/>
    <col min="4644" max="4644" width="4.5703125" style="90" customWidth="1"/>
    <col min="4645" max="4864" width="9.140625" style="90"/>
    <col min="4865" max="4865" width="5" style="90" bestFit="1" customWidth="1"/>
    <col min="4866" max="4866" width="26.7109375" style="90" customWidth="1"/>
    <col min="4867" max="4867" width="5.5703125" style="90" customWidth="1"/>
    <col min="4868" max="4898" width="4.7109375" style="90" customWidth="1"/>
    <col min="4899" max="4899" width="5.85546875" style="90" customWidth="1"/>
    <col min="4900" max="4900" width="4.5703125" style="90" customWidth="1"/>
    <col min="4901" max="5120" width="9.140625" style="90"/>
    <col min="5121" max="5121" width="5" style="90" bestFit="1" customWidth="1"/>
    <col min="5122" max="5122" width="26.7109375" style="90" customWidth="1"/>
    <col min="5123" max="5123" width="5.5703125" style="90" customWidth="1"/>
    <col min="5124" max="5154" width="4.7109375" style="90" customWidth="1"/>
    <col min="5155" max="5155" width="5.85546875" style="90" customWidth="1"/>
    <col min="5156" max="5156" width="4.5703125" style="90" customWidth="1"/>
    <col min="5157" max="5376" width="9.140625" style="90"/>
    <col min="5377" max="5377" width="5" style="90" bestFit="1" customWidth="1"/>
    <col min="5378" max="5378" width="26.7109375" style="90" customWidth="1"/>
    <col min="5379" max="5379" width="5.5703125" style="90" customWidth="1"/>
    <col min="5380" max="5410" width="4.7109375" style="90" customWidth="1"/>
    <col min="5411" max="5411" width="5.85546875" style="90" customWidth="1"/>
    <col min="5412" max="5412" width="4.5703125" style="90" customWidth="1"/>
    <col min="5413" max="5632" width="9.140625" style="90"/>
    <col min="5633" max="5633" width="5" style="90" bestFit="1" customWidth="1"/>
    <col min="5634" max="5634" width="26.7109375" style="90" customWidth="1"/>
    <col min="5635" max="5635" width="5.5703125" style="90" customWidth="1"/>
    <col min="5636" max="5666" width="4.7109375" style="90" customWidth="1"/>
    <col min="5667" max="5667" width="5.85546875" style="90" customWidth="1"/>
    <col min="5668" max="5668" width="4.5703125" style="90" customWidth="1"/>
    <col min="5669" max="5888" width="9.140625" style="90"/>
    <col min="5889" max="5889" width="5" style="90" bestFit="1" customWidth="1"/>
    <col min="5890" max="5890" width="26.7109375" style="90" customWidth="1"/>
    <col min="5891" max="5891" width="5.5703125" style="90" customWidth="1"/>
    <col min="5892" max="5922" width="4.7109375" style="90" customWidth="1"/>
    <col min="5923" max="5923" width="5.85546875" style="90" customWidth="1"/>
    <col min="5924" max="5924" width="4.5703125" style="90" customWidth="1"/>
    <col min="5925" max="6144" width="9.140625" style="90"/>
    <col min="6145" max="6145" width="5" style="90" bestFit="1" customWidth="1"/>
    <col min="6146" max="6146" width="26.7109375" style="90" customWidth="1"/>
    <col min="6147" max="6147" width="5.5703125" style="90" customWidth="1"/>
    <col min="6148" max="6178" width="4.7109375" style="90" customWidth="1"/>
    <col min="6179" max="6179" width="5.85546875" style="90" customWidth="1"/>
    <col min="6180" max="6180" width="4.5703125" style="90" customWidth="1"/>
    <col min="6181" max="6400" width="9.140625" style="90"/>
    <col min="6401" max="6401" width="5" style="90" bestFit="1" customWidth="1"/>
    <col min="6402" max="6402" width="26.7109375" style="90" customWidth="1"/>
    <col min="6403" max="6403" width="5.5703125" style="90" customWidth="1"/>
    <col min="6404" max="6434" width="4.7109375" style="90" customWidth="1"/>
    <col min="6435" max="6435" width="5.85546875" style="90" customWidth="1"/>
    <col min="6436" max="6436" width="4.5703125" style="90" customWidth="1"/>
    <col min="6437" max="6656" width="9.140625" style="90"/>
    <col min="6657" max="6657" width="5" style="90" bestFit="1" customWidth="1"/>
    <col min="6658" max="6658" width="26.7109375" style="90" customWidth="1"/>
    <col min="6659" max="6659" width="5.5703125" style="90" customWidth="1"/>
    <col min="6660" max="6690" width="4.7109375" style="90" customWidth="1"/>
    <col min="6691" max="6691" width="5.85546875" style="90" customWidth="1"/>
    <col min="6692" max="6692" width="4.5703125" style="90" customWidth="1"/>
    <col min="6693" max="6912" width="9.140625" style="90"/>
    <col min="6913" max="6913" width="5" style="90" bestFit="1" customWidth="1"/>
    <col min="6914" max="6914" width="26.7109375" style="90" customWidth="1"/>
    <col min="6915" max="6915" width="5.5703125" style="90" customWidth="1"/>
    <col min="6916" max="6946" width="4.7109375" style="90" customWidth="1"/>
    <col min="6947" max="6947" width="5.85546875" style="90" customWidth="1"/>
    <col min="6948" max="6948" width="4.5703125" style="90" customWidth="1"/>
    <col min="6949" max="7168" width="9.140625" style="90"/>
    <col min="7169" max="7169" width="5" style="90" bestFit="1" customWidth="1"/>
    <col min="7170" max="7170" width="26.7109375" style="90" customWidth="1"/>
    <col min="7171" max="7171" width="5.5703125" style="90" customWidth="1"/>
    <col min="7172" max="7202" width="4.7109375" style="90" customWidth="1"/>
    <col min="7203" max="7203" width="5.85546875" style="90" customWidth="1"/>
    <col min="7204" max="7204" width="4.5703125" style="90" customWidth="1"/>
    <col min="7205" max="7424" width="9.140625" style="90"/>
    <col min="7425" max="7425" width="5" style="90" bestFit="1" customWidth="1"/>
    <col min="7426" max="7426" width="26.7109375" style="90" customWidth="1"/>
    <col min="7427" max="7427" width="5.5703125" style="90" customWidth="1"/>
    <col min="7428" max="7458" width="4.7109375" style="90" customWidth="1"/>
    <col min="7459" max="7459" width="5.85546875" style="90" customWidth="1"/>
    <col min="7460" max="7460" width="4.5703125" style="90" customWidth="1"/>
    <col min="7461" max="7680" width="9.140625" style="90"/>
    <col min="7681" max="7681" width="5" style="90" bestFit="1" customWidth="1"/>
    <col min="7682" max="7682" width="26.7109375" style="90" customWidth="1"/>
    <col min="7683" max="7683" width="5.5703125" style="90" customWidth="1"/>
    <col min="7684" max="7714" width="4.7109375" style="90" customWidth="1"/>
    <col min="7715" max="7715" width="5.85546875" style="90" customWidth="1"/>
    <col min="7716" max="7716" width="4.5703125" style="90" customWidth="1"/>
    <col min="7717" max="7936" width="9.140625" style="90"/>
    <col min="7937" max="7937" width="5" style="90" bestFit="1" customWidth="1"/>
    <col min="7938" max="7938" width="26.7109375" style="90" customWidth="1"/>
    <col min="7939" max="7939" width="5.5703125" style="90" customWidth="1"/>
    <col min="7940" max="7970" width="4.7109375" style="90" customWidth="1"/>
    <col min="7971" max="7971" width="5.85546875" style="90" customWidth="1"/>
    <col min="7972" max="7972" width="4.5703125" style="90" customWidth="1"/>
    <col min="7973" max="8192" width="9.140625" style="90"/>
    <col min="8193" max="8193" width="5" style="90" bestFit="1" customWidth="1"/>
    <col min="8194" max="8194" width="26.7109375" style="90" customWidth="1"/>
    <col min="8195" max="8195" width="5.5703125" style="90" customWidth="1"/>
    <col min="8196" max="8226" width="4.7109375" style="90" customWidth="1"/>
    <col min="8227" max="8227" width="5.85546875" style="90" customWidth="1"/>
    <col min="8228" max="8228" width="4.5703125" style="90" customWidth="1"/>
    <col min="8229" max="8448" width="9.140625" style="90"/>
    <col min="8449" max="8449" width="5" style="90" bestFit="1" customWidth="1"/>
    <col min="8450" max="8450" width="26.7109375" style="90" customWidth="1"/>
    <col min="8451" max="8451" width="5.5703125" style="90" customWidth="1"/>
    <col min="8452" max="8482" width="4.7109375" style="90" customWidth="1"/>
    <col min="8483" max="8483" width="5.85546875" style="90" customWidth="1"/>
    <col min="8484" max="8484" width="4.5703125" style="90" customWidth="1"/>
    <col min="8485" max="8704" width="9.140625" style="90"/>
    <col min="8705" max="8705" width="5" style="90" bestFit="1" customWidth="1"/>
    <col min="8706" max="8706" width="26.7109375" style="90" customWidth="1"/>
    <col min="8707" max="8707" width="5.5703125" style="90" customWidth="1"/>
    <col min="8708" max="8738" width="4.7109375" style="90" customWidth="1"/>
    <col min="8739" max="8739" width="5.85546875" style="90" customWidth="1"/>
    <col min="8740" max="8740" width="4.5703125" style="90" customWidth="1"/>
    <col min="8741" max="8960" width="9.140625" style="90"/>
    <col min="8961" max="8961" width="5" style="90" bestFit="1" customWidth="1"/>
    <col min="8962" max="8962" width="26.7109375" style="90" customWidth="1"/>
    <col min="8963" max="8963" width="5.5703125" style="90" customWidth="1"/>
    <col min="8964" max="8994" width="4.7109375" style="90" customWidth="1"/>
    <col min="8995" max="8995" width="5.85546875" style="90" customWidth="1"/>
    <col min="8996" max="8996" width="4.5703125" style="90" customWidth="1"/>
    <col min="8997" max="9216" width="9.140625" style="90"/>
    <col min="9217" max="9217" width="5" style="90" bestFit="1" customWidth="1"/>
    <col min="9218" max="9218" width="26.7109375" style="90" customWidth="1"/>
    <col min="9219" max="9219" width="5.5703125" style="90" customWidth="1"/>
    <col min="9220" max="9250" width="4.7109375" style="90" customWidth="1"/>
    <col min="9251" max="9251" width="5.85546875" style="90" customWidth="1"/>
    <col min="9252" max="9252" width="4.5703125" style="90" customWidth="1"/>
    <col min="9253" max="9472" width="9.140625" style="90"/>
    <col min="9473" max="9473" width="5" style="90" bestFit="1" customWidth="1"/>
    <col min="9474" max="9474" width="26.7109375" style="90" customWidth="1"/>
    <col min="9475" max="9475" width="5.5703125" style="90" customWidth="1"/>
    <col min="9476" max="9506" width="4.7109375" style="90" customWidth="1"/>
    <col min="9507" max="9507" width="5.85546875" style="90" customWidth="1"/>
    <col min="9508" max="9508" width="4.5703125" style="90" customWidth="1"/>
    <col min="9509" max="9728" width="9.140625" style="90"/>
    <col min="9729" max="9729" width="5" style="90" bestFit="1" customWidth="1"/>
    <col min="9730" max="9730" width="26.7109375" style="90" customWidth="1"/>
    <col min="9731" max="9731" width="5.5703125" style="90" customWidth="1"/>
    <col min="9732" max="9762" width="4.7109375" style="90" customWidth="1"/>
    <col min="9763" max="9763" width="5.85546875" style="90" customWidth="1"/>
    <col min="9764" max="9764" width="4.5703125" style="90" customWidth="1"/>
    <col min="9765" max="9984" width="9.140625" style="90"/>
    <col min="9985" max="9985" width="5" style="90" bestFit="1" customWidth="1"/>
    <col min="9986" max="9986" width="26.7109375" style="90" customWidth="1"/>
    <col min="9987" max="9987" width="5.5703125" style="90" customWidth="1"/>
    <col min="9988" max="10018" width="4.7109375" style="90" customWidth="1"/>
    <col min="10019" max="10019" width="5.85546875" style="90" customWidth="1"/>
    <col min="10020" max="10020" width="4.5703125" style="90" customWidth="1"/>
    <col min="10021" max="10240" width="9.140625" style="90"/>
    <col min="10241" max="10241" width="5" style="90" bestFit="1" customWidth="1"/>
    <col min="10242" max="10242" width="26.7109375" style="90" customWidth="1"/>
    <col min="10243" max="10243" width="5.5703125" style="90" customWidth="1"/>
    <col min="10244" max="10274" width="4.7109375" style="90" customWidth="1"/>
    <col min="10275" max="10275" width="5.85546875" style="90" customWidth="1"/>
    <col min="10276" max="10276" width="4.5703125" style="90" customWidth="1"/>
    <col min="10277" max="10496" width="9.140625" style="90"/>
    <col min="10497" max="10497" width="5" style="90" bestFit="1" customWidth="1"/>
    <col min="10498" max="10498" width="26.7109375" style="90" customWidth="1"/>
    <col min="10499" max="10499" width="5.5703125" style="90" customWidth="1"/>
    <col min="10500" max="10530" width="4.7109375" style="90" customWidth="1"/>
    <col min="10531" max="10531" width="5.85546875" style="90" customWidth="1"/>
    <col min="10532" max="10532" width="4.5703125" style="90" customWidth="1"/>
    <col min="10533" max="10752" width="9.140625" style="90"/>
    <col min="10753" max="10753" width="5" style="90" bestFit="1" customWidth="1"/>
    <col min="10754" max="10754" width="26.7109375" style="90" customWidth="1"/>
    <col min="10755" max="10755" width="5.5703125" style="90" customWidth="1"/>
    <col min="10756" max="10786" width="4.7109375" style="90" customWidth="1"/>
    <col min="10787" max="10787" width="5.85546875" style="90" customWidth="1"/>
    <col min="10788" max="10788" width="4.5703125" style="90" customWidth="1"/>
    <col min="10789" max="11008" width="9.140625" style="90"/>
    <col min="11009" max="11009" width="5" style="90" bestFit="1" customWidth="1"/>
    <col min="11010" max="11010" width="26.7109375" style="90" customWidth="1"/>
    <col min="11011" max="11011" width="5.5703125" style="90" customWidth="1"/>
    <col min="11012" max="11042" width="4.7109375" style="90" customWidth="1"/>
    <col min="11043" max="11043" width="5.85546875" style="90" customWidth="1"/>
    <col min="11044" max="11044" width="4.5703125" style="90" customWidth="1"/>
    <col min="11045" max="11264" width="9.140625" style="90"/>
    <col min="11265" max="11265" width="5" style="90" bestFit="1" customWidth="1"/>
    <col min="11266" max="11266" width="26.7109375" style="90" customWidth="1"/>
    <col min="11267" max="11267" width="5.5703125" style="90" customWidth="1"/>
    <col min="11268" max="11298" width="4.7109375" style="90" customWidth="1"/>
    <col min="11299" max="11299" width="5.85546875" style="90" customWidth="1"/>
    <col min="11300" max="11300" width="4.5703125" style="90" customWidth="1"/>
    <col min="11301" max="11520" width="9.140625" style="90"/>
    <col min="11521" max="11521" width="5" style="90" bestFit="1" customWidth="1"/>
    <col min="11522" max="11522" width="26.7109375" style="90" customWidth="1"/>
    <col min="11523" max="11523" width="5.5703125" style="90" customWidth="1"/>
    <col min="11524" max="11554" width="4.7109375" style="90" customWidth="1"/>
    <col min="11555" max="11555" width="5.85546875" style="90" customWidth="1"/>
    <col min="11556" max="11556" width="4.5703125" style="90" customWidth="1"/>
    <col min="11557" max="11776" width="9.140625" style="90"/>
    <col min="11777" max="11777" width="5" style="90" bestFit="1" customWidth="1"/>
    <col min="11778" max="11778" width="26.7109375" style="90" customWidth="1"/>
    <col min="11779" max="11779" width="5.5703125" style="90" customWidth="1"/>
    <col min="11780" max="11810" width="4.7109375" style="90" customWidth="1"/>
    <col min="11811" max="11811" width="5.85546875" style="90" customWidth="1"/>
    <col min="11812" max="11812" width="4.5703125" style="90" customWidth="1"/>
    <col min="11813" max="12032" width="9.140625" style="90"/>
    <col min="12033" max="12033" width="5" style="90" bestFit="1" customWidth="1"/>
    <col min="12034" max="12034" width="26.7109375" style="90" customWidth="1"/>
    <col min="12035" max="12035" width="5.5703125" style="90" customWidth="1"/>
    <col min="12036" max="12066" width="4.7109375" style="90" customWidth="1"/>
    <col min="12067" max="12067" width="5.85546875" style="90" customWidth="1"/>
    <col min="12068" max="12068" width="4.5703125" style="90" customWidth="1"/>
    <col min="12069" max="12288" width="9.140625" style="90"/>
    <col min="12289" max="12289" width="5" style="90" bestFit="1" customWidth="1"/>
    <col min="12290" max="12290" width="26.7109375" style="90" customWidth="1"/>
    <col min="12291" max="12291" width="5.5703125" style="90" customWidth="1"/>
    <col min="12292" max="12322" width="4.7109375" style="90" customWidth="1"/>
    <col min="12323" max="12323" width="5.85546875" style="90" customWidth="1"/>
    <col min="12324" max="12324" width="4.5703125" style="90" customWidth="1"/>
    <col min="12325" max="12544" width="9.140625" style="90"/>
    <col min="12545" max="12545" width="5" style="90" bestFit="1" customWidth="1"/>
    <col min="12546" max="12546" width="26.7109375" style="90" customWidth="1"/>
    <col min="12547" max="12547" width="5.5703125" style="90" customWidth="1"/>
    <col min="12548" max="12578" width="4.7109375" style="90" customWidth="1"/>
    <col min="12579" max="12579" width="5.85546875" style="90" customWidth="1"/>
    <col min="12580" max="12580" width="4.5703125" style="90" customWidth="1"/>
    <col min="12581" max="12800" width="9.140625" style="90"/>
    <col min="12801" max="12801" width="5" style="90" bestFit="1" customWidth="1"/>
    <col min="12802" max="12802" width="26.7109375" style="90" customWidth="1"/>
    <col min="12803" max="12803" width="5.5703125" style="90" customWidth="1"/>
    <col min="12804" max="12834" width="4.7109375" style="90" customWidth="1"/>
    <col min="12835" max="12835" width="5.85546875" style="90" customWidth="1"/>
    <col min="12836" max="12836" width="4.5703125" style="90" customWidth="1"/>
    <col min="12837" max="13056" width="9.140625" style="90"/>
    <col min="13057" max="13057" width="5" style="90" bestFit="1" customWidth="1"/>
    <col min="13058" max="13058" width="26.7109375" style="90" customWidth="1"/>
    <col min="13059" max="13059" width="5.5703125" style="90" customWidth="1"/>
    <col min="13060" max="13090" width="4.7109375" style="90" customWidth="1"/>
    <col min="13091" max="13091" width="5.85546875" style="90" customWidth="1"/>
    <col min="13092" max="13092" width="4.5703125" style="90" customWidth="1"/>
    <col min="13093" max="13312" width="9.140625" style="90"/>
    <col min="13313" max="13313" width="5" style="90" bestFit="1" customWidth="1"/>
    <col min="13314" max="13314" width="26.7109375" style="90" customWidth="1"/>
    <col min="13315" max="13315" width="5.5703125" style="90" customWidth="1"/>
    <col min="13316" max="13346" width="4.7109375" style="90" customWidth="1"/>
    <col min="13347" max="13347" width="5.85546875" style="90" customWidth="1"/>
    <col min="13348" max="13348" width="4.5703125" style="90" customWidth="1"/>
    <col min="13349" max="13568" width="9.140625" style="90"/>
    <col min="13569" max="13569" width="5" style="90" bestFit="1" customWidth="1"/>
    <col min="13570" max="13570" width="26.7109375" style="90" customWidth="1"/>
    <col min="13571" max="13571" width="5.5703125" style="90" customWidth="1"/>
    <col min="13572" max="13602" width="4.7109375" style="90" customWidth="1"/>
    <col min="13603" max="13603" width="5.85546875" style="90" customWidth="1"/>
    <col min="13604" max="13604" width="4.5703125" style="90" customWidth="1"/>
    <col min="13605" max="13824" width="9.140625" style="90"/>
    <col min="13825" max="13825" width="5" style="90" bestFit="1" customWidth="1"/>
    <col min="13826" max="13826" width="26.7109375" style="90" customWidth="1"/>
    <col min="13827" max="13827" width="5.5703125" style="90" customWidth="1"/>
    <col min="13828" max="13858" width="4.7109375" style="90" customWidth="1"/>
    <col min="13859" max="13859" width="5.85546875" style="90" customWidth="1"/>
    <col min="13860" max="13860" width="4.5703125" style="90" customWidth="1"/>
    <col min="13861" max="14080" width="9.140625" style="90"/>
    <col min="14081" max="14081" width="5" style="90" bestFit="1" customWidth="1"/>
    <col min="14082" max="14082" width="26.7109375" style="90" customWidth="1"/>
    <col min="14083" max="14083" width="5.5703125" style="90" customWidth="1"/>
    <col min="14084" max="14114" width="4.7109375" style="90" customWidth="1"/>
    <col min="14115" max="14115" width="5.85546875" style="90" customWidth="1"/>
    <col min="14116" max="14116" width="4.5703125" style="90" customWidth="1"/>
    <col min="14117" max="14336" width="9.140625" style="90"/>
    <col min="14337" max="14337" width="5" style="90" bestFit="1" customWidth="1"/>
    <col min="14338" max="14338" width="26.7109375" style="90" customWidth="1"/>
    <col min="14339" max="14339" width="5.5703125" style="90" customWidth="1"/>
    <col min="14340" max="14370" width="4.7109375" style="90" customWidth="1"/>
    <col min="14371" max="14371" width="5.85546875" style="90" customWidth="1"/>
    <col min="14372" max="14372" width="4.5703125" style="90" customWidth="1"/>
    <col min="14373" max="14592" width="9.140625" style="90"/>
    <col min="14593" max="14593" width="5" style="90" bestFit="1" customWidth="1"/>
    <col min="14594" max="14594" width="26.7109375" style="90" customWidth="1"/>
    <col min="14595" max="14595" width="5.5703125" style="90" customWidth="1"/>
    <col min="14596" max="14626" width="4.7109375" style="90" customWidth="1"/>
    <col min="14627" max="14627" width="5.85546875" style="90" customWidth="1"/>
    <col min="14628" max="14628" width="4.5703125" style="90" customWidth="1"/>
    <col min="14629" max="14848" width="9.140625" style="90"/>
    <col min="14849" max="14849" width="5" style="90" bestFit="1" customWidth="1"/>
    <col min="14850" max="14850" width="26.7109375" style="90" customWidth="1"/>
    <col min="14851" max="14851" width="5.5703125" style="90" customWidth="1"/>
    <col min="14852" max="14882" width="4.7109375" style="90" customWidth="1"/>
    <col min="14883" max="14883" width="5.85546875" style="90" customWidth="1"/>
    <col min="14884" max="14884" width="4.5703125" style="90" customWidth="1"/>
    <col min="14885" max="15104" width="9.140625" style="90"/>
    <col min="15105" max="15105" width="5" style="90" bestFit="1" customWidth="1"/>
    <col min="15106" max="15106" width="26.7109375" style="90" customWidth="1"/>
    <col min="15107" max="15107" width="5.5703125" style="90" customWidth="1"/>
    <col min="15108" max="15138" width="4.7109375" style="90" customWidth="1"/>
    <col min="15139" max="15139" width="5.85546875" style="90" customWidth="1"/>
    <col min="15140" max="15140" width="4.5703125" style="90" customWidth="1"/>
    <col min="15141" max="15360" width="9.140625" style="90"/>
    <col min="15361" max="15361" width="5" style="90" bestFit="1" customWidth="1"/>
    <col min="15362" max="15362" width="26.7109375" style="90" customWidth="1"/>
    <col min="15363" max="15363" width="5.5703125" style="90" customWidth="1"/>
    <col min="15364" max="15394" width="4.7109375" style="90" customWidth="1"/>
    <col min="15395" max="15395" width="5.85546875" style="90" customWidth="1"/>
    <col min="15396" max="15396" width="4.5703125" style="90" customWidth="1"/>
    <col min="15397" max="15616" width="9.140625" style="90"/>
    <col min="15617" max="15617" width="5" style="90" bestFit="1" customWidth="1"/>
    <col min="15618" max="15618" width="26.7109375" style="90" customWidth="1"/>
    <col min="15619" max="15619" width="5.5703125" style="90" customWidth="1"/>
    <col min="15620" max="15650" width="4.7109375" style="90" customWidth="1"/>
    <col min="15651" max="15651" width="5.85546875" style="90" customWidth="1"/>
    <col min="15652" max="15652" width="4.5703125" style="90" customWidth="1"/>
    <col min="15653" max="15872" width="9.140625" style="90"/>
    <col min="15873" max="15873" width="5" style="90" bestFit="1" customWidth="1"/>
    <col min="15874" max="15874" width="26.7109375" style="90" customWidth="1"/>
    <col min="15875" max="15875" width="5.5703125" style="90" customWidth="1"/>
    <col min="15876" max="15906" width="4.7109375" style="90" customWidth="1"/>
    <col min="15907" max="15907" width="5.85546875" style="90" customWidth="1"/>
    <col min="15908" max="15908" width="4.5703125" style="90" customWidth="1"/>
    <col min="15909" max="16128" width="9.140625" style="90"/>
    <col min="16129" max="16129" width="5" style="90" bestFit="1" customWidth="1"/>
    <col min="16130" max="16130" width="26.7109375" style="90" customWidth="1"/>
    <col min="16131" max="16131" width="5.5703125" style="90" customWidth="1"/>
    <col min="16132" max="16162" width="4.7109375" style="90" customWidth="1"/>
    <col min="16163" max="16163" width="5.85546875" style="90" customWidth="1"/>
    <col min="16164" max="16164" width="4.5703125" style="90" customWidth="1"/>
    <col min="16165" max="16384" width="9.140625" style="90"/>
  </cols>
  <sheetData>
    <row r="1" spans="1:36" x14ac:dyDescent="0.2">
      <c r="B1" s="87"/>
      <c r="C1" s="88"/>
      <c r="D1" s="88"/>
      <c r="E1" s="88"/>
      <c r="F1" s="88"/>
      <c r="G1" s="88"/>
      <c r="H1" s="88"/>
      <c r="I1" s="88"/>
      <c r="J1" s="189" t="s">
        <v>97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88"/>
      <c r="AA1" s="88"/>
      <c r="AB1" s="88"/>
      <c r="AC1" s="88"/>
      <c r="AD1" s="88"/>
      <c r="AE1" s="88"/>
      <c r="AF1" s="88"/>
      <c r="AG1" s="88"/>
      <c r="AH1" s="88"/>
      <c r="AI1" s="88"/>
    </row>
    <row r="2" spans="1:36" ht="6" customHeight="1" x14ac:dyDescent="0.2"/>
    <row r="3" spans="1:36" s="103" customFormat="1" ht="36" x14ac:dyDescent="0.2">
      <c r="A3" s="96" t="s">
        <v>1</v>
      </c>
      <c r="B3" s="97" t="s">
        <v>2</v>
      </c>
      <c r="C3" s="98" t="s">
        <v>3</v>
      </c>
      <c r="D3" s="99">
        <v>1</v>
      </c>
      <c r="E3" s="99">
        <v>2</v>
      </c>
      <c r="F3" s="99">
        <v>3</v>
      </c>
      <c r="G3" s="99">
        <v>4</v>
      </c>
      <c r="H3" s="99">
        <v>5</v>
      </c>
      <c r="I3" s="99">
        <v>6</v>
      </c>
      <c r="J3" s="99">
        <v>7</v>
      </c>
      <c r="K3" s="99">
        <v>8</v>
      </c>
      <c r="L3" s="99">
        <v>9</v>
      </c>
      <c r="M3" s="99">
        <v>10</v>
      </c>
      <c r="N3" s="99">
        <v>11</v>
      </c>
      <c r="O3" s="99">
        <v>12</v>
      </c>
      <c r="P3" s="99">
        <v>13</v>
      </c>
      <c r="Q3" s="99">
        <v>14</v>
      </c>
      <c r="R3" s="99">
        <v>15</v>
      </c>
      <c r="S3" s="99">
        <v>16</v>
      </c>
      <c r="T3" s="99">
        <v>17</v>
      </c>
      <c r="U3" s="99">
        <v>18</v>
      </c>
      <c r="V3" s="99">
        <v>19</v>
      </c>
      <c r="W3" s="99">
        <v>20</v>
      </c>
      <c r="X3" s="99">
        <v>21</v>
      </c>
      <c r="Y3" s="100">
        <v>22</v>
      </c>
      <c r="Z3" s="99">
        <v>23</v>
      </c>
      <c r="AA3" s="99">
        <v>24</v>
      </c>
      <c r="AB3" s="99">
        <v>25</v>
      </c>
      <c r="AC3" s="99">
        <v>26</v>
      </c>
      <c r="AD3" s="99">
        <v>27</v>
      </c>
      <c r="AE3" s="99">
        <v>28</v>
      </c>
      <c r="AF3" s="99">
        <v>29</v>
      </c>
      <c r="AG3" s="99">
        <v>30</v>
      </c>
      <c r="AH3" s="99">
        <v>31</v>
      </c>
      <c r="AI3" s="101" t="s">
        <v>4</v>
      </c>
      <c r="AJ3" s="102" t="s">
        <v>5</v>
      </c>
    </row>
    <row r="4" spans="1:36" s="112" customFormat="1" ht="17.25" customHeight="1" x14ac:dyDescent="0.2">
      <c r="A4" s="104">
        <v>10</v>
      </c>
      <c r="B4" s="105" t="s">
        <v>6</v>
      </c>
      <c r="C4" s="106">
        <v>79.3</v>
      </c>
      <c r="D4" s="107">
        <v>0</v>
      </c>
      <c r="E4" s="107">
        <v>0</v>
      </c>
      <c r="F4" s="107">
        <v>0</v>
      </c>
      <c r="G4" s="107">
        <v>0</v>
      </c>
      <c r="H4" s="107">
        <v>0</v>
      </c>
      <c r="I4" s="107">
        <v>0</v>
      </c>
      <c r="J4" s="107">
        <v>0</v>
      </c>
      <c r="K4" s="107">
        <v>0</v>
      </c>
      <c r="L4" s="107">
        <v>0</v>
      </c>
      <c r="M4" s="107">
        <v>0</v>
      </c>
      <c r="N4" s="107">
        <v>0</v>
      </c>
      <c r="O4" s="107">
        <v>0</v>
      </c>
      <c r="P4" s="108">
        <v>0</v>
      </c>
      <c r="Q4" s="108">
        <v>0</v>
      </c>
      <c r="R4" s="107">
        <v>0</v>
      </c>
      <c r="S4" s="107">
        <v>0</v>
      </c>
      <c r="T4" s="107">
        <v>0</v>
      </c>
      <c r="U4" s="107">
        <v>0</v>
      </c>
      <c r="V4" s="107">
        <v>0</v>
      </c>
      <c r="W4" s="107">
        <v>0</v>
      </c>
      <c r="X4" s="107">
        <v>0</v>
      </c>
      <c r="Y4" s="109">
        <v>0</v>
      </c>
      <c r="Z4" s="107">
        <v>0</v>
      </c>
      <c r="AA4" s="107">
        <v>2.2999999999999998</v>
      </c>
      <c r="AB4" s="107">
        <v>0</v>
      </c>
      <c r="AC4" s="107">
        <v>0</v>
      </c>
      <c r="AD4" s="108">
        <v>0</v>
      </c>
      <c r="AE4" s="108">
        <v>22</v>
      </c>
      <c r="AF4" s="108">
        <v>8.9</v>
      </c>
      <c r="AG4" s="107">
        <v>0</v>
      </c>
      <c r="AH4" s="107">
        <v>0</v>
      </c>
      <c r="AI4" s="110">
        <f>SUM(D4:AH4)</f>
        <v>33.200000000000003</v>
      </c>
      <c r="AJ4" s="111">
        <f t="shared" ref="AJ4:AJ38" si="0">AI4/C4</f>
        <v>0.41866330390920559</v>
      </c>
    </row>
    <row r="5" spans="1:36" s="103" customFormat="1" ht="17.25" customHeight="1" x14ac:dyDescent="0.2">
      <c r="A5" s="104">
        <v>38</v>
      </c>
      <c r="B5" s="105" t="s">
        <v>7</v>
      </c>
      <c r="C5" s="106">
        <v>53.8</v>
      </c>
      <c r="D5" s="113">
        <v>0</v>
      </c>
      <c r="E5" s="113">
        <v>0</v>
      </c>
      <c r="F5" s="113">
        <v>0</v>
      </c>
      <c r="G5" s="113">
        <v>0</v>
      </c>
      <c r="H5" s="113">
        <v>0</v>
      </c>
      <c r="I5" s="113">
        <v>0</v>
      </c>
      <c r="J5" s="113">
        <v>0</v>
      </c>
      <c r="K5" s="113">
        <v>0</v>
      </c>
      <c r="L5" s="113">
        <v>0</v>
      </c>
      <c r="M5" s="113">
        <v>0</v>
      </c>
      <c r="N5" s="113">
        <v>0</v>
      </c>
      <c r="O5" s="114">
        <v>0</v>
      </c>
      <c r="P5" s="115">
        <v>0</v>
      </c>
      <c r="Q5" s="115">
        <v>0</v>
      </c>
      <c r="R5" s="114">
        <v>0</v>
      </c>
      <c r="S5" s="114">
        <v>0</v>
      </c>
      <c r="T5" s="114">
        <v>0</v>
      </c>
      <c r="U5" s="114">
        <v>0</v>
      </c>
      <c r="V5" s="113">
        <v>0</v>
      </c>
      <c r="W5" s="115">
        <v>0</v>
      </c>
      <c r="X5" s="115">
        <v>0</v>
      </c>
      <c r="Y5" s="114">
        <v>0</v>
      </c>
      <c r="Z5" s="113">
        <v>0</v>
      </c>
      <c r="AA5" s="113" t="s">
        <v>11</v>
      </c>
      <c r="AB5" s="113">
        <v>0</v>
      </c>
      <c r="AC5" s="113">
        <v>0</v>
      </c>
      <c r="AD5" s="116">
        <v>0</v>
      </c>
      <c r="AE5" s="116">
        <v>6.5</v>
      </c>
      <c r="AF5" s="116">
        <v>6.5</v>
      </c>
      <c r="AG5" s="114">
        <v>0</v>
      </c>
      <c r="AH5" s="113">
        <v>0</v>
      </c>
      <c r="AI5" s="110">
        <f t="shared" ref="AI5:AI38" si="1">SUM(D5:AH5)</f>
        <v>13</v>
      </c>
      <c r="AJ5" s="111">
        <f t="shared" si="0"/>
        <v>0.24163568773234201</v>
      </c>
    </row>
    <row r="6" spans="1:36" s="103" customFormat="1" ht="17.25" customHeight="1" x14ac:dyDescent="0.2">
      <c r="A6" s="104">
        <v>40</v>
      </c>
      <c r="B6" s="105" t="s">
        <v>8</v>
      </c>
      <c r="C6" s="106">
        <v>62.5</v>
      </c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3">
        <v>0</v>
      </c>
      <c r="O6" s="114">
        <v>0</v>
      </c>
      <c r="P6" s="115">
        <v>0</v>
      </c>
      <c r="Q6" s="115">
        <v>0</v>
      </c>
      <c r="R6" s="114">
        <v>0</v>
      </c>
      <c r="S6" s="114">
        <v>0</v>
      </c>
      <c r="T6" s="114">
        <v>0</v>
      </c>
      <c r="U6" s="114">
        <v>0</v>
      </c>
      <c r="V6" s="113">
        <v>0</v>
      </c>
      <c r="W6" s="115">
        <v>0</v>
      </c>
      <c r="X6" s="115">
        <v>0</v>
      </c>
      <c r="Y6" s="114">
        <v>0</v>
      </c>
      <c r="Z6" s="113">
        <v>0</v>
      </c>
      <c r="AA6" s="113">
        <v>0.5</v>
      </c>
      <c r="AB6" s="113">
        <v>0</v>
      </c>
      <c r="AC6" s="113">
        <v>0</v>
      </c>
      <c r="AD6" s="116">
        <v>0</v>
      </c>
      <c r="AE6" s="115">
        <v>16</v>
      </c>
      <c r="AF6" s="115">
        <v>4</v>
      </c>
      <c r="AG6" s="114">
        <v>0</v>
      </c>
      <c r="AH6" s="113">
        <v>0</v>
      </c>
      <c r="AI6" s="110">
        <f t="shared" si="1"/>
        <v>20.5</v>
      </c>
      <c r="AJ6" s="111">
        <f t="shared" si="0"/>
        <v>0.32800000000000001</v>
      </c>
    </row>
    <row r="7" spans="1:36" s="103" customFormat="1" ht="17.25" customHeight="1" x14ac:dyDescent="0.2">
      <c r="A7" s="104">
        <v>63</v>
      </c>
      <c r="B7" s="105" t="s">
        <v>9</v>
      </c>
      <c r="C7" s="106">
        <v>74</v>
      </c>
      <c r="D7" s="113">
        <v>0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4">
        <v>0</v>
      </c>
      <c r="P7" s="115">
        <v>0</v>
      </c>
      <c r="Q7" s="115">
        <v>0</v>
      </c>
      <c r="R7" s="114">
        <v>0</v>
      </c>
      <c r="S7" s="114">
        <v>0</v>
      </c>
      <c r="T7" s="114">
        <v>0</v>
      </c>
      <c r="U7" s="114">
        <v>0</v>
      </c>
      <c r="V7" s="113">
        <v>0</v>
      </c>
      <c r="W7" s="115">
        <v>0</v>
      </c>
      <c r="X7" s="115">
        <v>0</v>
      </c>
      <c r="Y7" s="114">
        <v>0</v>
      </c>
      <c r="Z7" s="113">
        <v>0</v>
      </c>
      <c r="AA7" s="113">
        <v>2</v>
      </c>
      <c r="AB7" s="113">
        <v>0</v>
      </c>
      <c r="AC7" s="113">
        <v>0</v>
      </c>
      <c r="AD7" s="116">
        <v>0</v>
      </c>
      <c r="AE7" s="115">
        <v>12</v>
      </c>
      <c r="AF7" s="115">
        <v>19</v>
      </c>
      <c r="AG7" s="114">
        <v>0</v>
      </c>
      <c r="AH7" s="113">
        <v>0</v>
      </c>
      <c r="AI7" s="110">
        <f t="shared" si="1"/>
        <v>33</v>
      </c>
      <c r="AJ7" s="111">
        <f t="shared" si="0"/>
        <v>0.44594594594594594</v>
      </c>
    </row>
    <row r="8" spans="1:36" s="103" customFormat="1" ht="17.25" customHeight="1" x14ac:dyDescent="0.2">
      <c r="A8" s="104">
        <v>82</v>
      </c>
      <c r="B8" s="105" t="s">
        <v>10</v>
      </c>
      <c r="C8" s="106">
        <v>49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4">
        <v>0</v>
      </c>
      <c r="P8" s="115">
        <v>0</v>
      </c>
      <c r="Q8" s="115">
        <v>0</v>
      </c>
      <c r="R8" s="114">
        <v>0</v>
      </c>
      <c r="S8" s="114">
        <v>0</v>
      </c>
      <c r="T8" s="114">
        <v>0</v>
      </c>
      <c r="U8" s="114">
        <v>0</v>
      </c>
      <c r="V8" s="113">
        <v>0</v>
      </c>
      <c r="W8" s="115">
        <v>0</v>
      </c>
      <c r="X8" s="115">
        <v>0</v>
      </c>
      <c r="Y8" s="114">
        <v>0</v>
      </c>
      <c r="Z8" s="113">
        <v>0</v>
      </c>
      <c r="AA8" s="113">
        <v>0.4</v>
      </c>
      <c r="AB8" s="113">
        <v>0</v>
      </c>
      <c r="AC8" s="113">
        <v>0</v>
      </c>
      <c r="AD8" s="116">
        <v>0</v>
      </c>
      <c r="AE8" s="114">
        <v>7.6</v>
      </c>
      <c r="AF8" s="114">
        <v>9.4</v>
      </c>
      <c r="AG8" s="114">
        <v>0</v>
      </c>
      <c r="AH8" s="113">
        <v>0</v>
      </c>
      <c r="AI8" s="110">
        <f t="shared" si="1"/>
        <v>17.399999999999999</v>
      </c>
      <c r="AJ8" s="111">
        <f t="shared" si="0"/>
        <v>0.35510204081632651</v>
      </c>
    </row>
    <row r="9" spans="1:36" ht="17.25" customHeight="1" x14ac:dyDescent="0.2">
      <c r="A9" s="104">
        <v>90</v>
      </c>
      <c r="B9" s="105" t="s">
        <v>12</v>
      </c>
      <c r="C9" s="106">
        <v>57.6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4">
        <v>0</v>
      </c>
      <c r="P9" s="115">
        <v>0</v>
      </c>
      <c r="Q9" s="115">
        <v>0</v>
      </c>
      <c r="R9" s="114">
        <v>0</v>
      </c>
      <c r="S9" s="114">
        <v>0</v>
      </c>
      <c r="T9" s="114">
        <v>0</v>
      </c>
      <c r="U9" s="114">
        <v>0</v>
      </c>
      <c r="V9" s="113">
        <v>0</v>
      </c>
      <c r="W9" s="115">
        <v>0</v>
      </c>
      <c r="X9" s="115">
        <v>0</v>
      </c>
      <c r="Y9" s="114">
        <v>0</v>
      </c>
      <c r="Z9" s="113">
        <v>0</v>
      </c>
      <c r="AA9" s="113">
        <v>3.5</v>
      </c>
      <c r="AB9" s="113">
        <v>0</v>
      </c>
      <c r="AC9" s="113">
        <v>0</v>
      </c>
      <c r="AD9" s="116">
        <v>0</v>
      </c>
      <c r="AE9" s="114">
        <v>22.3</v>
      </c>
      <c r="AF9" s="114">
        <v>2.7</v>
      </c>
      <c r="AG9" s="114">
        <v>0</v>
      </c>
      <c r="AH9" s="113">
        <v>0</v>
      </c>
      <c r="AI9" s="110">
        <f t="shared" si="1"/>
        <v>28.5</v>
      </c>
      <c r="AJ9" s="111">
        <f t="shared" si="0"/>
        <v>0.49479166666666663</v>
      </c>
    </row>
    <row r="10" spans="1:36" ht="17.25" customHeight="1" x14ac:dyDescent="0.2">
      <c r="A10" s="104">
        <v>94</v>
      </c>
      <c r="B10" s="105" t="s">
        <v>13</v>
      </c>
      <c r="C10" s="106">
        <v>51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4">
        <v>0</v>
      </c>
      <c r="P10" s="115">
        <v>0</v>
      </c>
      <c r="Q10" s="115">
        <v>0</v>
      </c>
      <c r="R10" s="114">
        <v>0</v>
      </c>
      <c r="S10" s="114">
        <v>0</v>
      </c>
      <c r="T10" s="114">
        <v>0</v>
      </c>
      <c r="U10" s="114">
        <v>0</v>
      </c>
      <c r="V10" s="113">
        <v>0</v>
      </c>
      <c r="W10" s="115">
        <v>0</v>
      </c>
      <c r="X10" s="115">
        <v>0</v>
      </c>
      <c r="Y10" s="114">
        <v>0</v>
      </c>
      <c r="Z10" s="113">
        <v>0</v>
      </c>
      <c r="AA10" s="113">
        <v>1</v>
      </c>
      <c r="AB10" s="113">
        <v>0</v>
      </c>
      <c r="AC10" s="113">
        <v>0</v>
      </c>
      <c r="AD10" s="116">
        <v>0</v>
      </c>
      <c r="AE10" s="115">
        <v>4.8</v>
      </c>
      <c r="AF10" s="115">
        <v>8.5</v>
      </c>
      <c r="AG10" s="114">
        <v>0</v>
      </c>
      <c r="AH10" s="113">
        <v>0</v>
      </c>
      <c r="AI10" s="110">
        <f t="shared" si="1"/>
        <v>14.3</v>
      </c>
      <c r="AJ10" s="111">
        <f t="shared" si="0"/>
        <v>0.2803921568627451</v>
      </c>
    </row>
    <row r="11" spans="1:36" ht="17.25" customHeight="1" x14ac:dyDescent="0.2">
      <c r="A11" s="104">
        <v>105</v>
      </c>
      <c r="B11" s="105" t="s">
        <v>14</v>
      </c>
      <c r="C11" s="106">
        <v>82.8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4">
        <v>0</v>
      </c>
      <c r="P11" s="115">
        <v>0</v>
      </c>
      <c r="Q11" s="115">
        <v>0</v>
      </c>
      <c r="R11" s="114">
        <v>0</v>
      </c>
      <c r="S11" s="114">
        <v>0</v>
      </c>
      <c r="T11" s="114">
        <v>0</v>
      </c>
      <c r="U11" s="114">
        <v>0</v>
      </c>
      <c r="V11" s="113">
        <v>0</v>
      </c>
      <c r="W11" s="115">
        <v>0</v>
      </c>
      <c r="X11" s="115">
        <v>0</v>
      </c>
      <c r="Y11" s="114">
        <v>0</v>
      </c>
      <c r="Z11" s="113">
        <v>0</v>
      </c>
      <c r="AA11" s="113">
        <v>2.2000000000000002</v>
      </c>
      <c r="AB11" s="113">
        <v>0</v>
      </c>
      <c r="AC11" s="113">
        <v>0</v>
      </c>
      <c r="AD11" s="116">
        <v>0</v>
      </c>
      <c r="AE11" s="115">
        <v>11</v>
      </c>
      <c r="AF11" s="115">
        <v>25</v>
      </c>
      <c r="AG11" s="114">
        <v>0</v>
      </c>
      <c r="AH11" s="113">
        <v>0</v>
      </c>
      <c r="AI11" s="110">
        <f t="shared" si="1"/>
        <v>38.200000000000003</v>
      </c>
      <c r="AJ11" s="111">
        <f t="shared" si="0"/>
        <v>0.46135265700483097</v>
      </c>
    </row>
    <row r="12" spans="1:36" ht="17.25" customHeight="1" x14ac:dyDescent="0.2">
      <c r="A12" s="104">
        <v>120</v>
      </c>
      <c r="B12" s="105" t="s">
        <v>15</v>
      </c>
      <c r="C12" s="106">
        <v>102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4">
        <v>0</v>
      </c>
      <c r="P12" s="115">
        <v>0</v>
      </c>
      <c r="Q12" s="115">
        <v>0</v>
      </c>
      <c r="R12" s="114">
        <v>0</v>
      </c>
      <c r="S12" s="114">
        <v>0</v>
      </c>
      <c r="T12" s="114">
        <v>0</v>
      </c>
      <c r="U12" s="114">
        <v>0</v>
      </c>
      <c r="V12" s="113">
        <v>0</v>
      </c>
      <c r="W12" s="115">
        <v>0</v>
      </c>
      <c r="X12" s="115">
        <v>0</v>
      </c>
      <c r="Y12" s="114">
        <v>0</v>
      </c>
      <c r="Z12" s="113">
        <v>0</v>
      </c>
      <c r="AA12" s="113">
        <v>4.5</v>
      </c>
      <c r="AB12" s="113">
        <v>0</v>
      </c>
      <c r="AC12" s="113">
        <v>0</v>
      </c>
      <c r="AD12" s="116">
        <v>0</v>
      </c>
      <c r="AE12" s="114">
        <v>16.2</v>
      </c>
      <c r="AF12" s="114">
        <v>30</v>
      </c>
      <c r="AG12" s="114">
        <v>0</v>
      </c>
      <c r="AH12" s="113">
        <v>0</v>
      </c>
      <c r="AI12" s="110">
        <f t="shared" si="1"/>
        <v>50.7</v>
      </c>
      <c r="AJ12" s="111">
        <f t="shared" si="0"/>
        <v>0.49705882352941178</v>
      </c>
    </row>
    <row r="13" spans="1:36" ht="17.25" customHeight="1" x14ac:dyDescent="0.2">
      <c r="A13" s="104">
        <v>130</v>
      </c>
      <c r="B13" s="105" t="s">
        <v>16</v>
      </c>
      <c r="C13" s="106">
        <v>116.6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4">
        <v>0</v>
      </c>
      <c r="P13" s="115">
        <v>0</v>
      </c>
      <c r="Q13" s="115">
        <v>0</v>
      </c>
      <c r="R13" s="114">
        <v>0</v>
      </c>
      <c r="S13" s="114">
        <v>0</v>
      </c>
      <c r="T13" s="114">
        <v>0</v>
      </c>
      <c r="U13" s="114">
        <v>0</v>
      </c>
      <c r="V13" s="113">
        <v>0</v>
      </c>
      <c r="W13" s="115">
        <v>0</v>
      </c>
      <c r="X13" s="115">
        <v>0</v>
      </c>
      <c r="Y13" s="114">
        <v>0</v>
      </c>
      <c r="Z13" s="113">
        <v>0</v>
      </c>
      <c r="AA13" s="113">
        <v>6.2</v>
      </c>
      <c r="AB13" s="113">
        <v>0</v>
      </c>
      <c r="AC13" s="113">
        <v>0</v>
      </c>
      <c r="AD13" s="116">
        <v>0</v>
      </c>
      <c r="AE13" s="114">
        <v>13.8</v>
      </c>
      <c r="AF13" s="114">
        <v>38.9</v>
      </c>
      <c r="AG13" s="114">
        <v>0</v>
      </c>
      <c r="AH13" s="113">
        <v>0</v>
      </c>
      <c r="AI13" s="110">
        <f t="shared" si="1"/>
        <v>58.9</v>
      </c>
      <c r="AJ13" s="111">
        <f t="shared" si="0"/>
        <v>0.50514579759862777</v>
      </c>
    </row>
    <row r="14" spans="1:36" ht="17.25" customHeight="1" x14ac:dyDescent="0.2">
      <c r="A14" s="104">
        <v>160</v>
      </c>
      <c r="B14" s="105" t="s">
        <v>17</v>
      </c>
      <c r="C14" s="106">
        <v>61.4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4">
        <v>0</v>
      </c>
      <c r="P14" s="115">
        <v>0</v>
      </c>
      <c r="Q14" s="115">
        <v>0</v>
      </c>
      <c r="R14" s="114">
        <v>0</v>
      </c>
      <c r="S14" s="114">
        <v>0</v>
      </c>
      <c r="T14" s="114">
        <v>0</v>
      </c>
      <c r="U14" s="114">
        <v>0</v>
      </c>
      <c r="V14" s="113">
        <v>0</v>
      </c>
      <c r="W14" s="115">
        <v>0</v>
      </c>
      <c r="X14" s="115">
        <v>0</v>
      </c>
      <c r="Y14" s="114">
        <v>0</v>
      </c>
      <c r="Z14" s="113">
        <v>0</v>
      </c>
      <c r="AA14" s="113">
        <v>1.5</v>
      </c>
      <c r="AB14" s="113">
        <v>0</v>
      </c>
      <c r="AC14" s="113">
        <v>0</v>
      </c>
      <c r="AD14" s="116">
        <v>0</v>
      </c>
      <c r="AE14" s="114">
        <v>12.6</v>
      </c>
      <c r="AF14" s="114">
        <v>5.7</v>
      </c>
      <c r="AG14" s="114">
        <v>0</v>
      </c>
      <c r="AH14" s="113">
        <v>0</v>
      </c>
      <c r="AI14" s="110">
        <f t="shared" si="1"/>
        <v>19.8</v>
      </c>
      <c r="AJ14" s="111">
        <f t="shared" si="0"/>
        <v>0.32247557003257332</v>
      </c>
    </row>
    <row r="15" spans="1:36" ht="17.25" customHeight="1" x14ac:dyDescent="0.2">
      <c r="A15" s="104">
        <v>178</v>
      </c>
      <c r="B15" s="105" t="s">
        <v>18</v>
      </c>
      <c r="C15" s="106">
        <v>92.1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4">
        <v>0</v>
      </c>
      <c r="P15" s="115">
        <v>0</v>
      </c>
      <c r="Q15" s="115">
        <v>0</v>
      </c>
      <c r="R15" s="114">
        <v>0</v>
      </c>
      <c r="S15" s="114">
        <v>0</v>
      </c>
      <c r="T15" s="114">
        <v>0</v>
      </c>
      <c r="U15" s="114">
        <v>0</v>
      </c>
      <c r="V15" s="113">
        <v>0</v>
      </c>
      <c r="W15" s="115">
        <v>0</v>
      </c>
      <c r="X15" s="115">
        <v>0</v>
      </c>
      <c r="Y15" s="114">
        <v>0</v>
      </c>
      <c r="Z15" s="113">
        <v>0</v>
      </c>
      <c r="AA15" s="113">
        <v>3.7</v>
      </c>
      <c r="AB15" s="113">
        <v>0</v>
      </c>
      <c r="AC15" s="113">
        <v>0</v>
      </c>
      <c r="AD15" s="116">
        <v>0</v>
      </c>
      <c r="AE15" s="114">
        <v>20.5</v>
      </c>
      <c r="AF15" s="114">
        <v>19.5</v>
      </c>
      <c r="AG15" s="114">
        <v>0</v>
      </c>
      <c r="AH15" s="113">
        <v>0</v>
      </c>
      <c r="AI15" s="110">
        <f t="shared" si="1"/>
        <v>43.7</v>
      </c>
      <c r="AJ15" s="111">
        <f t="shared" si="0"/>
        <v>0.47448425624321394</v>
      </c>
    </row>
    <row r="16" spans="1:36" ht="17.25" customHeight="1" x14ac:dyDescent="0.2">
      <c r="A16" s="104">
        <v>211</v>
      </c>
      <c r="B16" s="105" t="s">
        <v>19</v>
      </c>
      <c r="C16" s="106">
        <v>84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4">
        <v>0</v>
      </c>
      <c r="P16" s="115">
        <v>0</v>
      </c>
      <c r="Q16" s="115">
        <v>0</v>
      </c>
      <c r="R16" s="114">
        <v>0</v>
      </c>
      <c r="S16" s="114">
        <v>0</v>
      </c>
      <c r="T16" s="114">
        <v>0</v>
      </c>
      <c r="U16" s="114">
        <v>0</v>
      </c>
      <c r="V16" s="113">
        <v>0</v>
      </c>
      <c r="W16" s="115">
        <v>0</v>
      </c>
      <c r="X16" s="115">
        <v>0</v>
      </c>
      <c r="Y16" s="114">
        <v>0</v>
      </c>
      <c r="Z16" s="113">
        <v>0</v>
      </c>
      <c r="AA16" s="113">
        <v>1.8</v>
      </c>
      <c r="AB16" s="113">
        <v>0</v>
      </c>
      <c r="AC16" s="113">
        <v>0</v>
      </c>
      <c r="AD16" s="116">
        <v>0</v>
      </c>
      <c r="AE16" s="115">
        <v>34.700000000000003</v>
      </c>
      <c r="AF16" s="115">
        <v>18.2</v>
      </c>
      <c r="AG16" s="114">
        <v>0.4</v>
      </c>
      <c r="AH16" s="113">
        <v>0</v>
      </c>
      <c r="AI16" s="110">
        <f t="shared" si="1"/>
        <v>55.1</v>
      </c>
      <c r="AJ16" s="111">
        <f t="shared" si="0"/>
        <v>0.65595238095238095</v>
      </c>
    </row>
    <row r="17" spans="1:36" ht="17.25" customHeight="1" x14ac:dyDescent="0.2">
      <c r="A17" s="104">
        <v>225</v>
      </c>
      <c r="B17" s="105" t="s">
        <v>20</v>
      </c>
      <c r="C17" s="106">
        <v>120.4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0.2</v>
      </c>
      <c r="L17" s="113">
        <v>0</v>
      </c>
      <c r="M17" s="113">
        <v>0</v>
      </c>
      <c r="N17" s="113">
        <v>0</v>
      </c>
      <c r="O17" s="114">
        <v>0</v>
      </c>
      <c r="P17" s="115">
        <v>0</v>
      </c>
      <c r="Q17" s="115">
        <v>0</v>
      </c>
      <c r="R17" s="114">
        <v>0</v>
      </c>
      <c r="S17" s="114">
        <v>0</v>
      </c>
      <c r="T17" s="114">
        <v>0</v>
      </c>
      <c r="U17" s="114">
        <v>0</v>
      </c>
      <c r="V17" s="113">
        <v>0</v>
      </c>
      <c r="W17" s="115">
        <v>0</v>
      </c>
      <c r="X17" s="115">
        <v>0</v>
      </c>
      <c r="Y17" s="114">
        <v>0</v>
      </c>
      <c r="Z17" s="113">
        <v>0</v>
      </c>
      <c r="AA17" s="113">
        <v>9.6999999999999993</v>
      </c>
      <c r="AB17" s="113">
        <v>0</v>
      </c>
      <c r="AC17" s="113">
        <v>0</v>
      </c>
      <c r="AD17" s="116">
        <v>0</v>
      </c>
      <c r="AE17" s="115">
        <v>53</v>
      </c>
      <c r="AF17" s="115">
        <v>24.7</v>
      </c>
      <c r="AG17" s="114">
        <v>0</v>
      </c>
      <c r="AH17" s="113">
        <v>0</v>
      </c>
      <c r="AI17" s="110">
        <f t="shared" si="1"/>
        <v>87.6</v>
      </c>
      <c r="AJ17" s="111">
        <f t="shared" si="0"/>
        <v>0.72757475083056466</v>
      </c>
    </row>
    <row r="18" spans="1:36" ht="17.25" customHeight="1" x14ac:dyDescent="0.2">
      <c r="A18" s="104">
        <v>310</v>
      </c>
      <c r="B18" s="105" t="s">
        <v>21</v>
      </c>
      <c r="C18" s="106">
        <v>112.5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4">
        <v>0</v>
      </c>
      <c r="P18" s="115">
        <v>0</v>
      </c>
      <c r="Q18" s="115">
        <v>0</v>
      </c>
      <c r="R18" s="114">
        <v>0</v>
      </c>
      <c r="S18" s="114">
        <v>0</v>
      </c>
      <c r="T18" s="114">
        <v>0</v>
      </c>
      <c r="U18" s="114">
        <v>0</v>
      </c>
      <c r="V18" s="113">
        <v>0</v>
      </c>
      <c r="W18" s="115">
        <v>0</v>
      </c>
      <c r="X18" s="115">
        <v>0</v>
      </c>
      <c r="Y18" s="114">
        <v>0</v>
      </c>
      <c r="Z18" s="113">
        <v>0</v>
      </c>
      <c r="AA18" s="113">
        <v>4.5</v>
      </c>
      <c r="AB18" s="113">
        <v>0</v>
      </c>
      <c r="AC18" s="113">
        <v>0</v>
      </c>
      <c r="AD18" s="116">
        <v>0</v>
      </c>
      <c r="AE18" s="114">
        <v>23.7</v>
      </c>
      <c r="AF18" s="114">
        <v>20.2</v>
      </c>
      <c r="AG18" s="114">
        <v>0</v>
      </c>
      <c r="AH18" s="113">
        <v>0</v>
      </c>
      <c r="AI18" s="110">
        <f t="shared" si="1"/>
        <v>48.4</v>
      </c>
      <c r="AJ18" s="111">
        <f t="shared" si="0"/>
        <v>0.43022222222222223</v>
      </c>
    </row>
    <row r="19" spans="1:36" ht="17.25" customHeight="1" x14ac:dyDescent="0.2">
      <c r="A19" s="104">
        <v>313</v>
      </c>
      <c r="B19" s="105" t="s">
        <v>22</v>
      </c>
      <c r="C19" s="106">
        <v>55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4">
        <v>0</v>
      </c>
      <c r="P19" s="115">
        <v>0</v>
      </c>
      <c r="Q19" s="115">
        <v>0</v>
      </c>
      <c r="R19" s="114">
        <v>0</v>
      </c>
      <c r="S19" s="114">
        <v>0</v>
      </c>
      <c r="T19" s="114">
        <v>0</v>
      </c>
      <c r="U19" s="114">
        <v>0</v>
      </c>
      <c r="V19" s="113">
        <v>0</v>
      </c>
      <c r="W19" s="115">
        <v>0</v>
      </c>
      <c r="X19" s="115">
        <v>0</v>
      </c>
      <c r="Y19" s="114">
        <v>0</v>
      </c>
      <c r="Z19" s="113">
        <v>0</v>
      </c>
      <c r="AA19" s="113">
        <v>0.2</v>
      </c>
      <c r="AB19" s="113">
        <v>0</v>
      </c>
      <c r="AC19" s="113">
        <v>0</v>
      </c>
      <c r="AD19" s="116">
        <v>0</v>
      </c>
      <c r="AE19" s="115">
        <v>12.6</v>
      </c>
      <c r="AF19" s="115">
        <v>11.9</v>
      </c>
      <c r="AG19" s="114">
        <v>0</v>
      </c>
      <c r="AH19" s="113">
        <v>0</v>
      </c>
      <c r="AI19" s="110">
        <f t="shared" si="1"/>
        <v>24.7</v>
      </c>
      <c r="AJ19" s="111">
        <f t="shared" si="0"/>
        <v>0.4490909090909091</v>
      </c>
    </row>
    <row r="20" spans="1:36" ht="17.25" customHeight="1" x14ac:dyDescent="0.2">
      <c r="A20" s="104">
        <v>320</v>
      </c>
      <c r="B20" s="105" t="s">
        <v>23</v>
      </c>
      <c r="C20" s="106">
        <v>83.3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4">
        <v>0</v>
      </c>
      <c r="P20" s="115">
        <v>0</v>
      </c>
      <c r="Q20" s="115">
        <v>0</v>
      </c>
      <c r="R20" s="114">
        <v>0</v>
      </c>
      <c r="S20" s="114">
        <v>0</v>
      </c>
      <c r="T20" s="114">
        <v>0</v>
      </c>
      <c r="U20" s="114">
        <v>0</v>
      </c>
      <c r="V20" s="113">
        <v>0</v>
      </c>
      <c r="W20" s="115">
        <v>0</v>
      </c>
      <c r="X20" s="115">
        <v>0</v>
      </c>
      <c r="Y20" s="114">
        <v>0</v>
      </c>
      <c r="Z20" s="113">
        <v>0</v>
      </c>
      <c r="AA20" s="113">
        <v>4.2</v>
      </c>
      <c r="AB20" s="113">
        <v>0</v>
      </c>
      <c r="AC20" s="113">
        <v>0</v>
      </c>
      <c r="AD20" s="116">
        <v>0</v>
      </c>
      <c r="AE20" s="115">
        <v>17</v>
      </c>
      <c r="AF20" s="115">
        <v>18.3</v>
      </c>
      <c r="AG20" s="114">
        <v>0</v>
      </c>
      <c r="AH20" s="113">
        <v>0</v>
      </c>
      <c r="AI20" s="110">
        <f t="shared" si="1"/>
        <v>39.5</v>
      </c>
      <c r="AJ20" s="111">
        <f t="shared" si="0"/>
        <v>0.47418967587034816</v>
      </c>
    </row>
    <row r="21" spans="1:36" ht="17.25" customHeight="1" x14ac:dyDescent="0.2">
      <c r="A21" s="104">
        <v>332</v>
      </c>
      <c r="B21" s="105" t="s">
        <v>24</v>
      </c>
      <c r="C21" s="106">
        <v>42.2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4">
        <v>0</v>
      </c>
      <c r="P21" s="115">
        <v>0</v>
      </c>
      <c r="Q21" s="115">
        <v>0</v>
      </c>
      <c r="R21" s="114">
        <v>0</v>
      </c>
      <c r="S21" s="114">
        <v>0</v>
      </c>
      <c r="T21" s="114">
        <v>0</v>
      </c>
      <c r="U21" s="114">
        <v>0</v>
      </c>
      <c r="V21" s="113">
        <v>0</v>
      </c>
      <c r="W21" s="115">
        <v>0</v>
      </c>
      <c r="X21" s="115">
        <v>0</v>
      </c>
      <c r="Y21" s="114">
        <v>0</v>
      </c>
      <c r="Z21" s="113">
        <v>0</v>
      </c>
      <c r="AA21" s="113">
        <v>0.2</v>
      </c>
      <c r="AB21" s="113">
        <v>0</v>
      </c>
      <c r="AC21" s="113">
        <v>0</v>
      </c>
      <c r="AD21" s="116">
        <v>0</v>
      </c>
      <c r="AE21" s="114">
        <v>3.8</v>
      </c>
      <c r="AF21" s="114">
        <v>4.4000000000000004</v>
      </c>
      <c r="AG21" s="114">
        <v>0</v>
      </c>
      <c r="AH21" s="113">
        <v>0</v>
      </c>
      <c r="AI21" s="110">
        <f t="shared" si="1"/>
        <v>8.4</v>
      </c>
      <c r="AJ21" s="111">
        <f t="shared" si="0"/>
        <v>0.1990521327014218</v>
      </c>
    </row>
    <row r="22" spans="1:36" ht="17.25" customHeight="1" x14ac:dyDescent="0.2">
      <c r="A22" s="104">
        <v>338</v>
      </c>
      <c r="B22" s="105" t="s">
        <v>25</v>
      </c>
      <c r="C22" s="106">
        <v>49.6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4">
        <v>0</v>
      </c>
      <c r="P22" s="115">
        <v>0</v>
      </c>
      <c r="Q22" s="115">
        <v>0</v>
      </c>
      <c r="R22" s="114">
        <v>0</v>
      </c>
      <c r="S22" s="114">
        <v>0</v>
      </c>
      <c r="T22" s="114">
        <v>0</v>
      </c>
      <c r="U22" s="114">
        <v>0</v>
      </c>
      <c r="V22" s="113">
        <v>0</v>
      </c>
      <c r="W22" s="115">
        <v>0</v>
      </c>
      <c r="X22" s="115">
        <v>0</v>
      </c>
      <c r="Y22" s="114">
        <v>0</v>
      </c>
      <c r="Z22" s="113">
        <v>0</v>
      </c>
      <c r="AA22" s="113">
        <v>0.2</v>
      </c>
      <c r="AB22" s="113">
        <v>0</v>
      </c>
      <c r="AC22" s="113">
        <v>0</v>
      </c>
      <c r="AD22" s="116">
        <v>0</v>
      </c>
      <c r="AE22" s="115">
        <v>3.2</v>
      </c>
      <c r="AF22" s="115">
        <v>3.5</v>
      </c>
      <c r="AG22" s="114">
        <v>0</v>
      </c>
      <c r="AH22" s="113">
        <v>0</v>
      </c>
      <c r="AI22" s="110">
        <f t="shared" si="1"/>
        <v>6.9</v>
      </c>
      <c r="AJ22" s="111">
        <f t="shared" si="0"/>
        <v>0.13911290322580647</v>
      </c>
    </row>
    <row r="23" spans="1:36" ht="17.25" customHeight="1" x14ac:dyDescent="0.2">
      <c r="A23" s="104">
        <v>370</v>
      </c>
      <c r="B23" s="105" t="s">
        <v>26</v>
      </c>
      <c r="C23" s="106">
        <v>62.1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4">
        <v>0</v>
      </c>
      <c r="P23" s="115">
        <v>0</v>
      </c>
      <c r="Q23" s="115">
        <v>0</v>
      </c>
      <c r="R23" s="114">
        <v>0</v>
      </c>
      <c r="S23" s="114">
        <v>0</v>
      </c>
      <c r="T23" s="114">
        <v>0</v>
      </c>
      <c r="U23" s="114">
        <v>0</v>
      </c>
      <c r="V23" s="113">
        <v>0</v>
      </c>
      <c r="W23" s="115">
        <v>0</v>
      </c>
      <c r="X23" s="115">
        <v>0</v>
      </c>
      <c r="Y23" s="114">
        <v>0</v>
      </c>
      <c r="Z23" s="113">
        <v>0</v>
      </c>
      <c r="AA23" s="113">
        <v>1.2</v>
      </c>
      <c r="AB23" s="113">
        <v>0</v>
      </c>
      <c r="AC23" s="113">
        <v>0</v>
      </c>
      <c r="AD23" s="116">
        <v>0</v>
      </c>
      <c r="AE23" s="114">
        <v>18.7</v>
      </c>
      <c r="AF23" s="114">
        <v>2.6</v>
      </c>
      <c r="AG23" s="114">
        <v>0.3</v>
      </c>
      <c r="AH23" s="113">
        <v>0</v>
      </c>
      <c r="AI23" s="110">
        <f t="shared" si="1"/>
        <v>22.8</v>
      </c>
      <c r="AJ23" s="111">
        <f t="shared" si="0"/>
        <v>0.3671497584541063</v>
      </c>
    </row>
    <row r="24" spans="1:36" ht="17.25" customHeight="1" x14ac:dyDescent="0.2">
      <c r="A24" s="104">
        <v>377</v>
      </c>
      <c r="B24" s="105" t="s">
        <v>27</v>
      </c>
      <c r="C24" s="106">
        <v>83.7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4">
        <v>0</v>
      </c>
      <c r="P24" s="115">
        <v>0</v>
      </c>
      <c r="Q24" s="115">
        <v>0</v>
      </c>
      <c r="R24" s="114">
        <v>0</v>
      </c>
      <c r="S24" s="114">
        <v>0</v>
      </c>
      <c r="T24" s="114">
        <v>0</v>
      </c>
      <c r="U24" s="114">
        <v>0</v>
      </c>
      <c r="V24" s="113">
        <v>0</v>
      </c>
      <c r="W24" s="115">
        <v>0</v>
      </c>
      <c r="X24" s="115">
        <v>0</v>
      </c>
      <c r="Y24" s="114">
        <v>0</v>
      </c>
      <c r="Z24" s="113">
        <v>0</v>
      </c>
      <c r="AA24" s="113">
        <v>2.7</v>
      </c>
      <c r="AB24" s="113">
        <v>0</v>
      </c>
      <c r="AC24" s="113">
        <v>0</v>
      </c>
      <c r="AD24" s="116">
        <v>0</v>
      </c>
      <c r="AE24" s="115">
        <v>16.3</v>
      </c>
      <c r="AF24" s="114">
        <v>16.399999999999999</v>
      </c>
      <c r="AG24" s="114">
        <v>0</v>
      </c>
      <c r="AH24" s="113">
        <v>0</v>
      </c>
      <c r="AI24" s="110">
        <f t="shared" si="1"/>
        <v>35.4</v>
      </c>
      <c r="AJ24" s="111">
        <f t="shared" si="0"/>
        <v>0.42293906810035842</v>
      </c>
    </row>
    <row r="25" spans="1:36" ht="17.25" customHeight="1" x14ac:dyDescent="0.2">
      <c r="A25" s="104">
        <v>394</v>
      </c>
      <c r="B25" s="105" t="s">
        <v>28</v>
      </c>
      <c r="C25" s="106">
        <v>49.1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4">
        <v>0</v>
      </c>
      <c r="P25" s="115">
        <v>0</v>
      </c>
      <c r="Q25" s="115">
        <v>0</v>
      </c>
      <c r="R25" s="114">
        <v>0</v>
      </c>
      <c r="S25" s="114">
        <v>0</v>
      </c>
      <c r="T25" s="114">
        <v>0</v>
      </c>
      <c r="U25" s="114">
        <v>0</v>
      </c>
      <c r="V25" s="113">
        <v>0</v>
      </c>
      <c r="W25" s="115">
        <v>0</v>
      </c>
      <c r="X25" s="115">
        <v>0</v>
      </c>
      <c r="Y25" s="114">
        <v>0</v>
      </c>
      <c r="Z25" s="113">
        <v>0</v>
      </c>
      <c r="AA25" s="113">
        <v>0.1</v>
      </c>
      <c r="AB25" s="113">
        <v>0</v>
      </c>
      <c r="AC25" s="113">
        <v>0</v>
      </c>
      <c r="AD25" s="116">
        <v>0</v>
      </c>
      <c r="AE25" s="115">
        <v>0.6</v>
      </c>
      <c r="AF25" s="115">
        <v>7.9</v>
      </c>
      <c r="AG25" s="114">
        <v>0</v>
      </c>
      <c r="AH25" s="113">
        <v>0</v>
      </c>
      <c r="AI25" s="110">
        <f t="shared" si="1"/>
        <v>8.6</v>
      </c>
      <c r="AJ25" s="111">
        <f t="shared" si="0"/>
        <v>0.17515274949083501</v>
      </c>
    </row>
    <row r="26" spans="1:36" ht="17.25" customHeight="1" x14ac:dyDescent="0.2">
      <c r="A26" s="104">
        <v>429</v>
      </c>
      <c r="B26" s="105" t="s">
        <v>29</v>
      </c>
      <c r="C26" s="106">
        <v>56.9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4">
        <v>0</v>
      </c>
      <c r="P26" s="115">
        <v>0</v>
      </c>
      <c r="Q26" s="115">
        <v>0</v>
      </c>
      <c r="R26" s="114">
        <v>0</v>
      </c>
      <c r="S26" s="114">
        <v>0</v>
      </c>
      <c r="T26" s="114">
        <v>0</v>
      </c>
      <c r="U26" s="114">
        <v>0</v>
      </c>
      <c r="V26" s="113">
        <v>0</v>
      </c>
      <c r="W26" s="115">
        <v>0</v>
      </c>
      <c r="X26" s="115">
        <v>0</v>
      </c>
      <c r="Y26" s="114">
        <v>0</v>
      </c>
      <c r="Z26" s="113">
        <v>0</v>
      </c>
      <c r="AA26" s="113">
        <v>0.3</v>
      </c>
      <c r="AB26" s="113">
        <v>0</v>
      </c>
      <c r="AC26" s="113">
        <v>0</v>
      </c>
      <c r="AD26" s="116">
        <v>0</v>
      </c>
      <c r="AE26" s="115">
        <v>1.1000000000000001</v>
      </c>
      <c r="AF26" s="115">
        <v>4.5999999999999996</v>
      </c>
      <c r="AG26" s="114">
        <v>0</v>
      </c>
      <c r="AH26" s="113">
        <v>0</v>
      </c>
      <c r="AI26" s="110">
        <f t="shared" si="1"/>
        <v>6</v>
      </c>
      <c r="AJ26" s="111">
        <f t="shared" si="0"/>
        <v>0.1054481546572935</v>
      </c>
    </row>
    <row r="27" spans="1:36" ht="17.25" customHeight="1" x14ac:dyDescent="0.2">
      <c r="A27" s="104">
        <v>440</v>
      </c>
      <c r="B27" s="105" t="s">
        <v>30</v>
      </c>
      <c r="C27" s="106">
        <v>51.6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4">
        <v>0</v>
      </c>
      <c r="P27" s="115">
        <v>0</v>
      </c>
      <c r="Q27" s="115">
        <v>0</v>
      </c>
      <c r="R27" s="114">
        <v>0</v>
      </c>
      <c r="S27" s="114">
        <v>0</v>
      </c>
      <c r="T27" s="114">
        <v>0</v>
      </c>
      <c r="U27" s="114">
        <v>0</v>
      </c>
      <c r="V27" s="113">
        <v>0</v>
      </c>
      <c r="W27" s="115">
        <v>0</v>
      </c>
      <c r="X27" s="115">
        <v>0</v>
      </c>
      <c r="Y27" s="114">
        <v>0</v>
      </c>
      <c r="Z27" s="113">
        <v>0</v>
      </c>
      <c r="AA27" s="113">
        <v>0</v>
      </c>
      <c r="AB27" s="113">
        <v>0</v>
      </c>
      <c r="AC27" s="113">
        <v>0</v>
      </c>
      <c r="AD27" s="116">
        <v>0</v>
      </c>
      <c r="AE27" s="114">
        <v>14</v>
      </c>
      <c r="AF27" s="114">
        <v>1.7</v>
      </c>
      <c r="AG27" s="114">
        <v>0</v>
      </c>
      <c r="AH27" s="113">
        <v>0</v>
      </c>
      <c r="AI27" s="110">
        <f t="shared" si="1"/>
        <v>15.7</v>
      </c>
      <c r="AJ27" s="111">
        <f t="shared" si="0"/>
        <v>0.30426356589147285</v>
      </c>
    </row>
    <row r="28" spans="1:36" ht="17.25" customHeight="1" x14ac:dyDescent="0.2">
      <c r="A28" s="104">
        <v>477</v>
      </c>
      <c r="B28" s="105" t="s">
        <v>31</v>
      </c>
      <c r="C28" s="106">
        <v>66.400000000000006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4">
        <v>0</v>
      </c>
      <c r="P28" s="115">
        <v>0</v>
      </c>
      <c r="Q28" s="115">
        <v>0</v>
      </c>
      <c r="R28" s="114">
        <v>0</v>
      </c>
      <c r="S28" s="114">
        <v>0</v>
      </c>
      <c r="T28" s="114">
        <v>0</v>
      </c>
      <c r="U28" s="114">
        <v>0</v>
      </c>
      <c r="V28" s="113">
        <v>0</v>
      </c>
      <c r="W28" s="115">
        <v>0</v>
      </c>
      <c r="X28" s="115">
        <v>0</v>
      </c>
      <c r="Y28" s="114">
        <v>0</v>
      </c>
      <c r="Z28" s="113">
        <v>0</v>
      </c>
      <c r="AA28" s="113">
        <v>0.3</v>
      </c>
      <c r="AB28" s="113">
        <v>0</v>
      </c>
      <c r="AC28" s="113">
        <v>0</v>
      </c>
      <c r="AD28" s="116">
        <v>0</v>
      </c>
      <c r="AE28" s="114">
        <v>2.2999999999999998</v>
      </c>
      <c r="AF28" s="114">
        <v>5.3</v>
      </c>
      <c r="AG28" s="114">
        <v>0</v>
      </c>
      <c r="AH28" s="113">
        <v>0</v>
      </c>
      <c r="AI28" s="110">
        <f t="shared" si="1"/>
        <v>7.8999999999999995</v>
      </c>
      <c r="AJ28" s="111">
        <f t="shared" si="0"/>
        <v>0.11897590361445781</v>
      </c>
    </row>
    <row r="29" spans="1:36" ht="17.25" customHeight="1" x14ac:dyDescent="0.2">
      <c r="A29" s="104">
        <v>572</v>
      </c>
      <c r="B29" s="105" t="s">
        <v>32</v>
      </c>
      <c r="C29" s="106">
        <v>57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4">
        <v>0</v>
      </c>
      <c r="P29" s="115">
        <v>0</v>
      </c>
      <c r="Q29" s="115">
        <v>0</v>
      </c>
      <c r="R29" s="114">
        <v>0</v>
      </c>
      <c r="S29" s="114">
        <v>0</v>
      </c>
      <c r="T29" s="114">
        <v>0</v>
      </c>
      <c r="U29" s="114">
        <v>0</v>
      </c>
      <c r="V29" s="113">
        <v>0</v>
      </c>
      <c r="W29" s="115">
        <v>0</v>
      </c>
      <c r="X29" s="115">
        <v>0</v>
      </c>
      <c r="Y29" s="114">
        <v>0</v>
      </c>
      <c r="Z29" s="113">
        <v>0</v>
      </c>
      <c r="AA29" s="113">
        <v>0</v>
      </c>
      <c r="AB29" s="113">
        <v>0</v>
      </c>
      <c r="AC29" s="113">
        <v>0</v>
      </c>
      <c r="AD29" s="116">
        <v>0</v>
      </c>
      <c r="AE29" s="114">
        <v>0.8</v>
      </c>
      <c r="AF29" s="115">
        <v>4</v>
      </c>
      <c r="AG29" s="114">
        <v>0</v>
      </c>
      <c r="AH29" s="113">
        <v>0</v>
      </c>
      <c r="AI29" s="110">
        <f t="shared" si="1"/>
        <v>4.8</v>
      </c>
      <c r="AJ29" s="111">
        <f t="shared" si="0"/>
        <v>8.4210526315789472E-2</v>
      </c>
    </row>
    <row r="30" spans="1:36" ht="17.25" customHeight="1" x14ac:dyDescent="0.2">
      <c r="A30" s="104">
        <v>592</v>
      </c>
      <c r="B30" s="105" t="s">
        <v>33</v>
      </c>
      <c r="C30" s="106">
        <v>68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4">
        <v>0</v>
      </c>
      <c r="P30" s="115">
        <v>0</v>
      </c>
      <c r="Q30" s="115">
        <v>0</v>
      </c>
      <c r="R30" s="114">
        <v>0</v>
      </c>
      <c r="S30" s="114">
        <v>0</v>
      </c>
      <c r="T30" s="114">
        <v>0</v>
      </c>
      <c r="U30" s="114">
        <v>0</v>
      </c>
      <c r="V30" s="113">
        <v>0</v>
      </c>
      <c r="W30" s="115">
        <v>0</v>
      </c>
      <c r="X30" s="115">
        <v>0</v>
      </c>
      <c r="Y30" s="114">
        <v>0</v>
      </c>
      <c r="Z30" s="113">
        <v>0</v>
      </c>
      <c r="AA30" s="113">
        <v>0</v>
      </c>
      <c r="AB30" s="113">
        <v>0</v>
      </c>
      <c r="AC30" s="113">
        <v>0</v>
      </c>
      <c r="AD30" s="116">
        <v>0</v>
      </c>
      <c r="AE30" s="115">
        <v>2.2000000000000002</v>
      </c>
      <c r="AF30" s="115" t="s">
        <v>11</v>
      </c>
      <c r="AG30" s="114">
        <v>0</v>
      </c>
      <c r="AH30" s="113">
        <v>0</v>
      </c>
      <c r="AI30" s="110">
        <f t="shared" si="1"/>
        <v>2.2000000000000002</v>
      </c>
      <c r="AJ30" s="111">
        <f t="shared" si="0"/>
        <v>3.2352941176470591E-2</v>
      </c>
    </row>
    <row r="31" spans="1:36" ht="17.25" customHeight="1" x14ac:dyDescent="0.2">
      <c r="A31" s="104">
        <v>602</v>
      </c>
      <c r="B31" s="105" t="s">
        <v>34</v>
      </c>
      <c r="C31" s="106">
        <v>53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4">
        <v>0</v>
      </c>
      <c r="P31" s="115">
        <v>0</v>
      </c>
      <c r="Q31" s="115">
        <v>0</v>
      </c>
      <c r="R31" s="114">
        <v>0</v>
      </c>
      <c r="S31" s="114">
        <v>0</v>
      </c>
      <c r="T31" s="114">
        <v>0</v>
      </c>
      <c r="U31" s="114">
        <v>0</v>
      </c>
      <c r="V31" s="113">
        <v>0</v>
      </c>
      <c r="W31" s="115">
        <v>0</v>
      </c>
      <c r="X31" s="115">
        <v>0</v>
      </c>
      <c r="Y31" s="114">
        <v>0</v>
      </c>
      <c r="Z31" s="113">
        <v>0</v>
      </c>
      <c r="AA31" s="113">
        <v>0</v>
      </c>
      <c r="AB31" s="113">
        <v>0</v>
      </c>
      <c r="AC31" s="113">
        <v>0</v>
      </c>
      <c r="AD31" s="116">
        <v>0</v>
      </c>
      <c r="AE31" s="114">
        <v>2.2000000000000002</v>
      </c>
      <c r="AF31" s="114">
        <v>0</v>
      </c>
      <c r="AG31" s="114">
        <v>0.3</v>
      </c>
      <c r="AH31" s="113">
        <v>0</v>
      </c>
      <c r="AI31" s="110">
        <f t="shared" si="1"/>
        <v>2.5</v>
      </c>
      <c r="AJ31" s="111">
        <f t="shared" si="0"/>
        <v>4.716981132075472E-2</v>
      </c>
    </row>
    <row r="32" spans="1:36" ht="17.25" customHeight="1" x14ac:dyDescent="0.2">
      <c r="A32" s="104">
        <v>633</v>
      </c>
      <c r="B32" s="105" t="s">
        <v>35</v>
      </c>
      <c r="C32" s="106">
        <v>56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4">
        <v>0</v>
      </c>
      <c r="P32" s="115">
        <v>0</v>
      </c>
      <c r="Q32" s="115">
        <v>0</v>
      </c>
      <c r="R32" s="114">
        <v>0</v>
      </c>
      <c r="S32" s="114">
        <v>0</v>
      </c>
      <c r="T32" s="114">
        <v>0</v>
      </c>
      <c r="U32" s="114">
        <v>0</v>
      </c>
      <c r="V32" s="113">
        <v>0</v>
      </c>
      <c r="W32" s="115">
        <v>0</v>
      </c>
      <c r="X32" s="115">
        <v>0</v>
      </c>
      <c r="Y32" s="114">
        <v>0</v>
      </c>
      <c r="Z32" s="113">
        <v>0</v>
      </c>
      <c r="AA32" s="113">
        <v>0</v>
      </c>
      <c r="AB32" s="113">
        <v>0</v>
      </c>
      <c r="AC32" s="113">
        <v>0</v>
      </c>
      <c r="AD32" s="116">
        <v>0</v>
      </c>
      <c r="AE32" s="115">
        <v>2.7</v>
      </c>
      <c r="AF32" s="115" t="s">
        <v>11</v>
      </c>
      <c r="AG32" s="114">
        <v>0</v>
      </c>
      <c r="AH32" s="113">
        <v>0</v>
      </c>
      <c r="AI32" s="110">
        <f t="shared" si="1"/>
        <v>2.7</v>
      </c>
      <c r="AJ32" s="111">
        <f t="shared" si="0"/>
        <v>4.8214285714285716E-2</v>
      </c>
    </row>
    <row r="33" spans="1:36" ht="17.25" customHeight="1" x14ac:dyDescent="0.2">
      <c r="A33" s="104">
        <v>660</v>
      </c>
      <c r="B33" s="105" t="s">
        <v>36</v>
      </c>
      <c r="C33" s="106">
        <v>57.9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4">
        <v>0</v>
      </c>
      <c r="P33" s="115">
        <v>0</v>
      </c>
      <c r="Q33" s="115">
        <v>0</v>
      </c>
      <c r="R33" s="114">
        <v>0</v>
      </c>
      <c r="S33" s="114">
        <v>0</v>
      </c>
      <c r="T33" s="114">
        <v>0</v>
      </c>
      <c r="U33" s="114">
        <v>0</v>
      </c>
      <c r="V33" s="113">
        <v>0</v>
      </c>
      <c r="W33" s="115">
        <v>0</v>
      </c>
      <c r="X33" s="115">
        <v>0</v>
      </c>
      <c r="Y33" s="114">
        <v>0</v>
      </c>
      <c r="Z33" s="113">
        <v>0</v>
      </c>
      <c r="AA33" s="113">
        <v>0</v>
      </c>
      <c r="AB33" s="113">
        <v>0</v>
      </c>
      <c r="AC33" s="113">
        <v>0</v>
      </c>
      <c r="AD33" s="116">
        <v>0</v>
      </c>
      <c r="AE33" s="114">
        <v>4</v>
      </c>
      <c r="AF33" s="114">
        <v>0</v>
      </c>
      <c r="AG33" s="114">
        <v>0</v>
      </c>
      <c r="AH33" s="113">
        <v>0</v>
      </c>
      <c r="AI33" s="110">
        <f t="shared" si="1"/>
        <v>4</v>
      </c>
      <c r="AJ33" s="111">
        <f t="shared" si="0"/>
        <v>6.9084628670120898E-2</v>
      </c>
    </row>
    <row r="34" spans="1:36" ht="17.25" customHeight="1" x14ac:dyDescent="0.2">
      <c r="A34" s="104">
        <v>666</v>
      </c>
      <c r="B34" s="105" t="s">
        <v>37</v>
      </c>
      <c r="C34" s="106">
        <v>37</v>
      </c>
      <c r="D34" s="113">
        <v>0</v>
      </c>
      <c r="E34" s="113">
        <v>0</v>
      </c>
      <c r="F34" s="113">
        <v>0.1</v>
      </c>
      <c r="G34" s="113">
        <v>0</v>
      </c>
      <c r="H34" s="113">
        <v>0</v>
      </c>
      <c r="I34" s="113">
        <v>0</v>
      </c>
      <c r="J34" s="113">
        <v>0.1</v>
      </c>
      <c r="K34" s="113">
        <v>0</v>
      </c>
      <c r="L34" s="113">
        <v>0</v>
      </c>
      <c r="M34" s="113">
        <v>0.1</v>
      </c>
      <c r="N34" s="113">
        <v>0.1</v>
      </c>
      <c r="O34" s="114">
        <v>0</v>
      </c>
      <c r="P34" s="115">
        <v>0</v>
      </c>
      <c r="Q34" s="115">
        <v>0</v>
      </c>
      <c r="R34" s="114">
        <v>0</v>
      </c>
      <c r="S34" s="114">
        <v>0</v>
      </c>
      <c r="T34" s="113">
        <v>0.1</v>
      </c>
      <c r="U34" s="113">
        <v>0.3</v>
      </c>
      <c r="V34" s="113">
        <v>0</v>
      </c>
      <c r="W34" s="115">
        <v>0</v>
      </c>
      <c r="X34" s="115">
        <v>0</v>
      </c>
      <c r="Y34" s="114">
        <v>0</v>
      </c>
      <c r="Z34" s="113">
        <v>0</v>
      </c>
      <c r="AA34" s="113">
        <v>0</v>
      </c>
      <c r="AB34" s="113">
        <v>0</v>
      </c>
      <c r="AC34" s="113">
        <v>0</v>
      </c>
      <c r="AD34" s="116">
        <v>0</v>
      </c>
      <c r="AE34" s="114">
        <v>2.6</v>
      </c>
      <c r="AF34" s="114" t="s">
        <v>11</v>
      </c>
      <c r="AG34" s="114" t="s">
        <v>11</v>
      </c>
      <c r="AH34" s="113">
        <v>0</v>
      </c>
      <c r="AI34" s="110">
        <f t="shared" si="1"/>
        <v>3.4000000000000004</v>
      </c>
      <c r="AJ34" s="111">
        <f t="shared" si="0"/>
        <v>9.1891891891891897E-2</v>
      </c>
    </row>
    <row r="35" spans="1:36" ht="17.25" customHeight="1" x14ac:dyDescent="0.2">
      <c r="A35" s="104">
        <v>690</v>
      </c>
      <c r="B35" s="105" t="s">
        <v>38</v>
      </c>
      <c r="C35" s="106">
        <v>37.200000000000003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3">
        <v>0</v>
      </c>
      <c r="O35" s="114">
        <v>0</v>
      </c>
      <c r="P35" s="115">
        <v>0</v>
      </c>
      <c r="Q35" s="115">
        <v>0</v>
      </c>
      <c r="R35" s="114">
        <v>0</v>
      </c>
      <c r="S35" s="114">
        <v>0</v>
      </c>
      <c r="T35" s="114">
        <v>0</v>
      </c>
      <c r="U35" s="113">
        <v>0</v>
      </c>
      <c r="V35" s="113">
        <v>0</v>
      </c>
      <c r="W35" s="115">
        <v>0</v>
      </c>
      <c r="X35" s="115">
        <v>0</v>
      </c>
      <c r="Y35" s="114">
        <v>0</v>
      </c>
      <c r="Z35" s="113">
        <v>0</v>
      </c>
      <c r="AA35" s="113">
        <v>0</v>
      </c>
      <c r="AB35" s="113">
        <v>0</v>
      </c>
      <c r="AC35" s="113">
        <v>0</v>
      </c>
      <c r="AD35" s="116">
        <v>0</v>
      </c>
      <c r="AE35" s="114">
        <v>9.6999999999999993</v>
      </c>
      <c r="AF35" s="114">
        <v>0</v>
      </c>
      <c r="AG35" s="114">
        <v>0</v>
      </c>
      <c r="AH35" s="113">
        <v>0</v>
      </c>
      <c r="AI35" s="110">
        <f t="shared" si="1"/>
        <v>9.6999999999999993</v>
      </c>
      <c r="AJ35" s="111">
        <f t="shared" si="0"/>
        <v>0.26075268817204295</v>
      </c>
    </row>
    <row r="36" spans="1:36" ht="17.25" customHeight="1" x14ac:dyDescent="0.2">
      <c r="A36" s="104">
        <v>731</v>
      </c>
      <c r="B36" s="105" t="s">
        <v>39</v>
      </c>
      <c r="C36" s="106">
        <v>39</v>
      </c>
      <c r="D36" s="113">
        <v>0</v>
      </c>
      <c r="E36" s="113">
        <v>0.2</v>
      </c>
      <c r="F36" s="113">
        <v>0.2</v>
      </c>
      <c r="G36" s="113">
        <v>0</v>
      </c>
      <c r="H36" s="113">
        <v>0</v>
      </c>
      <c r="I36" s="113">
        <v>0.2</v>
      </c>
      <c r="J36" s="113">
        <v>0</v>
      </c>
      <c r="K36" s="113">
        <v>0</v>
      </c>
      <c r="L36" s="113">
        <v>0</v>
      </c>
      <c r="M36" s="113">
        <v>0.2</v>
      </c>
      <c r="N36" s="113">
        <v>0.2</v>
      </c>
      <c r="O36" s="114">
        <v>0</v>
      </c>
      <c r="P36" s="115">
        <v>0</v>
      </c>
      <c r="Q36" s="115">
        <v>0</v>
      </c>
      <c r="R36" s="114">
        <v>0</v>
      </c>
      <c r="S36" s="114">
        <v>0</v>
      </c>
      <c r="T36" s="114">
        <v>0.2</v>
      </c>
      <c r="U36" s="113">
        <v>0</v>
      </c>
      <c r="V36" s="113">
        <v>0</v>
      </c>
      <c r="W36" s="115">
        <v>0</v>
      </c>
      <c r="X36" s="115">
        <v>0</v>
      </c>
      <c r="Y36" s="114">
        <v>0</v>
      </c>
      <c r="Z36" s="113">
        <v>0</v>
      </c>
      <c r="AA36" s="113">
        <v>0</v>
      </c>
      <c r="AB36" s="113">
        <v>0</v>
      </c>
      <c r="AC36" s="113">
        <v>0</v>
      </c>
      <c r="AD36" s="116">
        <v>0</v>
      </c>
      <c r="AE36" s="114">
        <v>9.1999999999999993</v>
      </c>
      <c r="AF36" s="114">
        <v>0.2</v>
      </c>
      <c r="AG36" s="114">
        <v>0</v>
      </c>
      <c r="AH36" s="113">
        <v>0</v>
      </c>
      <c r="AI36" s="110">
        <f t="shared" si="1"/>
        <v>10.599999999999998</v>
      </c>
      <c r="AJ36" s="111">
        <f t="shared" si="0"/>
        <v>0.27179487179487172</v>
      </c>
    </row>
    <row r="37" spans="1:36" ht="17.25" customHeight="1" x14ac:dyDescent="0.2">
      <c r="A37" s="104">
        <v>782</v>
      </c>
      <c r="B37" s="105" t="s">
        <v>40</v>
      </c>
      <c r="C37" s="106">
        <v>35.299999999999997</v>
      </c>
      <c r="D37" s="113">
        <v>0</v>
      </c>
      <c r="E37" s="117">
        <v>0</v>
      </c>
      <c r="F37" s="117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7">
        <v>0</v>
      </c>
      <c r="N37" s="117">
        <v>0</v>
      </c>
      <c r="O37" s="114">
        <v>0</v>
      </c>
      <c r="P37" s="115">
        <v>0</v>
      </c>
      <c r="Q37" s="115">
        <v>0</v>
      </c>
      <c r="R37" s="114">
        <v>0</v>
      </c>
      <c r="S37" s="114">
        <v>0</v>
      </c>
      <c r="T37" s="114">
        <v>0</v>
      </c>
      <c r="U37" s="113">
        <v>0</v>
      </c>
      <c r="V37" s="113">
        <v>0</v>
      </c>
      <c r="W37" s="115">
        <v>0</v>
      </c>
      <c r="X37" s="115">
        <v>0</v>
      </c>
      <c r="Y37" s="114">
        <v>0</v>
      </c>
      <c r="Z37" s="113">
        <v>0</v>
      </c>
      <c r="AA37" s="113">
        <v>0</v>
      </c>
      <c r="AB37" s="113">
        <v>0</v>
      </c>
      <c r="AC37" s="113">
        <v>0</v>
      </c>
      <c r="AD37" s="116">
        <v>0</v>
      </c>
      <c r="AE37" s="115">
        <v>2.9</v>
      </c>
      <c r="AF37" s="115">
        <v>0</v>
      </c>
      <c r="AG37" s="114">
        <v>0</v>
      </c>
      <c r="AH37" s="113">
        <v>0</v>
      </c>
      <c r="AI37" s="110">
        <f t="shared" si="1"/>
        <v>2.9</v>
      </c>
      <c r="AJ37" s="111">
        <f t="shared" si="0"/>
        <v>8.2152974504249299E-2</v>
      </c>
    </row>
    <row r="38" spans="1:36" ht="17.25" customHeight="1" x14ac:dyDescent="0.2">
      <c r="A38" s="104">
        <v>845</v>
      </c>
      <c r="B38" s="105" t="s">
        <v>41</v>
      </c>
      <c r="C38" s="106">
        <v>33.6</v>
      </c>
      <c r="D38" s="113">
        <v>0</v>
      </c>
      <c r="E38" s="114">
        <v>0</v>
      </c>
      <c r="F38" s="117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7">
        <v>0</v>
      </c>
      <c r="N38" s="117">
        <v>0</v>
      </c>
      <c r="O38" s="114">
        <v>0</v>
      </c>
      <c r="P38" s="115">
        <v>0</v>
      </c>
      <c r="Q38" s="115">
        <v>0</v>
      </c>
      <c r="R38" s="114">
        <v>0</v>
      </c>
      <c r="S38" s="114">
        <v>0</v>
      </c>
      <c r="T38" s="114">
        <v>0</v>
      </c>
      <c r="U38" s="113">
        <v>0</v>
      </c>
      <c r="V38" s="113">
        <v>0</v>
      </c>
      <c r="W38" s="115">
        <v>0</v>
      </c>
      <c r="X38" s="115">
        <v>0</v>
      </c>
      <c r="Y38" s="114">
        <v>0</v>
      </c>
      <c r="Z38" s="113">
        <v>0</v>
      </c>
      <c r="AA38" s="113">
        <v>0</v>
      </c>
      <c r="AB38" s="113">
        <v>0</v>
      </c>
      <c r="AC38" s="113">
        <v>0</v>
      </c>
      <c r="AD38" s="116">
        <v>0</v>
      </c>
      <c r="AE38" s="114">
        <v>8.3000000000000007</v>
      </c>
      <c r="AF38" s="114">
        <v>0</v>
      </c>
      <c r="AG38" s="114">
        <v>0</v>
      </c>
      <c r="AH38" s="113">
        <v>0</v>
      </c>
      <c r="AI38" s="110">
        <f t="shared" si="1"/>
        <v>8.3000000000000007</v>
      </c>
      <c r="AJ38" s="111">
        <f t="shared" si="0"/>
        <v>0.24702380952380953</v>
      </c>
    </row>
    <row r="39" spans="1:36" ht="17.25" customHeight="1" x14ac:dyDescent="0.2">
      <c r="A39" s="191" t="s">
        <v>42</v>
      </c>
      <c r="B39" s="192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20"/>
      <c r="AJ39" s="121"/>
    </row>
    <row r="40" spans="1:36" ht="17.25" customHeight="1" x14ac:dyDescent="0.2">
      <c r="A40" s="122">
        <v>1002</v>
      </c>
      <c r="B40" s="105" t="s">
        <v>44</v>
      </c>
      <c r="C40" s="123"/>
      <c r="D40" s="113">
        <v>0</v>
      </c>
      <c r="E40" s="113">
        <v>0.1</v>
      </c>
      <c r="F40" s="113">
        <v>0</v>
      </c>
      <c r="G40" s="113">
        <v>0</v>
      </c>
      <c r="H40" s="113">
        <v>0</v>
      </c>
      <c r="I40" s="113">
        <v>0</v>
      </c>
      <c r="J40" s="114">
        <v>0.1</v>
      </c>
      <c r="K40" s="114">
        <v>0.1</v>
      </c>
      <c r="L40" s="114">
        <v>0</v>
      </c>
      <c r="M40" s="114">
        <v>0.1</v>
      </c>
      <c r="N40" s="114">
        <v>0.6</v>
      </c>
      <c r="O40" s="114">
        <v>0.1</v>
      </c>
      <c r="P40" s="114">
        <v>0</v>
      </c>
      <c r="Q40" s="114">
        <v>0</v>
      </c>
      <c r="R40" s="113">
        <v>0.1</v>
      </c>
      <c r="S40" s="113">
        <v>0</v>
      </c>
      <c r="T40" s="113">
        <v>0.2</v>
      </c>
      <c r="U40" s="113">
        <v>0</v>
      </c>
      <c r="V40" s="113">
        <v>0</v>
      </c>
      <c r="W40" s="113">
        <v>0</v>
      </c>
      <c r="X40" s="113">
        <v>0</v>
      </c>
      <c r="Y40" s="113">
        <v>0</v>
      </c>
      <c r="Z40" s="113">
        <v>0.1</v>
      </c>
      <c r="AA40" s="113">
        <v>0.5</v>
      </c>
      <c r="AB40" s="113">
        <v>0</v>
      </c>
      <c r="AC40" s="113">
        <v>0</v>
      </c>
      <c r="AD40" s="113">
        <v>0</v>
      </c>
      <c r="AE40" s="113">
        <v>25.8</v>
      </c>
      <c r="AF40" s="113">
        <v>2.9</v>
      </c>
      <c r="AG40" s="113">
        <v>0</v>
      </c>
      <c r="AH40" s="113">
        <v>0</v>
      </c>
      <c r="AI40" s="110">
        <f t="shared" ref="AI40:AI87" si="2">SUM(D40:AH40)</f>
        <v>30.7</v>
      </c>
      <c r="AJ40" s="111"/>
    </row>
    <row r="41" spans="1:36" ht="17.25" customHeight="1" x14ac:dyDescent="0.2">
      <c r="A41" s="122">
        <v>1032</v>
      </c>
      <c r="B41" s="105" t="s">
        <v>46</v>
      </c>
      <c r="C41" s="123"/>
      <c r="D41" s="113">
        <v>0.2</v>
      </c>
      <c r="E41" s="113">
        <v>0</v>
      </c>
      <c r="F41" s="113">
        <v>0</v>
      </c>
      <c r="G41" s="113">
        <v>0.1</v>
      </c>
      <c r="H41" s="113">
        <v>0</v>
      </c>
      <c r="I41" s="113">
        <v>0</v>
      </c>
      <c r="J41" s="114">
        <v>0</v>
      </c>
      <c r="K41" s="114">
        <v>0</v>
      </c>
      <c r="L41" s="114">
        <v>0.1</v>
      </c>
      <c r="M41" s="114">
        <v>0.3</v>
      </c>
      <c r="N41" s="114">
        <v>0</v>
      </c>
      <c r="O41" s="114">
        <v>0.1</v>
      </c>
      <c r="P41" s="114">
        <v>0</v>
      </c>
      <c r="Q41" s="114">
        <v>0</v>
      </c>
      <c r="R41" s="113">
        <v>0.2</v>
      </c>
      <c r="S41" s="113">
        <v>0</v>
      </c>
      <c r="T41" s="113">
        <v>0</v>
      </c>
      <c r="U41" s="113">
        <v>0.1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3.4</v>
      </c>
      <c r="AB41" s="113">
        <v>0.1</v>
      </c>
      <c r="AC41" s="113">
        <v>0</v>
      </c>
      <c r="AD41" s="113">
        <v>0</v>
      </c>
      <c r="AE41" s="114">
        <v>9.9</v>
      </c>
      <c r="AF41" s="113">
        <v>20</v>
      </c>
      <c r="AG41" s="113">
        <v>0.2</v>
      </c>
      <c r="AH41" s="113">
        <v>0.1</v>
      </c>
      <c r="AI41" s="110">
        <f t="shared" si="2"/>
        <v>34.800000000000004</v>
      </c>
      <c r="AJ41" s="111"/>
    </row>
    <row r="42" spans="1:36" ht="17.25" customHeight="1" x14ac:dyDescent="0.2">
      <c r="A42" s="122">
        <v>1039</v>
      </c>
      <c r="B42" s="105" t="s">
        <v>47</v>
      </c>
      <c r="C42" s="123"/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2.5</v>
      </c>
      <c r="AB42" s="113">
        <v>0.2</v>
      </c>
      <c r="AC42" s="113">
        <v>0</v>
      </c>
      <c r="AD42" s="113">
        <v>0</v>
      </c>
      <c r="AE42" s="114">
        <v>7</v>
      </c>
      <c r="AF42" s="113">
        <v>4.7</v>
      </c>
      <c r="AG42" s="113">
        <v>0.2</v>
      </c>
      <c r="AH42" s="113">
        <v>0</v>
      </c>
      <c r="AI42" s="110">
        <f t="shared" si="2"/>
        <v>14.599999999999998</v>
      </c>
      <c r="AJ42" s="111"/>
    </row>
    <row r="43" spans="1:36" ht="17.25" customHeight="1" x14ac:dyDescent="0.2">
      <c r="A43" s="122">
        <v>1041</v>
      </c>
      <c r="B43" s="105" t="s">
        <v>8</v>
      </c>
      <c r="C43" s="123"/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4">
        <v>0</v>
      </c>
      <c r="K43" s="114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0.2</v>
      </c>
      <c r="AB43" s="113">
        <v>0.2</v>
      </c>
      <c r="AC43" s="113">
        <v>0</v>
      </c>
      <c r="AD43" s="113">
        <v>0</v>
      </c>
      <c r="AE43" s="114">
        <v>13.6</v>
      </c>
      <c r="AF43" s="113">
        <v>4.2</v>
      </c>
      <c r="AG43" s="113">
        <v>0</v>
      </c>
      <c r="AH43" s="113">
        <v>0</v>
      </c>
      <c r="AI43" s="110">
        <f t="shared" si="2"/>
        <v>18.2</v>
      </c>
      <c r="AJ43" s="111"/>
    </row>
    <row r="44" spans="1:36" ht="17.25" customHeight="1" x14ac:dyDescent="0.2">
      <c r="A44" s="122">
        <v>1089</v>
      </c>
      <c r="B44" s="105" t="s">
        <v>48</v>
      </c>
      <c r="C44" s="123"/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4">
        <v>0</v>
      </c>
      <c r="K44" s="114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1.7</v>
      </c>
      <c r="AB44" s="113">
        <v>0.2</v>
      </c>
      <c r="AC44" s="113">
        <v>0</v>
      </c>
      <c r="AD44" s="113">
        <v>0</v>
      </c>
      <c r="AE44" s="114">
        <v>16.3</v>
      </c>
      <c r="AF44" s="113">
        <v>23</v>
      </c>
      <c r="AG44" s="113">
        <v>0</v>
      </c>
      <c r="AH44" s="113">
        <v>0</v>
      </c>
      <c r="AI44" s="110">
        <f t="shared" si="2"/>
        <v>41.2</v>
      </c>
      <c r="AJ44" s="111"/>
    </row>
    <row r="45" spans="1:36" ht="17.25" customHeight="1" x14ac:dyDescent="0.2">
      <c r="A45" s="122">
        <v>1105</v>
      </c>
      <c r="B45" s="105" t="s">
        <v>49</v>
      </c>
      <c r="C45" s="123"/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2.9</v>
      </c>
      <c r="AB45" s="113">
        <v>0.1</v>
      </c>
      <c r="AC45" s="113">
        <v>0</v>
      </c>
      <c r="AD45" s="113">
        <v>0</v>
      </c>
      <c r="AE45" s="114">
        <v>14.9</v>
      </c>
      <c r="AF45" s="113">
        <v>29.6</v>
      </c>
      <c r="AG45" s="113">
        <v>0</v>
      </c>
      <c r="AH45" s="113">
        <v>0</v>
      </c>
      <c r="AI45" s="110">
        <f t="shared" si="2"/>
        <v>47.5</v>
      </c>
      <c r="AJ45" s="111"/>
    </row>
    <row r="46" spans="1:36" ht="17.25" customHeight="1" x14ac:dyDescent="0.2">
      <c r="A46" s="122">
        <v>1112</v>
      </c>
      <c r="B46" s="105" t="s">
        <v>50</v>
      </c>
      <c r="C46" s="123"/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4">
        <v>0</v>
      </c>
      <c r="K46" s="114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3">
        <v>0.7</v>
      </c>
      <c r="S46" s="113">
        <v>0</v>
      </c>
      <c r="T46" s="113">
        <v>0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2.9</v>
      </c>
      <c r="AB46" s="113">
        <v>0</v>
      </c>
      <c r="AC46" s="113">
        <v>0</v>
      </c>
      <c r="AD46" s="113">
        <v>0</v>
      </c>
      <c r="AE46" s="114">
        <v>11</v>
      </c>
      <c r="AF46" s="113">
        <v>8.8000000000000007</v>
      </c>
      <c r="AG46" s="113">
        <v>0</v>
      </c>
      <c r="AH46" s="113">
        <v>0</v>
      </c>
      <c r="AI46" s="110">
        <f t="shared" si="2"/>
        <v>23.4</v>
      </c>
      <c r="AJ46" s="111"/>
    </row>
    <row r="47" spans="1:36" ht="17.25" customHeight="1" x14ac:dyDescent="0.2">
      <c r="A47" s="122">
        <v>1151</v>
      </c>
      <c r="B47" s="105" t="s">
        <v>51</v>
      </c>
      <c r="C47" s="123"/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4">
        <v>0</v>
      </c>
      <c r="K47" s="114">
        <v>9.6999999999999993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3</v>
      </c>
      <c r="AB47" s="113">
        <v>0.2</v>
      </c>
      <c r="AC47" s="113">
        <v>0</v>
      </c>
      <c r="AD47" s="113">
        <v>0</v>
      </c>
      <c r="AE47" s="114">
        <v>12.8</v>
      </c>
      <c r="AF47" s="113">
        <v>24</v>
      </c>
      <c r="AG47" s="113">
        <v>0</v>
      </c>
      <c r="AH47" s="113">
        <v>0</v>
      </c>
      <c r="AI47" s="110">
        <f t="shared" si="2"/>
        <v>49.7</v>
      </c>
      <c r="AJ47" s="111"/>
    </row>
    <row r="48" spans="1:36" ht="17.25" customHeight="1" x14ac:dyDescent="0.2">
      <c r="A48" s="122">
        <v>1160</v>
      </c>
      <c r="B48" s="105" t="s">
        <v>52</v>
      </c>
      <c r="C48" s="123"/>
      <c r="D48" s="113">
        <v>0</v>
      </c>
      <c r="E48" s="113">
        <v>0.2</v>
      </c>
      <c r="F48" s="113">
        <v>0</v>
      </c>
      <c r="G48" s="113">
        <v>0</v>
      </c>
      <c r="H48" s="113">
        <v>0</v>
      </c>
      <c r="I48" s="113">
        <v>0</v>
      </c>
      <c r="J48" s="114">
        <v>0</v>
      </c>
      <c r="K48" s="114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3">
        <v>0.2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0.2</v>
      </c>
      <c r="AB48" s="113">
        <v>0.2</v>
      </c>
      <c r="AC48" s="113">
        <v>0</v>
      </c>
      <c r="AD48" s="113">
        <v>0</v>
      </c>
      <c r="AE48" s="114">
        <v>8.4</v>
      </c>
      <c r="AF48" s="113">
        <v>4.5999999999999996</v>
      </c>
      <c r="AG48" s="113">
        <v>0</v>
      </c>
      <c r="AH48" s="113">
        <v>0</v>
      </c>
      <c r="AI48" s="110">
        <f t="shared" si="2"/>
        <v>13.8</v>
      </c>
      <c r="AJ48" s="111"/>
    </row>
    <row r="49" spans="1:36" ht="17.25" customHeight="1" x14ac:dyDescent="0.2">
      <c r="A49" s="122">
        <v>1171</v>
      </c>
      <c r="B49" s="105" t="s">
        <v>53</v>
      </c>
      <c r="C49" s="123"/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4">
        <v>0</v>
      </c>
      <c r="K49" s="114">
        <v>0</v>
      </c>
      <c r="L49" s="114">
        <v>0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3">
        <v>0</v>
      </c>
      <c r="S49" s="113">
        <v>0</v>
      </c>
      <c r="T49" s="113">
        <v>0</v>
      </c>
      <c r="U49" s="113">
        <v>0</v>
      </c>
      <c r="V49" s="113">
        <v>0</v>
      </c>
      <c r="W49" s="113">
        <v>0</v>
      </c>
      <c r="X49" s="113">
        <v>0</v>
      </c>
      <c r="Y49" s="113">
        <v>0</v>
      </c>
      <c r="Z49" s="113">
        <v>0</v>
      </c>
      <c r="AA49" s="113">
        <v>5.2</v>
      </c>
      <c r="AB49" s="113">
        <v>0.1</v>
      </c>
      <c r="AC49" s="113">
        <v>0</v>
      </c>
      <c r="AD49" s="113">
        <v>0</v>
      </c>
      <c r="AE49" s="114">
        <v>20.2</v>
      </c>
      <c r="AF49" s="113">
        <v>26.6</v>
      </c>
      <c r="AG49" s="113">
        <v>0</v>
      </c>
      <c r="AH49" s="113">
        <v>0</v>
      </c>
      <c r="AI49" s="110">
        <f t="shared" si="2"/>
        <v>52.1</v>
      </c>
      <c r="AJ49" s="111"/>
    </row>
    <row r="50" spans="1:36" ht="17.25" customHeight="1" x14ac:dyDescent="0.2">
      <c r="A50" s="122">
        <v>1187</v>
      </c>
      <c r="B50" s="105" t="s">
        <v>54</v>
      </c>
      <c r="C50" s="123"/>
      <c r="D50" s="113">
        <v>0.1</v>
      </c>
      <c r="E50" s="113">
        <v>0.1</v>
      </c>
      <c r="F50" s="113">
        <v>0</v>
      </c>
      <c r="G50" s="113">
        <v>0</v>
      </c>
      <c r="H50" s="113">
        <v>0</v>
      </c>
      <c r="I50" s="113">
        <v>0.1</v>
      </c>
      <c r="J50" s="114">
        <v>0.1</v>
      </c>
      <c r="K50" s="114">
        <v>0</v>
      </c>
      <c r="L50" s="114">
        <v>0</v>
      </c>
      <c r="M50" s="114">
        <v>0</v>
      </c>
      <c r="N50" s="114">
        <v>0.1</v>
      </c>
      <c r="O50" s="114">
        <v>0</v>
      </c>
      <c r="P50" s="114">
        <v>0</v>
      </c>
      <c r="Q50" s="114">
        <v>0</v>
      </c>
      <c r="R50" s="113">
        <v>0.1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0.8</v>
      </c>
      <c r="AB50" s="113">
        <v>0</v>
      </c>
      <c r="AC50" s="113">
        <v>0.1</v>
      </c>
      <c r="AD50" s="113">
        <v>0</v>
      </c>
      <c r="AE50" s="114">
        <v>19.2</v>
      </c>
      <c r="AF50" s="113">
        <v>11</v>
      </c>
      <c r="AG50" s="113">
        <v>0</v>
      </c>
      <c r="AH50" s="113">
        <v>0</v>
      </c>
      <c r="AI50" s="110">
        <f t="shared" si="2"/>
        <v>31.7</v>
      </c>
      <c r="AJ50" s="111"/>
    </row>
    <row r="51" spans="1:36" ht="17.25" customHeight="1" x14ac:dyDescent="0.2">
      <c r="A51" s="122">
        <v>1195</v>
      </c>
      <c r="B51" s="105" t="s">
        <v>55</v>
      </c>
      <c r="C51" s="123"/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1.4</v>
      </c>
      <c r="AB51" s="113">
        <v>0</v>
      </c>
      <c r="AC51" s="113">
        <v>0</v>
      </c>
      <c r="AD51" s="113">
        <v>0</v>
      </c>
      <c r="AE51" s="114">
        <v>19.8</v>
      </c>
      <c r="AF51" s="113">
        <v>9.1999999999999993</v>
      </c>
      <c r="AG51" s="113">
        <v>0</v>
      </c>
      <c r="AH51" s="113">
        <v>0</v>
      </c>
      <c r="AI51" s="110">
        <f t="shared" si="2"/>
        <v>30.4</v>
      </c>
      <c r="AJ51" s="111"/>
    </row>
    <row r="52" spans="1:36" ht="17.25" customHeight="1" x14ac:dyDescent="0.2">
      <c r="A52" s="122">
        <v>1203</v>
      </c>
      <c r="B52" s="105" t="s">
        <v>56</v>
      </c>
      <c r="C52" s="123"/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4">
        <v>0</v>
      </c>
      <c r="K52" s="114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6</v>
      </c>
      <c r="AB52" s="113">
        <v>0</v>
      </c>
      <c r="AC52" s="113">
        <v>0</v>
      </c>
      <c r="AD52" s="113">
        <v>0</v>
      </c>
      <c r="AE52" s="114">
        <v>24</v>
      </c>
      <c r="AF52" s="113">
        <v>12.8</v>
      </c>
      <c r="AG52" s="113">
        <v>0</v>
      </c>
      <c r="AH52" s="113">
        <v>0</v>
      </c>
      <c r="AI52" s="110">
        <f t="shared" si="2"/>
        <v>42.8</v>
      </c>
      <c r="AJ52" s="111"/>
    </row>
    <row r="53" spans="1:36" ht="17.25" customHeight="1" x14ac:dyDescent="0.2">
      <c r="A53" s="122">
        <v>1211</v>
      </c>
      <c r="B53" s="105" t="s">
        <v>58</v>
      </c>
      <c r="C53" s="123"/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3">
        <v>0</v>
      </c>
      <c r="S53" s="113">
        <v>0</v>
      </c>
      <c r="T53" s="113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2.1</v>
      </c>
      <c r="AB53" s="113">
        <v>0</v>
      </c>
      <c r="AC53" s="113">
        <v>0</v>
      </c>
      <c r="AD53" s="113">
        <v>0</v>
      </c>
      <c r="AE53" s="114">
        <v>36.1</v>
      </c>
      <c r="AF53" s="113">
        <v>20.6</v>
      </c>
      <c r="AG53" s="113">
        <v>0</v>
      </c>
      <c r="AH53" s="113">
        <v>0</v>
      </c>
      <c r="AI53" s="110">
        <f t="shared" si="2"/>
        <v>58.800000000000004</v>
      </c>
      <c r="AJ53" s="111"/>
    </row>
    <row r="54" spans="1:36" ht="17.25" customHeight="1" x14ac:dyDescent="0.2">
      <c r="A54" s="122">
        <v>1225</v>
      </c>
      <c r="B54" s="105" t="s">
        <v>20</v>
      </c>
      <c r="C54" s="123"/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3">
        <v>0</v>
      </c>
      <c r="S54" s="113">
        <v>0</v>
      </c>
      <c r="T54" s="113">
        <v>0</v>
      </c>
      <c r="U54" s="113">
        <v>0</v>
      </c>
      <c r="V54" s="113">
        <v>0</v>
      </c>
      <c r="W54" s="113">
        <v>0</v>
      </c>
      <c r="X54" s="113">
        <v>0</v>
      </c>
      <c r="Y54" s="113">
        <v>0</v>
      </c>
      <c r="Z54" s="113">
        <v>0</v>
      </c>
      <c r="AA54" s="113">
        <v>9.1</v>
      </c>
      <c r="AB54" s="113">
        <v>0.2</v>
      </c>
      <c r="AC54" s="113">
        <v>0</v>
      </c>
      <c r="AD54" s="113">
        <v>0</v>
      </c>
      <c r="AE54" s="114">
        <v>48.3</v>
      </c>
      <c r="AF54" s="113">
        <v>24.1</v>
      </c>
      <c r="AG54" s="113">
        <v>0.2</v>
      </c>
      <c r="AH54" s="113">
        <v>0</v>
      </c>
      <c r="AI54" s="110">
        <f t="shared" si="2"/>
        <v>81.899999999999991</v>
      </c>
      <c r="AJ54" s="111"/>
    </row>
    <row r="55" spans="1:36" ht="17.25" customHeight="1" x14ac:dyDescent="0.2">
      <c r="A55" s="122">
        <v>1260</v>
      </c>
      <c r="B55" s="105" t="s">
        <v>60</v>
      </c>
      <c r="C55" s="123"/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4">
        <v>0</v>
      </c>
      <c r="K55" s="114">
        <v>0</v>
      </c>
      <c r="L55" s="114">
        <v>0</v>
      </c>
      <c r="M55" s="114">
        <v>0.6</v>
      </c>
      <c r="N55" s="114">
        <v>0</v>
      </c>
      <c r="O55" s="114">
        <v>0</v>
      </c>
      <c r="P55" s="114">
        <v>0</v>
      </c>
      <c r="Q55" s="114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6.5</v>
      </c>
      <c r="AB55" s="113">
        <v>0</v>
      </c>
      <c r="AC55" s="113">
        <v>0</v>
      </c>
      <c r="AD55" s="113">
        <v>0</v>
      </c>
      <c r="AE55" s="114">
        <v>30.5</v>
      </c>
      <c r="AF55" s="113">
        <v>14.2</v>
      </c>
      <c r="AG55" s="113">
        <v>0</v>
      </c>
      <c r="AH55" s="113">
        <v>0</v>
      </c>
      <c r="AI55" s="110">
        <f t="shared" si="2"/>
        <v>51.8</v>
      </c>
      <c r="AJ55" s="111"/>
    </row>
    <row r="56" spans="1:36" ht="17.25" customHeight="1" x14ac:dyDescent="0.2">
      <c r="A56" s="122">
        <v>1270</v>
      </c>
      <c r="B56" s="105" t="s">
        <v>61</v>
      </c>
      <c r="C56" s="123"/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4">
        <v>0</v>
      </c>
      <c r="Q56" s="114">
        <v>0</v>
      </c>
      <c r="R56" s="113">
        <v>0</v>
      </c>
      <c r="S56" s="113">
        <v>0</v>
      </c>
      <c r="T56" s="113">
        <v>0</v>
      </c>
      <c r="U56" s="113">
        <v>0</v>
      </c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9.1999999999999993</v>
      </c>
      <c r="AB56" s="113">
        <v>0</v>
      </c>
      <c r="AC56" s="113">
        <v>0</v>
      </c>
      <c r="AD56" s="113">
        <v>0</v>
      </c>
      <c r="AE56" s="114">
        <v>34.200000000000003</v>
      </c>
      <c r="AF56" s="113">
        <v>27.9</v>
      </c>
      <c r="AG56" s="113">
        <v>0</v>
      </c>
      <c r="AH56" s="113">
        <v>0</v>
      </c>
      <c r="AI56" s="110">
        <f t="shared" si="2"/>
        <v>71.300000000000011</v>
      </c>
      <c r="AJ56" s="111"/>
    </row>
    <row r="57" spans="1:36" ht="17.25" customHeight="1" x14ac:dyDescent="0.2">
      <c r="A57" s="122">
        <v>1301</v>
      </c>
      <c r="B57" s="105" t="s">
        <v>62</v>
      </c>
      <c r="C57" s="123"/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3">
        <v>0</v>
      </c>
      <c r="S57" s="113">
        <v>0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6.3</v>
      </c>
      <c r="AB57" s="113">
        <v>0.2</v>
      </c>
      <c r="AC57" s="113">
        <v>0</v>
      </c>
      <c r="AD57" s="113">
        <v>0</v>
      </c>
      <c r="AE57" s="114">
        <v>22.7</v>
      </c>
      <c r="AF57" s="113">
        <v>20.6</v>
      </c>
      <c r="AG57" s="113">
        <v>0.2</v>
      </c>
      <c r="AH57" s="113">
        <v>0</v>
      </c>
      <c r="AI57" s="110">
        <f t="shared" si="2"/>
        <v>50</v>
      </c>
      <c r="AJ57" s="111"/>
    </row>
    <row r="58" spans="1:36" ht="17.25" customHeight="1" x14ac:dyDescent="0.2">
      <c r="A58" s="122">
        <v>1313</v>
      </c>
      <c r="B58" s="105" t="s">
        <v>22</v>
      </c>
      <c r="C58" s="123"/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3">
        <v>0</v>
      </c>
      <c r="S58" s="113">
        <v>0</v>
      </c>
      <c r="T58" s="113">
        <v>0</v>
      </c>
      <c r="U58" s="113">
        <v>0</v>
      </c>
      <c r="V58" s="113">
        <v>0</v>
      </c>
      <c r="W58" s="113">
        <v>0</v>
      </c>
      <c r="X58" s="113">
        <v>0</v>
      </c>
      <c r="Y58" s="113">
        <v>0</v>
      </c>
      <c r="Z58" s="113">
        <v>0</v>
      </c>
      <c r="AA58" s="113">
        <v>0.3</v>
      </c>
      <c r="AB58" s="113">
        <v>0</v>
      </c>
      <c r="AC58" s="113">
        <v>0</v>
      </c>
      <c r="AD58" s="113">
        <v>0</v>
      </c>
      <c r="AE58" s="114">
        <v>11.9</v>
      </c>
      <c r="AF58" s="113">
        <v>10.1</v>
      </c>
      <c r="AG58" s="113">
        <v>0</v>
      </c>
      <c r="AH58" s="113">
        <v>0</v>
      </c>
      <c r="AI58" s="110">
        <f t="shared" si="2"/>
        <v>22.3</v>
      </c>
      <c r="AJ58" s="111"/>
    </row>
    <row r="59" spans="1:36" ht="17.25" customHeight="1" x14ac:dyDescent="0.2">
      <c r="A59" s="122">
        <v>1320</v>
      </c>
      <c r="B59" s="105" t="s">
        <v>23</v>
      </c>
      <c r="C59" s="123"/>
      <c r="D59" s="113">
        <v>0.2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4">
        <v>0</v>
      </c>
      <c r="K59" s="114">
        <v>0</v>
      </c>
      <c r="L59" s="114">
        <v>0</v>
      </c>
      <c r="M59" s="114">
        <v>0.1</v>
      </c>
      <c r="N59" s="114">
        <v>0</v>
      </c>
      <c r="O59" s="114">
        <v>0</v>
      </c>
      <c r="P59" s="114">
        <v>0</v>
      </c>
      <c r="Q59" s="114">
        <v>0</v>
      </c>
      <c r="R59" s="113">
        <v>0</v>
      </c>
      <c r="S59" s="113">
        <v>0</v>
      </c>
      <c r="T59" s="113">
        <v>0</v>
      </c>
      <c r="U59" s="113">
        <v>0</v>
      </c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4.3</v>
      </c>
      <c r="AB59" s="113">
        <v>0</v>
      </c>
      <c r="AC59" s="113">
        <v>0</v>
      </c>
      <c r="AD59" s="113">
        <v>0</v>
      </c>
      <c r="AE59" s="114">
        <v>15.8</v>
      </c>
      <c r="AF59" s="113">
        <v>16.100000000000001</v>
      </c>
      <c r="AG59" s="113">
        <v>0</v>
      </c>
      <c r="AH59" s="113">
        <v>0</v>
      </c>
      <c r="AI59" s="110">
        <f t="shared" si="2"/>
        <v>36.5</v>
      </c>
      <c r="AJ59" s="111"/>
    </row>
    <row r="60" spans="1:36" ht="17.25" customHeight="1" x14ac:dyDescent="0.2">
      <c r="A60" s="122">
        <v>1337</v>
      </c>
      <c r="B60" s="105" t="s">
        <v>64</v>
      </c>
      <c r="C60" s="123"/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4">
        <v>0</v>
      </c>
      <c r="K60" s="114">
        <v>0.3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24" t="s">
        <v>45</v>
      </c>
      <c r="AB60" s="113">
        <v>0</v>
      </c>
      <c r="AC60" s="113">
        <v>0</v>
      </c>
      <c r="AD60" s="113">
        <v>0.4</v>
      </c>
      <c r="AE60" s="113">
        <v>19.600000000000001</v>
      </c>
      <c r="AF60" s="113">
        <v>10.7</v>
      </c>
      <c r="AG60" s="113">
        <v>0</v>
      </c>
      <c r="AH60" s="113">
        <v>0</v>
      </c>
      <c r="AI60" s="125">
        <f t="shared" si="2"/>
        <v>31</v>
      </c>
      <c r="AJ60" s="111"/>
    </row>
    <row r="61" spans="1:36" ht="17.25" customHeight="1" x14ac:dyDescent="0.2">
      <c r="A61" s="122">
        <v>1377</v>
      </c>
      <c r="B61" s="105" t="s">
        <v>65</v>
      </c>
      <c r="C61" s="123"/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2.4</v>
      </c>
      <c r="AB61" s="113">
        <v>0.2</v>
      </c>
      <c r="AC61" s="113">
        <v>0</v>
      </c>
      <c r="AD61" s="113">
        <v>0</v>
      </c>
      <c r="AE61" s="113">
        <v>16.2</v>
      </c>
      <c r="AF61" s="113">
        <v>15.6</v>
      </c>
      <c r="AG61" s="113">
        <v>0.2</v>
      </c>
      <c r="AH61" s="113">
        <v>0</v>
      </c>
      <c r="AI61" s="110">
        <f t="shared" si="2"/>
        <v>34.6</v>
      </c>
      <c r="AJ61" s="111"/>
    </row>
    <row r="62" spans="1:36" ht="17.25" customHeight="1" x14ac:dyDescent="0.2">
      <c r="A62" s="122">
        <v>1388</v>
      </c>
      <c r="B62" s="105" t="s">
        <v>66</v>
      </c>
      <c r="C62" s="123"/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3">
        <v>0.2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0.8</v>
      </c>
      <c r="AB62" s="113">
        <v>0</v>
      </c>
      <c r="AC62" s="113">
        <v>0</v>
      </c>
      <c r="AD62" s="113">
        <v>0</v>
      </c>
      <c r="AE62" s="113">
        <v>2.8</v>
      </c>
      <c r="AF62" s="113">
        <v>4.5999999999999996</v>
      </c>
      <c r="AG62" s="113">
        <v>0.2</v>
      </c>
      <c r="AH62" s="113">
        <v>0</v>
      </c>
      <c r="AI62" s="110">
        <f t="shared" si="2"/>
        <v>8.5999999999999979</v>
      </c>
      <c r="AJ62" s="111"/>
    </row>
    <row r="63" spans="1:36" ht="17.25" customHeight="1" x14ac:dyDescent="0.2">
      <c r="A63" s="122">
        <v>1389</v>
      </c>
      <c r="B63" s="105" t="s">
        <v>67</v>
      </c>
      <c r="C63" s="123"/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3">
        <v>0</v>
      </c>
      <c r="S63" s="113">
        <v>0</v>
      </c>
      <c r="T63" s="113">
        <v>0</v>
      </c>
      <c r="U63" s="113">
        <v>0</v>
      </c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13">
        <v>0.1</v>
      </c>
      <c r="AB63" s="113">
        <v>0.1</v>
      </c>
      <c r="AC63" s="113">
        <v>0</v>
      </c>
      <c r="AD63" s="113">
        <v>0</v>
      </c>
      <c r="AE63" s="113">
        <v>1.7</v>
      </c>
      <c r="AF63" s="113">
        <v>8.6999999999999993</v>
      </c>
      <c r="AG63" s="113">
        <v>0.2</v>
      </c>
      <c r="AH63" s="113">
        <v>0</v>
      </c>
      <c r="AI63" s="110">
        <f t="shared" si="2"/>
        <v>10.799999999999999</v>
      </c>
      <c r="AJ63" s="111"/>
    </row>
    <row r="64" spans="1:36" ht="17.25" customHeight="1" x14ac:dyDescent="0.2">
      <c r="A64" s="122">
        <v>1401</v>
      </c>
      <c r="B64" s="105" t="s">
        <v>68</v>
      </c>
      <c r="C64" s="123"/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4">
        <v>0</v>
      </c>
      <c r="K64" s="114">
        <v>0</v>
      </c>
      <c r="L64" s="114">
        <v>0</v>
      </c>
      <c r="M64" s="114">
        <v>0</v>
      </c>
      <c r="N64" s="114">
        <v>0</v>
      </c>
      <c r="O64" s="114">
        <v>0</v>
      </c>
      <c r="P64" s="114">
        <v>0</v>
      </c>
      <c r="Q64" s="114">
        <v>0</v>
      </c>
      <c r="R64" s="113">
        <v>0</v>
      </c>
      <c r="S64" s="113">
        <v>0</v>
      </c>
      <c r="T64" s="113">
        <v>0</v>
      </c>
      <c r="U64" s="113">
        <v>0</v>
      </c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0.6</v>
      </c>
      <c r="AB64" s="113">
        <v>0</v>
      </c>
      <c r="AC64" s="113">
        <v>0</v>
      </c>
      <c r="AD64" s="113">
        <v>0</v>
      </c>
      <c r="AE64" s="114">
        <v>17.8</v>
      </c>
      <c r="AF64" s="113">
        <v>8.9</v>
      </c>
      <c r="AG64" s="113">
        <v>0</v>
      </c>
      <c r="AH64" s="113">
        <v>0</v>
      </c>
      <c r="AI64" s="110">
        <f t="shared" si="2"/>
        <v>27.300000000000004</v>
      </c>
      <c r="AJ64" s="111"/>
    </row>
    <row r="65" spans="1:36" ht="17.25" customHeight="1" x14ac:dyDescent="0.2">
      <c r="A65" s="122">
        <v>1415</v>
      </c>
      <c r="B65" s="105" t="s">
        <v>69</v>
      </c>
      <c r="C65" s="123"/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0.2</v>
      </c>
      <c r="P65" s="114">
        <v>0</v>
      </c>
      <c r="Q65" s="114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93" t="s">
        <v>45</v>
      </c>
      <c r="AF65" s="194"/>
      <c r="AG65" s="113">
        <v>0</v>
      </c>
      <c r="AH65" s="113">
        <v>0</v>
      </c>
      <c r="AI65" s="125">
        <f t="shared" si="2"/>
        <v>0.2</v>
      </c>
      <c r="AJ65" s="111"/>
    </row>
    <row r="66" spans="1:36" ht="17.25" customHeight="1" x14ac:dyDescent="0.2">
      <c r="A66" s="122">
        <v>1425</v>
      </c>
      <c r="B66" s="105" t="s">
        <v>70</v>
      </c>
      <c r="C66" s="123"/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4">
        <v>0</v>
      </c>
      <c r="K66" s="114">
        <v>0</v>
      </c>
      <c r="L66" s="114">
        <v>0</v>
      </c>
      <c r="M66" s="114">
        <v>0</v>
      </c>
      <c r="N66" s="114">
        <v>0</v>
      </c>
      <c r="O66" s="114">
        <v>0</v>
      </c>
      <c r="P66" s="114">
        <v>0</v>
      </c>
      <c r="Q66" s="114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0.3</v>
      </c>
      <c r="AB66" s="113">
        <v>0</v>
      </c>
      <c r="AC66" s="113">
        <v>0</v>
      </c>
      <c r="AD66" s="113">
        <v>0</v>
      </c>
      <c r="AE66" s="114">
        <v>12.1</v>
      </c>
      <c r="AF66" s="113">
        <v>1.3</v>
      </c>
      <c r="AG66" s="113">
        <v>0</v>
      </c>
      <c r="AH66" s="113">
        <v>0</v>
      </c>
      <c r="AI66" s="110">
        <f t="shared" si="2"/>
        <v>13.700000000000001</v>
      </c>
      <c r="AJ66" s="111"/>
    </row>
    <row r="67" spans="1:36" ht="17.25" customHeight="1" x14ac:dyDescent="0.2">
      <c r="A67" s="122">
        <v>1465</v>
      </c>
      <c r="B67" s="105" t="s">
        <v>71</v>
      </c>
      <c r="C67" s="123"/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0.5</v>
      </c>
      <c r="AB67" s="113">
        <v>0</v>
      </c>
      <c r="AC67" s="113">
        <v>0</v>
      </c>
      <c r="AD67" s="113">
        <v>0</v>
      </c>
      <c r="AE67" s="114">
        <v>0.9</v>
      </c>
      <c r="AF67" s="113">
        <v>3.2</v>
      </c>
      <c r="AG67" s="113">
        <v>0</v>
      </c>
      <c r="AH67" s="113">
        <v>0</v>
      </c>
      <c r="AI67" s="110">
        <f t="shared" si="2"/>
        <v>4.5999999999999996</v>
      </c>
      <c r="AJ67" s="111"/>
    </row>
    <row r="68" spans="1:36" ht="17.25" customHeight="1" x14ac:dyDescent="0.2">
      <c r="A68" s="122">
        <v>1466</v>
      </c>
      <c r="B68" s="105" t="s">
        <v>72</v>
      </c>
      <c r="C68" s="123"/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1.4</v>
      </c>
      <c r="AB68" s="113">
        <v>0</v>
      </c>
      <c r="AC68" s="113">
        <v>0</v>
      </c>
      <c r="AD68" s="113">
        <v>0</v>
      </c>
      <c r="AE68" s="114">
        <v>2.7</v>
      </c>
      <c r="AF68" s="113">
        <v>10.5</v>
      </c>
      <c r="AG68" s="113">
        <v>0.1</v>
      </c>
      <c r="AH68" s="113">
        <v>0</v>
      </c>
      <c r="AI68" s="110">
        <f t="shared" si="2"/>
        <v>14.7</v>
      </c>
      <c r="AJ68" s="111"/>
    </row>
    <row r="69" spans="1:36" ht="17.25" customHeight="1" x14ac:dyDescent="0.2">
      <c r="A69" s="122">
        <v>1469</v>
      </c>
      <c r="B69" s="105" t="s">
        <v>73</v>
      </c>
      <c r="C69" s="123"/>
      <c r="D69" s="113">
        <v>0</v>
      </c>
      <c r="E69" s="113">
        <v>0</v>
      </c>
      <c r="F69" s="113">
        <v>0</v>
      </c>
      <c r="G69" s="113">
        <v>0</v>
      </c>
      <c r="H69" s="113">
        <v>0</v>
      </c>
      <c r="I69" s="113">
        <v>0.1</v>
      </c>
      <c r="J69" s="114">
        <v>0.1</v>
      </c>
      <c r="K69" s="114">
        <v>0</v>
      </c>
      <c r="L69" s="114">
        <v>0</v>
      </c>
      <c r="M69" s="114">
        <v>0.1</v>
      </c>
      <c r="N69" s="114">
        <v>0.1</v>
      </c>
      <c r="O69" s="114">
        <v>0.1</v>
      </c>
      <c r="P69" s="114">
        <v>0</v>
      </c>
      <c r="Q69" s="114">
        <v>0.1</v>
      </c>
      <c r="R69" s="113">
        <v>0</v>
      </c>
      <c r="S69" s="113">
        <v>0</v>
      </c>
      <c r="T69" s="113">
        <v>0</v>
      </c>
      <c r="U69" s="113">
        <v>0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1.3</v>
      </c>
      <c r="AB69" s="113">
        <v>0</v>
      </c>
      <c r="AC69" s="113">
        <v>0</v>
      </c>
      <c r="AD69" s="113">
        <v>0</v>
      </c>
      <c r="AE69" s="114">
        <v>1.4</v>
      </c>
      <c r="AF69" s="113">
        <v>5.0999999999999996</v>
      </c>
      <c r="AG69" s="113">
        <v>0</v>
      </c>
      <c r="AH69" s="113">
        <v>0</v>
      </c>
      <c r="AI69" s="110">
        <f t="shared" si="2"/>
        <v>8.3999999999999986</v>
      </c>
      <c r="AJ69" s="111"/>
    </row>
    <row r="70" spans="1:36" ht="17.25" customHeight="1" x14ac:dyDescent="0.2">
      <c r="A70" s="122">
        <v>1505</v>
      </c>
      <c r="B70" s="105" t="s">
        <v>74</v>
      </c>
      <c r="C70" s="123"/>
      <c r="D70" s="113">
        <v>0</v>
      </c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4">
        <v>0</v>
      </c>
      <c r="K70" s="114">
        <v>0.3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3">
        <v>0</v>
      </c>
      <c r="S70" s="113">
        <v>0</v>
      </c>
      <c r="T70" s="113">
        <v>0</v>
      </c>
      <c r="U70" s="113">
        <v>0</v>
      </c>
      <c r="V70" s="113">
        <v>0</v>
      </c>
      <c r="W70" s="113">
        <v>0</v>
      </c>
      <c r="X70" s="113">
        <v>0</v>
      </c>
      <c r="Y70" s="113">
        <v>0</v>
      </c>
      <c r="Z70" s="113">
        <v>0</v>
      </c>
      <c r="AA70" s="113">
        <v>1.4</v>
      </c>
      <c r="AB70" s="113">
        <v>0</v>
      </c>
      <c r="AC70" s="113">
        <v>0</v>
      </c>
      <c r="AD70" s="113">
        <v>0</v>
      </c>
      <c r="AE70" s="114">
        <v>0.3</v>
      </c>
      <c r="AF70" s="113">
        <v>1.3</v>
      </c>
      <c r="AG70" s="113">
        <v>0</v>
      </c>
      <c r="AH70" s="113">
        <v>0</v>
      </c>
      <c r="AI70" s="110">
        <f t="shared" si="2"/>
        <v>3.3</v>
      </c>
      <c r="AJ70" s="111"/>
    </row>
    <row r="71" spans="1:36" ht="17.25" customHeight="1" x14ac:dyDescent="0.2">
      <c r="A71" s="122">
        <v>1559</v>
      </c>
      <c r="B71" s="105" t="s">
        <v>75</v>
      </c>
      <c r="C71" s="123"/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4">
        <v>0.2</v>
      </c>
      <c r="K71" s="114">
        <v>0</v>
      </c>
      <c r="L71" s="114">
        <v>0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3">
        <v>0</v>
      </c>
      <c r="S71" s="113">
        <v>0</v>
      </c>
      <c r="T71" s="113">
        <v>0</v>
      </c>
      <c r="U71" s="113">
        <v>0</v>
      </c>
      <c r="V71" s="113">
        <v>0</v>
      </c>
      <c r="W71" s="113">
        <v>0</v>
      </c>
      <c r="X71" s="113">
        <v>0</v>
      </c>
      <c r="Y71" s="113">
        <v>0</v>
      </c>
      <c r="Z71" s="113">
        <v>0</v>
      </c>
      <c r="AA71" s="113">
        <v>0</v>
      </c>
      <c r="AB71" s="113">
        <v>0</v>
      </c>
      <c r="AC71" s="113">
        <v>0</v>
      </c>
      <c r="AD71" s="113">
        <v>0</v>
      </c>
      <c r="AE71" s="114">
        <v>3</v>
      </c>
      <c r="AF71" s="113">
        <v>0.2</v>
      </c>
      <c r="AG71" s="113">
        <v>0.7</v>
      </c>
      <c r="AH71" s="113">
        <v>0</v>
      </c>
      <c r="AI71" s="110">
        <f t="shared" si="2"/>
        <v>4.1000000000000005</v>
      </c>
      <c r="AJ71" s="111"/>
    </row>
    <row r="72" spans="1:36" ht="17.25" customHeight="1" x14ac:dyDescent="0.2">
      <c r="A72" s="122">
        <v>1572</v>
      </c>
      <c r="B72" s="105" t="s">
        <v>32</v>
      </c>
      <c r="C72" s="123"/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4">
        <v>0</v>
      </c>
      <c r="K72" s="114">
        <v>0</v>
      </c>
      <c r="L72" s="114">
        <v>0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3">
        <v>0</v>
      </c>
      <c r="S72" s="113">
        <v>0</v>
      </c>
      <c r="T72" s="113">
        <v>0</v>
      </c>
      <c r="U72" s="113">
        <v>0</v>
      </c>
      <c r="V72" s="113">
        <v>0</v>
      </c>
      <c r="W72" s="113">
        <v>0</v>
      </c>
      <c r="X72" s="113">
        <v>0</v>
      </c>
      <c r="Y72" s="113">
        <v>0</v>
      </c>
      <c r="Z72" s="113">
        <v>0</v>
      </c>
      <c r="AA72" s="113">
        <v>0</v>
      </c>
      <c r="AB72" s="113">
        <v>0</v>
      </c>
      <c r="AC72" s="113">
        <v>0</v>
      </c>
      <c r="AD72" s="113">
        <v>0</v>
      </c>
      <c r="AE72" s="114">
        <v>0.5</v>
      </c>
      <c r="AF72" s="113">
        <v>2.9</v>
      </c>
      <c r="AG72" s="113">
        <v>0.1</v>
      </c>
      <c r="AH72" s="113">
        <v>0</v>
      </c>
      <c r="AI72" s="110">
        <f t="shared" si="2"/>
        <v>3.5</v>
      </c>
      <c r="AJ72" s="111"/>
    </row>
    <row r="73" spans="1:36" ht="17.25" customHeight="1" x14ac:dyDescent="0.2">
      <c r="A73" s="122">
        <v>1591</v>
      </c>
      <c r="B73" s="105" t="s">
        <v>76</v>
      </c>
      <c r="C73" s="123"/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4">
        <v>0</v>
      </c>
      <c r="K73" s="114">
        <v>0</v>
      </c>
      <c r="L73" s="114">
        <v>0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3">
        <v>0</v>
      </c>
      <c r="S73" s="113">
        <v>0</v>
      </c>
      <c r="T73" s="113">
        <v>0</v>
      </c>
      <c r="U73" s="113">
        <v>0</v>
      </c>
      <c r="V73" s="113">
        <v>0</v>
      </c>
      <c r="W73" s="113">
        <v>0</v>
      </c>
      <c r="X73" s="113">
        <v>0</v>
      </c>
      <c r="Y73" s="113">
        <v>0</v>
      </c>
      <c r="Z73" s="113">
        <v>0</v>
      </c>
      <c r="AA73" s="113">
        <v>0</v>
      </c>
      <c r="AB73" s="113">
        <v>0</v>
      </c>
      <c r="AC73" s="113">
        <v>0</v>
      </c>
      <c r="AD73" s="113">
        <v>0</v>
      </c>
      <c r="AE73" s="113">
        <v>3.2</v>
      </c>
      <c r="AF73" s="113">
        <v>1.7</v>
      </c>
      <c r="AG73" s="113">
        <v>0.2</v>
      </c>
      <c r="AH73" s="113">
        <v>0</v>
      </c>
      <c r="AI73" s="110">
        <f t="shared" si="2"/>
        <v>5.1000000000000005</v>
      </c>
      <c r="AJ73" s="111"/>
    </row>
    <row r="74" spans="1:36" ht="17.25" customHeight="1" x14ac:dyDescent="0.2">
      <c r="A74" s="122">
        <v>1592</v>
      </c>
      <c r="B74" s="105" t="s">
        <v>77</v>
      </c>
      <c r="C74" s="123"/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0.2</v>
      </c>
      <c r="J74" s="114">
        <v>0</v>
      </c>
      <c r="K74" s="114">
        <v>0</v>
      </c>
      <c r="L74" s="114">
        <v>0</v>
      </c>
      <c r="M74" s="114">
        <v>0</v>
      </c>
      <c r="N74" s="114">
        <v>0</v>
      </c>
      <c r="O74" s="114">
        <v>0.2</v>
      </c>
      <c r="P74" s="114">
        <v>0</v>
      </c>
      <c r="Q74" s="114">
        <v>0.2</v>
      </c>
      <c r="R74" s="113">
        <v>0</v>
      </c>
      <c r="S74" s="113">
        <v>0</v>
      </c>
      <c r="T74" s="113">
        <v>0</v>
      </c>
      <c r="U74" s="113">
        <v>0</v>
      </c>
      <c r="V74" s="113">
        <v>0</v>
      </c>
      <c r="W74" s="113">
        <v>0</v>
      </c>
      <c r="X74" s="113">
        <v>0</v>
      </c>
      <c r="Y74" s="113">
        <v>0</v>
      </c>
      <c r="Z74" s="113">
        <v>0</v>
      </c>
      <c r="AA74" s="113">
        <v>0</v>
      </c>
      <c r="AB74" s="113">
        <v>0</v>
      </c>
      <c r="AC74" s="113">
        <v>0</v>
      </c>
      <c r="AD74" s="113">
        <v>0</v>
      </c>
      <c r="AE74" s="193" t="s">
        <v>98</v>
      </c>
      <c r="AF74" s="194"/>
      <c r="AG74" s="113">
        <v>0</v>
      </c>
      <c r="AH74" s="113">
        <v>0</v>
      </c>
      <c r="AI74" s="125">
        <f t="shared" si="2"/>
        <v>0.60000000000000009</v>
      </c>
      <c r="AJ74" s="111"/>
    </row>
    <row r="75" spans="1:36" ht="17.25" customHeight="1" x14ac:dyDescent="0.2">
      <c r="A75" s="122">
        <v>1597</v>
      </c>
      <c r="B75" s="105" t="s">
        <v>78</v>
      </c>
      <c r="C75" s="123"/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4">
        <v>0</v>
      </c>
      <c r="K75" s="114">
        <v>0.2</v>
      </c>
      <c r="L75" s="114">
        <v>0</v>
      </c>
      <c r="M75" s="114">
        <v>0</v>
      </c>
      <c r="N75" s="114">
        <v>0</v>
      </c>
      <c r="O75" s="114">
        <v>0</v>
      </c>
      <c r="P75" s="114">
        <v>0</v>
      </c>
      <c r="Q75" s="114">
        <v>0</v>
      </c>
      <c r="R75" s="113">
        <v>0</v>
      </c>
      <c r="S75" s="113">
        <v>0</v>
      </c>
      <c r="T75" s="113">
        <v>0</v>
      </c>
      <c r="U75" s="113">
        <v>0</v>
      </c>
      <c r="V75" s="113">
        <v>0</v>
      </c>
      <c r="W75" s="113">
        <v>0</v>
      </c>
      <c r="X75" s="113">
        <v>0</v>
      </c>
      <c r="Y75" s="113">
        <v>0</v>
      </c>
      <c r="Z75" s="113">
        <v>0</v>
      </c>
      <c r="AA75" s="113">
        <v>0</v>
      </c>
      <c r="AB75" s="113">
        <v>0</v>
      </c>
      <c r="AC75" s="113">
        <v>0</v>
      </c>
      <c r="AD75" s="113">
        <v>0</v>
      </c>
      <c r="AE75" s="114">
        <v>2.6</v>
      </c>
      <c r="AF75" s="114">
        <v>0.6</v>
      </c>
      <c r="AG75" s="113">
        <v>1.2</v>
      </c>
      <c r="AH75" s="113">
        <v>0</v>
      </c>
      <c r="AI75" s="110">
        <f t="shared" si="2"/>
        <v>4.6000000000000005</v>
      </c>
      <c r="AJ75" s="111"/>
    </row>
    <row r="76" spans="1:36" ht="17.25" customHeight="1" x14ac:dyDescent="0.2">
      <c r="A76" s="122">
        <v>1630</v>
      </c>
      <c r="B76" s="105" t="s">
        <v>79</v>
      </c>
      <c r="C76" s="123"/>
      <c r="D76" s="193" t="s">
        <v>63</v>
      </c>
      <c r="E76" s="195"/>
      <c r="F76" s="195"/>
      <c r="G76" s="195"/>
      <c r="H76" s="195"/>
      <c r="I76" s="195"/>
      <c r="J76" s="194"/>
      <c r="K76" s="114">
        <v>0</v>
      </c>
      <c r="L76" s="114">
        <v>0</v>
      </c>
      <c r="M76" s="114">
        <v>0</v>
      </c>
      <c r="N76" s="114">
        <v>0</v>
      </c>
      <c r="O76" s="114">
        <v>0</v>
      </c>
      <c r="P76" s="114">
        <v>0</v>
      </c>
      <c r="Q76" s="114">
        <v>0</v>
      </c>
      <c r="R76" s="113">
        <v>0</v>
      </c>
      <c r="S76" s="113">
        <v>0</v>
      </c>
      <c r="T76" s="113">
        <v>0</v>
      </c>
      <c r="U76" s="113">
        <v>0</v>
      </c>
      <c r="V76" s="113">
        <v>0</v>
      </c>
      <c r="W76" s="113">
        <v>0</v>
      </c>
      <c r="X76" s="113">
        <v>0</v>
      </c>
      <c r="Y76" s="113">
        <v>0</v>
      </c>
      <c r="Z76" s="113">
        <v>0</v>
      </c>
      <c r="AA76" s="114">
        <v>1.2</v>
      </c>
      <c r="AB76" s="113">
        <v>0</v>
      </c>
      <c r="AC76" s="113">
        <v>0</v>
      </c>
      <c r="AD76" s="113">
        <v>0</v>
      </c>
      <c r="AE76" s="114">
        <v>1.5</v>
      </c>
      <c r="AF76" s="114">
        <v>0.5</v>
      </c>
      <c r="AG76" s="113">
        <v>0</v>
      </c>
      <c r="AH76" s="113">
        <v>0</v>
      </c>
      <c r="AI76" s="125">
        <f t="shared" si="2"/>
        <v>3.2</v>
      </c>
      <c r="AJ76" s="111"/>
    </row>
    <row r="77" spans="1:36" ht="17.25" customHeight="1" x14ac:dyDescent="0.2">
      <c r="A77" s="122">
        <v>1632</v>
      </c>
      <c r="B77" s="105" t="s">
        <v>80</v>
      </c>
      <c r="C77" s="123"/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0.1</v>
      </c>
      <c r="J77" s="114">
        <v>0.2</v>
      </c>
      <c r="K77" s="114">
        <v>0</v>
      </c>
      <c r="L77" s="114">
        <v>0</v>
      </c>
      <c r="M77" s="114">
        <v>0</v>
      </c>
      <c r="N77" s="114">
        <v>0</v>
      </c>
      <c r="O77" s="114">
        <v>0.1</v>
      </c>
      <c r="P77" s="114">
        <v>0.1</v>
      </c>
      <c r="Q77" s="114">
        <v>0</v>
      </c>
      <c r="R77" s="113">
        <v>0</v>
      </c>
      <c r="S77" s="113">
        <v>0</v>
      </c>
      <c r="T77" s="113">
        <v>0</v>
      </c>
      <c r="U77" s="113">
        <v>0</v>
      </c>
      <c r="V77" s="113">
        <v>0</v>
      </c>
      <c r="W77" s="113">
        <v>0</v>
      </c>
      <c r="X77" s="113">
        <v>0</v>
      </c>
      <c r="Y77" s="113">
        <v>0</v>
      </c>
      <c r="Z77" s="113">
        <v>0</v>
      </c>
      <c r="AA77" s="113">
        <v>0</v>
      </c>
      <c r="AB77" s="113">
        <v>0</v>
      </c>
      <c r="AC77" s="113">
        <v>0</v>
      </c>
      <c r="AD77" s="113">
        <v>0</v>
      </c>
      <c r="AE77" s="114">
        <v>2.4</v>
      </c>
      <c r="AF77" s="113">
        <v>0</v>
      </c>
      <c r="AG77" s="113">
        <v>0.1</v>
      </c>
      <c r="AH77" s="113">
        <v>0</v>
      </c>
      <c r="AI77" s="110">
        <f t="shared" si="2"/>
        <v>3</v>
      </c>
      <c r="AJ77" s="111"/>
    </row>
    <row r="78" spans="1:36" ht="17.25" customHeight="1" x14ac:dyDescent="0.2">
      <c r="A78" s="122">
        <v>1634</v>
      </c>
      <c r="B78" s="105" t="s">
        <v>81</v>
      </c>
      <c r="C78" s="123"/>
      <c r="D78" s="113">
        <v>0</v>
      </c>
      <c r="E78" s="113">
        <v>0</v>
      </c>
      <c r="F78" s="113">
        <v>0</v>
      </c>
      <c r="G78" s="113">
        <v>0</v>
      </c>
      <c r="H78" s="113">
        <v>0.3</v>
      </c>
      <c r="I78" s="113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4">
        <v>0</v>
      </c>
      <c r="Q78" s="114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  <c r="AD78" s="113">
        <v>0</v>
      </c>
      <c r="AE78" s="114">
        <v>4.3</v>
      </c>
      <c r="AF78" s="113">
        <v>2.4</v>
      </c>
      <c r="AG78" s="113">
        <v>0</v>
      </c>
      <c r="AH78" s="113">
        <v>0</v>
      </c>
      <c r="AI78" s="110">
        <f t="shared" si="2"/>
        <v>7</v>
      </c>
      <c r="AJ78" s="111"/>
    </row>
    <row r="79" spans="1:36" ht="17.25" customHeight="1" x14ac:dyDescent="0.2">
      <c r="A79" s="122">
        <v>1640</v>
      </c>
      <c r="B79" s="105" t="s">
        <v>82</v>
      </c>
      <c r="C79" s="123"/>
      <c r="D79" s="113">
        <v>0</v>
      </c>
      <c r="E79" s="113">
        <v>0</v>
      </c>
      <c r="F79" s="113">
        <v>0.2</v>
      </c>
      <c r="G79" s="113">
        <v>0</v>
      </c>
      <c r="H79" s="113">
        <v>0</v>
      </c>
      <c r="I79" s="113">
        <v>0.2</v>
      </c>
      <c r="J79" s="114">
        <v>0</v>
      </c>
      <c r="K79" s="114">
        <v>0</v>
      </c>
      <c r="L79" s="114">
        <v>0</v>
      </c>
      <c r="M79" s="114">
        <v>0.2</v>
      </c>
      <c r="N79" s="114">
        <v>0.2</v>
      </c>
      <c r="O79" s="114">
        <v>0</v>
      </c>
      <c r="P79" s="114">
        <v>0</v>
      </c>
      <c r="Q79" s="114">
        <v>0</v>
      </c>
      <c r="R79" s="113">
        <v>0</v>
      </c>
      <c r="S79" s="113">
        <v>0</v>
      </c>
      <c r="T79" s="113">
        <v>0</v>
      </c>
      <c r="U79" s="113">
        <v>0.2</v>
      </c>
      <c r="V79" s="113">
        <v>0</v>
      </c>
      <c r="W79" s="113">
        <v>0</v>
      </c>
      <c r="X79" s="113">
        <v>0</v>
      </c>
      <c r="Y79" s="113">
        <v>0</v>
      </c>
      <c r="Z79" s="113">
        <v>0</v>
      </c>
      <c r="AA79" s="113">
        <v>0</v>
      </c>
      <c r="AB79" s="113">
        <v>0</v>
      </c>
      <c r="AC79" s="113">
        <v>0</v>
      </c>
      <c r="AD79" s="113">
        <v>0</v>
      </c>
      <c r="AE79" s="114">
        <v>1.8</v>
      </c>
      <c r="AF79" s="114">
        <v>1.2</v>
      </c>
      <c r="AG79" s="113">
        <v>0</v>
      </c>
      <c r="AH79" s="113">
        <v>0</v>
      </c>
      <c r="AI79" s="110">
        <f t="shared" si="2"/>
        <v>4</v>
      </c>
      <c r="AJ79" s="111"/>
    </row>
    <row r="80" spans="1:36" ht="17.25" customHeight="1" x14ac:dyDescent="0.2">
      <c r="A80" s="122">
        <v>1666</v>
      </c>
      <c r="B80" s="105" t="s">
        <v>83</v>
      </c>
      <c r="C80" s="123"/>
      <c r="D80" s="113">
        <v>0</v>
      </c>
      <c r="E80" s="113">
        <v>0</v>
      </c>
      <c r="F80" s="113">
        <v>0.1</v>
      </c>
      <c r="G80" s="113">
        <v>0</v>
      </c>
      <c r="H80" s="113">
        <v>0</v>
      </c>
      <c r="I80" s="113">
        <v>0</v>
      </c>
      <c r="J80" s="114">
        <v>0.1</v>
      </c>
      <c r="K80" s="114">
        <v>0</v>
      </c>
      <c r="L80" s="114">
        <v>0</v>
      </c>
      <c r="M80" s="114">
        <v>0.1</v>
      </c>
      <c r="N80" s="114">
        <v>0.1</v>
      </c>
      <c r="O80" s="114">
        <v>0</v>
      </c>
      <c r="P80" s="114">
        <v>0</v>
      </c>
      <c r="Q80" s="114">
        <v>0</v>
      </c>
      <c r="R80" s="113">
        <v>0</v>
      </c>
      <c r="S80" s="113">
        <v>0</v>
      </c>
      <c r="T80" s="113">
        <v>0.1</v>
      </c>
      <c r="U80" s="113">
        <v>0.2</v>
      </c>
      <c r="V80" s="113">
        <v>0</v>
      </c>
      <c r="W80" s="113">
        <v>0</v>
      </c>
      <c r="X80" s="113">
        <v>0</v>
      </c>
      <c r="Y80" s="113">
        <v>0</v>
      </c>
      <c r="Z80" s="113">
        <v>0</v>
      </c>
      <c r="AA80" s="113">
        <v>0</v>
      </c>
      <c r="AB80" s="113">
        <v>0</v>
      </c>
      <c r="AC80" s="113">
        <v>0</v>
      </c>
      <c r="AD80" s="113">
        <v>0</v>
      </c>
      <c r="AE80" s="113">
        <v>2.6</v>
      </c>
      <c r="AF80" s="113">
        <v>0</v>
      </c>
      <c r="AG80" s="113">
        <v>0</v>
      </c>
      <c r="AH80" s="113">
        <v>0</v>
      </c>
      <c r="AI80" s="110">
        <f t="shared" si="2"/>
        <v>3.3</v>
      </c>
      <c r="AJ80" s="111"/>
    </row>
    <row r="81" spans="1:36" ht="17.25" customHeight="1" x14ac:dyDescent="0.2">
      <c r="A81" s="122">
        <v>1668</v>
      </c>
      <c r="B81" s="105" t="s">
        <v>84</v>
      </c>
      <c r="C81" s="123"/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4">
        <v>0</v>
      </c>
      <c r="K81" s="114">
        <v>0</v>
      </c>
      <c r="L81" s="114">
        <v>0</v>
      </c>
      <c r="M81" s="114">
        <v>0</v>
      </c>
      <c r="N81" s="114">
        <v>0</v>
      </c>
      <c r="O81" s="114">
        <v>0</v>
      </c>
      <c r="P81" s="114">
        <v>0</v>
      </c>
      <c r="Q81" s="114">
        <v>0</v>
      </c>
      <c r="R81" s="113">
        <v>0</v>
      </c>
      <c r="S81" s="113">
        <v>0</v>
      </c>
      <c r="T81" s="113">
        <v>0</v>
      </c>
      <c r="U81" s="113">
        <v>0.1</v>
      </c>
      <c r="V81" s="113">
        <v>0</v>
      </c>
      <c r="W81" s="113">
        <v>0</v>
      </c>
      <c r="X81" s="113">
        <v>0</v>
      </c>
      <c r="Y81" s="113">
        <v>0</v>
      </c>
      <c r="Z81" s="113">
        <v>0</v>
      </c>
      <c r="AA81" s="113">
        <v>0</v>
      </c>
      <c r="AB81" s="113">
        <v>0</v>
      </c>
      <c r="AC81" s="113">
        <v>0</v>
      </c>
      <c r="AD81" s="113">
        <v>0</v>
      </c>
      <c r="AE81" s="113">
        <v>2.8</v>
      </c>
      <c r="AF81" s="113">
        <v>0</v>
      </c>
      <c r="AG81" s="113">
        <v>0</v>
      </c>
      <c r="AH81" s="113">
        <v>0</v>
      </c>
      <c r="AI81" s="110">
        <f t="shared" si="2"/>
        <v>2.9</v>
      </c>
      <c r="AJ81" s="111"/>
    </row>
    <row r="82" spans="1:36" ht="17.25" customHeight="1" x14ac:dyDescent="0.2">
      <c r="A82" s="122">
        <v>1674</v>
      </c>
      <c r="B82" s="105" t="s">
        <v>85</v>
      </c>
      <c r="C82" s="123"/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0.1</v>
      </c>
      <c r="J82" s="114">
        <v>0.1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0.1</v>
      </c>
      <c r="Q82" s="114">
        <v>0</v>
      </c>
      <c r="R82" s="113">
        <v>0</v>
      </c>
      <c r="S82" s="113">
        <v>0</v>
      </c>
      <c r="T82" s="113">
        <v>0</v>
      </c>
      <c r="U82" s="113">
        <v>0</v>
      </c>
      <c r="V82" s="113">
        <v>0</v>
      </c>
      <c r="W82" s="113">
        <v>0</v>
      </c>
      <c r="X82" s="113">
        <v>0</v>
      </c>
      <c r="Y82" s="113">
        <v>0</v>
      </c>
      <c r="Z82" s="113">
        <v>0</v>
      </c>
      <c r="AA82" s="113">
        <v>0</v>
      </c>
      <c r="AB82" s="113">
        <v>0</v>
      </c>
      <c r="AC82" s="113">
        <v>0</v>
      </c>
      <c r="AD82" s="113">
        <v>0</v>
      </c>
      <c r="AE82" s="113">
        <v>5.9</v>
      </c>
      <c r="AF82" s="113">
        <v>1</v>
      </c>
      <c r="AG82" s="113">
        <v>0.1</v>
      </c>
      <c r="AH82" s="113">
        <v>0</v>
      </c>
      <c r="AI82" s="110">
        <f t="shared" si="2"/>
        <v>7.3</v>
      </c>
      <c r="AJ82" s="111"/>
    </row>
    <row r="83" spans="1:36" ht="17.25" customHeight="1" x14ac:dyDescent="0.2">
      <c r="A83" s="122">
        <v>1686</v>
      </c>
      <c r="B83" s="105" t="s">
        <v>86</v>
      </c>
      <c r="C83" s="123"/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4">
        <v>0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3">
        <v>0</v>
      </c>
      <c r="S83" s="113">
        <v>0</v>
      </c>
      <c r="T83" s="113">
        <v>0</v>
      </c>
      <c r="U83" s="113">
        <v>0</v>
      </c>
      <c r="V83" s="113">
        <v>0</v>
      </c>
      <c r="W83" s="113">
        <v>0</v>
      </c>
      <c r="X83" s="113">
        <v>0</v>
      </c>
      <c r="Y83" s="113">
        <v>0</v>
      </c>
      <c r="Z83" s="113">
        <v>0</v>
      </c>
      <c r="AA83" s="124" t="s">
        <v>45</v>
      </c>
      <c r="AB83" s="113">
        <v>0</v>
      </c>
      <c r="AC83" s="113">
        <v>0</v>
      </c>
      <c r="AD83" s="113">
        <v>0</v>
      </c>
      <c r="AE83" s="124" t="s">
        <v>45</v>
      </c>
      <c r="AF83" s="113">
        <v>0</v>
      </c>
      <c r="AG83" s="113">
        <v>0</v>
      </c>
      <c r="AH83" s="113">
        <v>0</v>
      </c>
      <c r="AI83" s="125">
        <f t="shared" si="2"/>
        <v>0</v>
      </c>
      <c r="AJ83" s="111"/>
    </row>
    <row r="84" spans="1:36" ht="17.25" customHeight="1" x14ac:dyDescent="0.2">
      <c r="A84" s="122">
        <v>1690</v>
      </c>
      <c r="B84" s="105" t="s">
        <v>38</v>
      </c>
      <c r="C84" s="123"/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0</v>
      </c>
      <c r="P84" s="114">
        <v>0</v>
      </c>
      <c r="Q84" s="114">
        <v>0</v>
      </c>
      <c r="R84" s="113">
        <v>0</v>
      </c>
      <c r="S84" s="113">
        <v>0</v>
      </c>
      <c r="T84" s="113">
        <v>0</v>
      </c>
      <c r="U84" s="113">
        <v>0</v>
      </c>
      <c r="V84" s="113">
        <v>0</v>
      </c>
      <c r="W84" s="113">
        <v>0</v>
      </c>
      <c r="X84" s="113">
        <v>0</v>
      </c>
      <c r="Y84" s="113">
        <v>0</v>
      </c>
      <c r="Z84" s="113">
        <v>0</v>
      </c>
      <c r="AA84" s="113">
        <v>0</v>
      </c>
      <c r="AB84" s="113">
        <v>0</v>
      </c>
      <c r="AC84" s="113">
        <v>0</v>
      </c>
      <c r="AD84" s="113">
        <v>0</v>
      </c>
      <c r="AE84" s="113">
        <v>7.2</v>
      </c>
      <c r="AF84" s="113">
        <v>0</v>
      </c>
      <c r="AG84" s="113">
        <v>0</v>
      </c>
      <c r="AH84" s="113">
        <v>0</v>
      </c>
      <c r="AI84" s="110">
        <f t="shared" si="2"/>
        <v>7.2</v>
      </c>
      <c r="AJ84" s="111"/>
    </row>
    <row r="85" spans="1:36" ht="17.25" customHeight="1" x14ac:dyDescent="0.2">
      <c r="A85" s="122">
        <v>1800</v>
      </c>
      <c r="B85" s="105" t="s">
        <v>87</v>
      </c>
      <c r="C85" s="123"/>
      <c r="D85" s="113">
        <v>0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4">
        <v>0</v>
      </c>
      <c r="K85" s="114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14">
        <v>0</v>
      </c>
      <c r="R85" s="113">
        <v>0</v>
      </c>
      <c r="S85" s="113">
        <v>0</v>
      </c>
      <c r="T85" s="113">
        <v>0</v>
      </c>
      <c r="U85" s="113">
        <v>0</v>
      </c>
      <c r="V85" s="113">
        <v>0</v>
      </c>
      <c r="W85" s="113">
        <v>0</v>
      </c>
      <c r="X85" s="113">
        <v>0</v>
      </c>
      <c r="Y85" s="113">
        <v>0</v>
      </c>
      <c r="Z85" s="113">
        <v>0</v>
      </c>
      <c r="AA85" s="113">
        <v>0</v>
      </c>
      <c r="AB85" s="113">
        <v>0</v>
      </c>
      <c r="AC85" s="113">
        <v>0</v>
      </c>
      <c r="AD85" s="113">
        <v>0</v>
      </c>
      <c r="AE85" s="114">
        <v>3</v>
      </c>
      <c r="AF85" s="113">
        <v>0</v>
      </c>
      <c r="AG85" s="113">
        <v>0</v>
      </c>
      <c r="AH85" s="113">
        <v>0</v>
      </c>
      <c r="AI85" s="110">
        <f t="shared" si="2"/>
        <v>3</v>
      </c>
      <c r="AJ85" s="111"/>
    </row>
    <row r="86" spans="1:36" ht="17.25" customHeight="1" x14ac:dyDescent="0.2">
      <c r="A86" s="122">
        <v>1810</v>
      </c>
      <c r="B86" s="105" t="s">
        <v>88</v>
      </c>
      <c r="C86" s="123"/>
      <c r="D86" s="113">
        <v>0</v>
      </c>
      <c r="E86" s="113">
        <v>0.1</v>
      </c>
      <c r="F86" s="113">
        <v>0.1</v>
      </c>
      <c r="G86" s="113">
        <v>0</v>
      </c>
      <c r="H86" s="113">
        <v>0</v>
      </c>
      <c r="I86" s="113">
        <v>0</v>
      </c>
      <c r="J86" s="114">
        <v>0.1</v>
      </c>
      <c r="K86" s="114">
        <v>0</v>
      </c>
      <c r="L86" s="114">
        <v>0</v>
      </c>
      <c r="M86" s="114">
        <v>0.1</v>
      </c>
      <c r="N86" s="114">
        <v>0.1</v>
      </c>
      <c r="O86" s="114">
        <v>0</v>
      </c>
      <c r="P86" s="114">
        <v>0</v>
      </c>
      <c r="Q86" s="114">
        <v>0</v>
      </c>
      <c r="R86" s="113">
        <v>0</v>
      </c>
      <c r="S86" s="113">
        <v>0</v>
      </c>
      <c r="T86" s="113">
        <v>0</v>
      </c>
      <c r="U86" s="113">
        <v>0.1</v>
      </c>
      <c r="V86" s="113">
        <v>0.1</v>
      </c>
      <c r="W86" s="113">
        <v>0</v>
      </c>
      <c r="X86" s="113">
        <v>0</v>
      </c>
      <c r="Y86" s="113">
        <v>0</v>
      </c>
      <c r="Z86" s="113">
        <v>0</v>
      </c>
      <c r="AA86" s="113">
        <v>0</v>
      </c>
      <c r="AB86" s="113">
        <v>0</v>
      </c>
      <c r="AC86" s="113">
        <v>0</v>
      </c>
      <c r="AD86" s="113">
        <v>0</v>
      </c>
      <c r="AE86" s="114">
        <v>7.6</v>
      </c>
      <c r="AF86" s="113">
        <v>0</v>
      </c>
      <c r="AG86" s="113">
        <v>0</v>
      </c>
      <c r="AH86" s="113">
        <v>0</v>
      </c>
      <c r="AI86" s="110">
        <f t="shared" si="2"/>
        <v>8.2999999999999989</v>
      </c>
      <c r="AJ86" s="111"/>
    </row>
    <row r="87" spans="1:36" ht="17.25" customHeight="1" x14ac:dyDescent="0.2">
      <c r="A87" s="122">
        <v>1889</v>
      </c>
      <c r="B87" s="105" t="s">
        <v>89</v>
      </c>
      <c r="C87" s="123"/>
      <c r="D87" s="113">
        <v>0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4">
        <v>0</v>
      </c>
      <c r="K87" s="114">
        <v>0</v>
      </c>
      <c r="L87" s="114">
        <v>0</v>
      </c>
      <c r="M87" s="114">
        <v>0</v>
      </c>
      <c r="N87" s="114">
        <v>0</v>
      </c>
      <c r="O87" s="114">
        <v>0</v>
      </c>
      <c r="P87" s="114">
        <v>0</v>
      </c>
      <c r="Q87" s="114">
        <v>0</v>
      </c>
      <c r="R87" s="113">
        <v>0</v>
      </c>
      <c r="S87" s="113">
        <v>0.2</v>
      </c>
      <c r="T87" s="113">
        <v>0</v>
      </c>
      <c r="U87" s="113">
        <v>0</v>
      </c>
      <c r="V87" s="113">
        <v>0</v>
      </c>
      <c r="W87" s="113">
        <v>0</v>
      </c>
      <c r="X87" s="113">
        <v>0</v>
      </c>
      <c r="Y87" s="113">
        <v>0</v>
      </c>
      <c r="Z87" s="113">
        <v>0</v>
      </c>
      <c r="AA87" s="113">
        <v>0</v>
      </c>
      <c r="AB87" s="113">
        <v>0</v>
      </c>
      <c r="AC87" s="113">
        <v>0</v>
      </c>
      <c r="AD87" s="113">
        <v>0</v>
      </c>
      <c r="AE87" s="113">
        <v>3.6</v>
      </c>
      <c r="AF87" s="113">
        <v>0.2</v>
      </c>
      <c r="AG87" s="113">
        <v>0</v>
      </c>
      <c r="AH87" s="113">
        <v>0</v>
      </c>
      <c r="AI87" s="110">
        <f t="shared" si="2"/>
        <v>4</v>
      </c>
      <c r="AJ87" s="111"/>
    </row>
    <row r="88" spans="1:36" ht="8.25" customHeight="1" x14ac:dyDescent="0.2">
      <c r="B88" s="91" t="s">
        <v>43</v>
      </c>
      <c r="C88" s="126"/>
      <c r="Y88" s="93"/>
      <c r="AB88" s="113" t="s">
        <v>43</v>
      </c>
      <c r="AI88" s="127"/>
      <c r="AJ88" s="128"/>
    </row>
    <row r="89" spans="1:36" ht="17.25" customHeight="1" x14ac:dyDescent="0.2">
      <c r="B89" s="129" t="s">
        <v>90</v>
      </c>
      <c r="C89" s="130">
        <v>61.9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131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3</v>
      </c>
      <c r="AB89" s="132">
        <v>0</v>
      </c>
      <c r="AC89" s="132">
        <v>0</v>
      </c>
      <c r="AD89" s="132">
        <v>0</v>
      </c>
      <c r="AE89" s="132">
        <v>10.6</v>
      </c>
      <c r="AF89" s="132">
        <v>8</v>
      </c>
      <c r="AG89" s="131">
        <v>0</v>
      </c>
      <c r="AH89" s="131">
        <v>0</v>
      </c>
      <c r="AI89" s="101">
        <v>20.6</v>
      </c>
      <c r="AJ89" s="133">
        <f>AI89/C89</f>
        <v>0.3327948303715671</v>
      </c>
    </row>
    <row r="90" spans="1:36" s="134" customFormat="1" ht="12.75" customHeight="1" x14ac:dyDescent="0.2">
      <c r="B90" s="135"/>
      <c r="C90" s="136"/>
      <c r="E90" s="137"/>
      <c r="F90" s="137"/>
      <c r="G90" s="138"/>
      <c r="H90" s="137" t="s">
        <v>91</v>
      </c>
      <c r="I90" s="139"/>
      <c r="K90" s="140"/>
      <c r="L90" s="137" t="s">
        <v>92</v>
      </c>
      <c r="M90" s="139"/>
      <c r="N90" s="139"/>
      <c r="O90" s="139"/>
      <c r="P90" s="137" t="s">
        <v>93</v>
      </c>
      <c r="Q90" s="139"/>
      <c r="R90" s="139"/>
      <c r="S90" s="139"/>
      <c r="T90" s="139"/>
      <c r="U90" s="139" t="s">
        <v>94</v>
      </c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</row>
    <row r="91" spans="1:36" x14ac:dyDescent="0.2">
      <c r="AI91" s="141"/>
      <c r="AJ91" s="142"/>
    </row>
    <row r="92" spans="1:36" x14ac:dyDescent="0.2">
      <c r="B92" s="91" t="s">
        <v>43</v>
      </c>
      <c r="AI92" s="141"/>
      <c r="AJ92" s="142"/>
    </row>
    <row r="93" spans="1:36" x14ac:dyDescent="0.2">
      <c r="AI93" s="143"/>
    </row>
    <row r="94" spans="1:36" x14ac:dyDescent="0.2">
      <c r="AI94" s="143"/>
    </row>
    <row r="95" spans="1:36" x14ac:dyDescent="0.2">
      <c r="AI95" s="143"/>
    </row>
    <row r="96" spans="1:36" x14ac:dyDescent="0.2">
      <c r="AI96" s="143"/>
    </row>
  </sheetData>
  <mergeCells count="5">
    <mergeCell ref="J1:Y1"/>
    <mergeCell ref="A39:B39"/>
    <mergeCell ref="AE65:AF65"/>
    <mergeCell ref="AE74:AF74"/>
    <mergeCell ref="D76:J76"/>
  </mergeCells>
  <conditionalFormatting sqref="K76 D49:K58 D77:K81 L47:N58 D43:N46 O43:O58 L76:O81 D42:O42 P42:P58 D74:O75 D41:P41 P74:W81 D66:AG71 D65:AD65 AG65 D61:AG64 AH61:AH71 Q41:AJ58 D35:AJ40 D34:E34 G34:I34 K34:L34 O34:S34 V34:AJ34 AI61:AJ72 AI82:AJ82 AI59:AJ59 D4:AJ33 D73:AJ73 X74:AE74 AG74:AJ74 X75:AJ81 D60:AJ60 D83:AJ89">
    <cfRule type="cellIs" dxfId="120" priority="16" stopIfTrue="1" operator="equal">
      <formula>0</formula>
    </cfRule>
  </conditionalFormatting>
  <conditionalFormatting sqref="D76">
    <cfRule type="cellIs" dxfId="119" priority="15" stopIfTrue="1" operator="equal">
      <formula>0</formula>
    </cfRule>
  </conditionalFormatting>
  <conditionalFormatting sqref="D72:J72">
    <cfRule type="cellIs" dxfId="118" priority="14" stopIfTrue="1" operator="equal">
      <formula>0</formula>
    </cfRule>
  </conditionalFormatting>
  <conditionalFormatting sqref="D82:Z82">
    <cfRule type="cellIs" dxfId="117" priority="13" stopIfTrue="1" operator="equal">
      <formula>0</formula>
    </cfRule>
  </conditionalFormatting>
  <conditionalFormatting sqref="D47:K47">
    <cfRule type="cellIs" dxfId="116" priority="12" stopIfTrue="1" operator="equal">
      <formula>0</formula>
    </cfRule>
  </conditionalFormatting>
  <conditionalFormatting sqref="D48:K48">
    <cfRule type="cellIs" dxfId="115" priority="11" stopIfTrue="1" operator="equal">
      <formula>0</formula>
    </cfRule>
  </conditionalFormatting>
  <conditionalFormatting sqref="F34">
    <cfRule type="cellIs" dxfId="114" priority="10" stopIfTrue="1" operator="equal">
      <formula>0</formula>
    </cfRule>
  </conditionalFormatting>
  <conditionalFormatting sqref="J34">
    <cfRule type="cellIs" dxfId="113" priority="9" stopIfTrue="1" operator="equal">
      <formula>0</formula>
    </cfRule>
  </conditionalFormatting>
  <conditionalFormatting sqref="M34">
    <cfRule type="cellIs" dxfId="112" priority="8" stopIfTrue="1" operator="equal">
      <formula>0</formula>
    </cfRule>
  </conditionalFormatting>
  <conditionalFormatting sqref="N34">
    <cfRule type="cellIs" dxfId="111" priority="7" stopIfTrue="1" operator="equal">
      <formula>0</formula>
    </cfRule>
  </conditionalFormatting>
  <conditionalFormatting sqref="T34">
    <cfRule type="cellIs" dxfId="110" priority="6" stopIfTrue="1" operator="equal">
      <formula>0</formula>
    </cfRule>
  </conditionalFormatting>
  <conditionalFormatting sqref="U34">
    <cfRule type="cellIs" dxfId="109" priority="5" stopIfTrue="1" operator="equal">
      <formula>0</formula>
    </cfRule>
  </conditionalFormatting>
  <conditionalFormatting sqref="K72:AH72">
    <cfRule type="cellIs" dxfId="108" priority="4" stopIfTrue="1" operator="equal">
      <formula>0</formula>
    </cfRule>
  </conditionalFormatting>
  <conditionalFormatting sqref="AA82:AH82">
    <cfRule type="cellIs" dxfId="107" priority="3" stopIfTrue="1" operator="equal">
      <formula>0</formula>
    </cfRule>
  </conditionalFormatting>
  <conditionalFormatting sqref="D59:AH59">
    <cfRule type="cellIs" dxfId="106" priority="2" stopIfTrue="1" operator="equal">
      <formula>0</formula>
    </cfRule>
  </conditionalFormatting>
  <conditionalFormatting sqref="AE65">
    <cfRule type="cellIs" dxfId="105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76" orientation="landscape" horizontalDpi="4294967293" r:id="rId1"/>
  <headerFooter alignWithMargins="0"/>
  <rowBreaks count="1" manualBreakCount="1">
    <brk id="38" max="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M13" sqref="AM13"/>
    </sheetView>
  </sheetViews>
  <sheetFormatPr defaultRowHeight="12" x14ac:dyDescent="0.2"/>
  <cols>
    <col min="1" max="1" width="5" style="86" bestFit="1" customWidth="1"/>
    <col min="2" max="2" width="26.7109375" style="91" customWidth="1"/>
    <col min="3" max="3" width="6" style="92" customWidth="1"/>
    <col min="4" max="33" width="4.7109375" style="93" customWidth="1"/>
    <col min="34" max="34" width="5.85546875" style="95" customWidth="1"/>
    <col min="35" max="35" width="6.28515625" style="89" bestFit="1" customWidth="1"/>
    <col min="36" max="256" width="9.140625" style="90"/>
    <col min="257" max="257" width="5" style="90" bestFit="1" customWidth="1"/>
    <col min="258" max="258" width="26.7109375" style="90" customWidth="1"/>
    <col min="259" max="259" width="6" style="90" customWidth="1"/>
    <col min="260" max="289" width="4.7109375" style="90" customWidth="1"/>
    <col min="290" max="290" width="5.85546875" style="90" customWidth="1"/>
    <col min="291" max="291" width="6.28515625" style="90" bestFit="1" customWidth="1"/>
    <col min="292" max="512" width="9.140625" style="90"/>
    <col min="513" max="513" width="5" style="90" bestFit="1" customWidth="1"/>
    <col min="514" max="514" width="26.7109375" style="90" customWidth="1"/>
    <col min="515" max="515" width="6" style="90" customWidth="1"/>
    <col min="516" max="545" width="4.7109375" style="90" customWidth="1"/>
    <col min="546" max="546" width="5.85546875" style="90" customWidth="1"/>
    <col min="547" max="547" width="6.28515625" style="90" bestFit="1" customWidth="1"/>
    <col min="548" max="768" width="9.140625" style="90"/>
    <col min="769" max="769" width="5" style="90" bestFit="1" customWidth="1"/>
    <col min="770" max="770" width="26.7109375" style="90" customWidth="1"/>
    <col min="771" max="771" width="6" style="90" customWidth="1"/>
    <col min="772" max="801" width="4.7109375" style="90" customWidth="1"/>
    <col min="802" max="802" width="5.85546875" style="90" customWidth="1"/>
    <col min="803" max="803" width="6.28515625" style="90" bestFit="1" customWidth="1"/>
    <col min="804" max="1024" width="9.140625" style="90"/>
    <col min="1025" max="1025" width="5" style="90" bestFit="1" customWidth="1"/>
    <col min="1026" max="1026" width="26.7109375" style="90" customWidth="1"/>
    <col min="1027" max="1027" width="6" style="90" customWidth="1"/>
    <col min="1028" max="1057" width="4.7109375" style="90" customWidth="1"/>
    <col min="1058" max="1058" width="5.85546875" style="90" customWidth="1"/>
    <col min="1059" max="1059" width="6.28515625" style="90" bestFit="1" customWidth="1"/>
    <col min="1060" max="1280" width="9.140625" style="90"/>
    <col min="1281" max="1281" width="5" style="90" bestFit="1" customWidth="1"/>
    <col min="1282" max="1282" width="26.7109375" style="90" customWidth="1"/>
    <col min="1283" max="1283" width="6" style="90" customWidth="1"/>
    <col min="1284" max="1313" width="4.7109375" style="90" customWidth="1"/>
    <col min="1314" max="1314" width="5.85546875" style="90" customWidth="1"/>
    <col min="1315" max="1315" width="6.28515625" style="90" bestFit="1" customWidth="1"/>
    <col min="1316" max="1536" width="9.140625" style="90"/>
    <col min="1537" max="1537" width="5" style="90" bestFit="1" customWidth="1"/>
    <col min="1538" max="1538" width="26.7109375" style="90" customWidth="1"/>
    <col min="1539" max="1539" width="6" style="90" customWidth="1"/>
    <col min="1540" max="1569" width="4.7109375" style="90" customWidth="1"/>
    <col min="1570" max="1570" width="5.85546875" style="90" customWidth="1"/>
    <col min="1571" max="1571" width="6.28515625" style="90" bestFit="1" customWidth="1"/>
    <col min="1572" max="1792" width="9.140625" style="90"/>
    <col min="1793" max="1793" width="5" style="90" bestFit="1" customWidth="1"/>
    <col min="1794" max="1794" width="26.7109375" style="90" customWidth="1"/>
    <col min="1795" max="1795" width="6" style="90" customWidth="1"/>
    <col min="1796" max="1825" width="4.7109375" style="90" customWidth="1"/>
    <col min="1826" max="1826" width="5.85546875" style="90" customWidth="1"/>
    <col min="1827" max="1827" width="6.28515625" style="90" bestFit="1" customWidth="1"/>
    <col min="1828" max="2048" width="9.140625" style="90"/>
    <col min="2049" max="2049" width="5" style="90" bestFit="1" customWidth="1"/>
    <col min="2050" max="2050" width="26.7109375" style="90" customWidth="1"/>
    <col min="2051" max="2051" width="6" style="90" customWidth="1"/>
    <col min="2052" max="2081" width="4.7109375" style="90" customWidth="1"/>
    <col min="2082" max="2082" width="5.85546875" style="90" customWidth="1"/>
    <col min="2083" max="2083" width="6.28515625" style="90" bestFit="1" customWidth="1"/>
    <col min="2084" max="2304" width="9.140625" style="90"/>
    <col min="2305" max="2305" width="5" style="90" bestFit="1" customWidth="1"/>
    <col min="2306" max="2306" width="26.7109375" style="90" customWidth="1"/>
    <col min="2307" max="2307" width="6" style="90" customWidth="1"/>
    <col min="2308" max="2337" width="4.7109375" style="90" customWidth="1"/>
    <col min="2338" max="2338" width="5.85546875" style="90" customWidth="1"/>
    <col min="2339" max="2339" width="6.28515625" style="90" bestFit="1" customWidth="1"/>
    <col min="2340" max="2560" width="9.140625" style="90"/>
    <col min="2561" max="2561" width="5" style="90" bestFit="1" customWidth="1"/>
    <col min="2562" max="2562" width="26.7109375" style="90" customWidth="1"/>
    <col min="2563" max="2563" width="6" style="90" customWidth="1"/>
    <col min="2564" max="2593" width="4.7109375" style="90" customWidth="1"/>
    <col min="2594" max="2594" width="5.85546875" style="90" customWidth="1"/>
    <col min="2595" max="2595" width="6.28515625" style="90" bestFit="1" customWidth="1"/>
    <col min="2596" max="2816" width="9.140625" style="90"/>
    <col min="2817" max="2817" width="5" style="90" bestFit="1" customWidth="1"/>
    <col min="2818" max="2818" width="26.7109375" style="90" customWidth="1"/>
    <col min="2819" max="2819" width="6" style="90" customWidth="1"/>
    <col min="2820" max="2849" width="4.7109375" style="90" customWidth="1"/>
    <col min="2850" max="2850" width="5.85546875" style="90" customWidth="1"/>
    <col min="2851" max="2851" width="6.28515625" style="90" bestFit="1" customWidth="1"/>
    <col min="2852" max="3072" width="9.140625" style="90"/>
    <col min="3073" max="3073" width="5" style="90" bestFit="1" customWidth="1"/>
    <col min="3074" max="3074" width="26.7109375" style="90" customWidth="1"/>
    <col min="3075" max="3075" width="6" style="90" customWidth="1"/>
    <col min="3076" max="3105" width="4.7109375" style="90" customWidth="1"/>
    <col min="3106" max="3106" width="5.85546875" style="90" customWidth="1"/>
    <col min="3107" max="3107" width="6.28515625" style="90" bestFit="1" customWidth="1"/>
    <col min="3108" max="3328" width="9.140625" style="90"/>
    <col min="3329" max="3329" width="5" style="90" bestFit="1" customWidth="1"/>
    <col min="3330" max="3330" width="26.7109375" style="90" customWidth="1"/>
    <col min="3331" max="3331" width="6" style="90" customWidth="1"/>
    <col min="3332" max="3361" width="4.7109375" style="90" customWidth="1"/>
    <col min="3362" max="3362" width="5.85546875" style="90" customWidth="1"/>
    <col min="3363" max="3363" width="6.28515625" style="90" bestFit="1" customWidth="1"/>
    <col min="3364" max="3584" width="9.140625" style="90"/>
    <col min="3585" max="3585" width="5" style="90" bestFit="1" customWidth="1"/>
    <col min="3586" max="3586" width="26.7109375" style="90" customWidth="1"/>
    <col min="3587" max="3587" width="6" style="90" customWidth="1"/>
    <col min="3588" max="3617" width="4.7109375" style="90" customWidth="1"/>
    <col min="3618" max="3618" width="5.85546875" style="90" customWidth="1"/>
    <col min="3619" max="3619" width="6.28515625" style="90" bestFit="1" customWidth="1"/>
    <col min="3620" max="3840" width="9.140625" style="90"/>
    <col min="3841" max="3841" width="5" style="90" bestFit="1" customWidth="1"/>
    <col min="3842" max="3842" width="26.7109375" style="90" customWidth="1"/>
    <col min="3843" max="3843" width="6" style="90" customWidth="1"/>
    <col min="3844" max="3873" width="4.7109375" style="90" customWidth="1"/>
    <col min="3874" max="3874" width="5.85546875" style="90" customWidth="1"/>
    <col min="3875" max="3875" width="6.28515625" style="90" bestFit="1" customWidth="1"/>
    <col min="3876" max="4096" width="9.140625" style="90"/>
    <col min="4097" max="4097" width="5" style="90" bestFit="1" customWidth="1"/>
    <col min="4098" max="4098" width="26.7109375" style="90" customWidth="1"/>
    <col min="4099" max="4099" width="6" style="90" customWidth="1"/>
    <col min="4100" max="4129" width="4.7109375" style="90" customWidth="1"/>
    <col min="4130" max="4130" width="5.85546875" style="90" customWidth="1"/>
    <col min="4131" max="4131" width="6.28515625" style="90" bestFit="1" customWidth="1"/>
    <col min="4132" max="4352" width="9.140625" style="90"/>
    <col min="4353" max="4353" width="5" style="90" bestFit="1" customWidth="1"/>
    <col min="4354" max="4354" width="26.7109375" style="90" customWidth="1"/>
    <col min="4355" max="4355" width="6" style="90" customWidth="1"/>
    <col min="4356" max="4385" width="4.7109375" style="90" customWidth="1"/>
    <col min="4386" max="4386" width="5.85546875" style="90" customWidth="1"/>
    <col min="4387" max="4387" width="6.28515625" style="90" bestFit="1" customWidth="1"/>
    <col min="4388" max="4608" width="9.140625" style="90"/>
    <col min="4609" max="4609" width="5" style="90" bestFit="1" customWidth="1"/>
    <col min="4610" max="4610" width="26.7109375" style="90" customWidth="1"/>
    <col min="4611" max="4611" width="6" style="90" customWidth="1"/>
    <col min="4612" max="4641" width="4.7109375" style="90" customWidth="1"/>
    <col min="4642" max="4642" width="5.85546875" style="90" customWidth="1"/>
    <col min="4643" max="4643" width="6.28515625" style="90" bestFit="1" customWidth="1"/>
    <col min="4644" max="4864" width="9.140625" style="90"/>
    <col min="4865" max="4865" width="5" style="90" bestFit="1" customWidth="1"/>
    <col min="4866" max="4866" width="26.7109375" style="90" customWidth="1"/>
    <col min="4867" max="4867" width="6" style="90" customWidth="1"/>
    <col min="4868" max="4897" width="4.7109375" style="90" customWidth="1"/>
    <col min="4898" max="4898" width="5.85546875" style="90" customWidth="1"/>
    <col min="4899" max="4899" width="6.28515625" style="90" bestFit="1" customWidth="1"/>
    <col min="4900" max="5120" width="9.140625" style="90"/>
    <col min="5121" max="5121" width="5" style="90" bestFit="1" customWidth="1"/>
    <col min="5122" max="5122" width="26.7109375" style="90" customWidth="1"/>
    <col min="5123" max="5123" width="6" style="90" customWidth="1"/>
    <col min="5124" max="5153" width="4.7109375" style="90" customWidth="1"/>
    <col min="5154" max="5154" width="5.85546875" style="90" customWidth="1"/>
    <col min="5155" max="5155" width="6.28515625" style="90" bestFit="1" customWidth="1"/>
    <col min="5156" max="5376" width="9.140625" style="90"/>
    <col min="5377" max="5377" width="5" style="90" bestFit="1" customWidth="1"/>
    <col min="5378" max="5378" width="26.7109375" style="90" customWidth="1"/>
    <col min="5379" max="5379" width="6" style="90" customWidth="1"/>
    <col min="5380" max="5409" width="4.7109375" style="90" customWidth="1"/>
    <col min="5410" max="5410" width="5.85546875" style="90" customWidth="1"/>
    <col min="5411" max="5411" width="6.28515625" style="90" bestFit="1" customWidth="1"/>
    <col min="5412" max="5632" width="9.140625" style="90"/>
    <col min="5633" max="5633" width="5" style="90" bestFit="1" customWidth="1"/>
    <col min="5634" max="5634" width="26.7109375" style="90" customWidth="1"/>
    <col min="5635" max="5635" width="6" style="90" customWidth="1"/>
    <col min="5636" max="5665" width="4.7109375" style="90" customWidth="1"/>
    <col min="5666" max="5666" width="5.85546875" style="90" customWidth="1"/>
    <col min="5667" max="5667" width="6.28515625" style="90" bestFit="1" customWidth="1"/>
    <col min="5668" max="5888" width="9.140625" style="90"/>
    <col min="5889" max="5889" width="5" style="90" bestFit="1" customWidth="1"/>
    <col min="5890" max="5890" width="26.7109375" style="90" customWidth="1"/>
    <col min="5891" max="5891" width="6" style="90" customWidth="1"/>
    <col min="5892" max="5921" width="4.7109375" style="90" customWidth="1"/>
    <col min="5922" max="5922" width="5.85546875" style="90" customWidth="1"/>
    <col min="5923" max="5923" width="6.28515625" style="90" bestFit="1" customWidth="1"/>
    <col min="5924" max="6144" width="9.140625" style="90"/>
    <col min="6145" max="6145" width="5" style="90" bestFit="1" customWidth="1"/>
    <col min="6146" max="6146" width="26.7109375" style="90" customWidth="1"/>
    <col min="6147" max="6147" width="6" style="90" customWidth="1"/>
    <col min="6148" max="6177" width="4.7109375" style="90" customWidth="1"/>
    <col min="6178" max="6178" width="5.85546875" style="90" customWidth="1"/>
    <col min="6179" max="6179" width="6.28515625" style="90" bestFit="1" customWidth="1"/>
    <col min="6180" max="6400" width="9.140625" style="90"/>
    <col min="6401" max="6401" width="5" style="90" bestFit="1" customWidth="1"/>
    <col min="6402" max="6402" width="26.7109375" style="90" customWidth="1"/>
    <col min="6403" max="6403" width="6" style="90" customWidth="1"/>
    <col min="6404" max="6433" width="4.7109375" style="90" customWidth="1"/>
    <col min="6434" max="6434" width="5.85546875" style="90" customWidth="1"/>
    <col min="6435" max="6435" width="6.28515625" style="90" bestFit="1" customWidth="1"/>
    <col min="6436" max="6656" width="9.140625" style="90"/>
    <col min="6657" max="6657" width="5" style="90" bestFit="1" customWidth="1"/>
    <col min="6658" max="6658" width="26.7109375" style="90" customWidth="1"/>
    <col min="6659" max="6659" width="6" style="90" customWidth="1"/>
    <col min="6660" max="6689" width="4.7109375" style="90" customWidth="1"/>
    <col min="6690" max="6690" width="5.85546875" style="90" customWidth="1"/>
    <col min="6691" max="6691" width="6.28515625" style="90" bestFit="1" customWidth="1"/>
    <col min="6692" max="6912" width="9.140625" style="90"/>
    <col min="6913" max="6913" width="5" style="90" bestFit="1" customWidth="1"/>
    <col min="6914" max="6914" width="26.7109375" style="90" customWidth="1"/>
    <col min="6915" max="6915" width="6" style="90" customWidth="1"/>
    <col min="6916" max="6945" width="4.7109375" style="90" customWidth="1"/>
    <col min="6946" max="6946" width="5.85546875" style="90" customWidth="1"/>
    <col min="6947" max="6947" width="6.28515625" style="90" bestFit="1" customWidth="1"/>
    <col min="6948" max="7168" width="9.140625" style="90"/>
    <col min="7169" max="7169" width="5" style="90" bestFit="1" customWidth="1"/>
    <col min="7170" max="7170" width="26.7109375" style="90" customWidth="1"/>
    <col min="7171" max="7171" width="6" style="90" customWidth="1"/>
    <col min="7172" max="7201" width="4.7109375" style="90" customWidth="1"/>
    <col min="7202" max="7202" width="5.85546875" style="90" customWidth="1"/>
    <col min="7203" max="7203" width="6.28515625" style="90" bestFit="1" customWidth="1"/>
    <col min="7204" max="7424" width="9.140625" style="90"/>
    <col min="7425" max="7425" width="5" style="90" bestFit="1" customWidth="1"/>
    <col min="7426" max="7426" width="26.7109375" style="90" customWidth="1"/>
    <col min="7427" max="7427" width="6" style="90" customWidth="1"/>
    <col min="7428" max="7457" width="4.7109375" style="90" customWidth="1"/>
    <col min="7458" max="7458" width="5.85546875" style="90" customWidth="1"/>
    <col min="7459" max="7459" width="6.28515625" style="90" bestFit="1" customWidth="1"/>
    <col min="7460" max="7680" width="9.140625" style="90"/>
    <col min="7681" max="7681" width="5" style="90" bestFit="1" customWidth="1"/>
    <col min="7682" max="7682" width="26.7109375" style="90" customWidth="1"/>
    <col min="7683" max="7683" width="6" style="90" customWidth="1"/>
    <col min="7684" max="7713" width="4.7109375" style="90" customWidth="1"/>
    <col min="7714" max="7714" width="5.85546875" style="90" customWidth="1"/>
    <col min="7715" max="7715" width="6.28515625" style="90" bestFit="1" customWidth="1"/>
    <col min="7716" max="7936" width="9.140625" style="90"/>
    <col min="7937" max="7937" width="5" style="90" bestFit="1" customWidth="1"/>
    <col min="7938" max="7938" width="26.7109375" style="90" customWidth="1"/>
    <col min="7939" max="7939" width="6" style="90" customWidth="1"/>
    <col min="7940" max="7969" width="4.7109375" style="90" customWidth="1"/>
    <col min="7970" max="7970" width="5.85546875" style="90" customWidth="1"/>
    <col min="7971" max="7971" width="6.28515625" style="90" bestFit="1" customWidth="1"/>
    <col min="7972" max="8192" width="9.140625" style="90"/>
    <col min="8193" max="8193" width="5" style="90" bestFit="1" customWidth="1"/>
    <col min="8194" max="8194" width="26.7109375" style="90" customWidth="1"/>
    <col min="8195" max="8195" width="6" style="90" customWidth="1"/>
    <col min="8196" max="8225" width="4.7109375" style="90" customWidth="1"/>
    <col min="8226" max="8226" width="5.85546875" style="90" customWidth="1"/>
    <col min="8227" max="8227" width="6.28515625" style="90" bestFit="1" customWidth="1"/>
    <col min="8228" max="8448" width="9.140625" style="90"/>
    <col min="8449" max="8449" width="5" style="90" bestFit="1" customWidth="1"/>
    <col min="8450" max="8450" width="26.7109375" style="90" customWidth="1"/>
    <col min="8451" max="8451" width="6" style="90" customWidth="1"/>
    <col min="8452" max="8481" width="4.7109375" style="90" customWidth="1"/>
    <col min="8482" max="8482" width="5.85546875" style="90" customWidth="1"/>
    <col min="8483" max="8483" width="6.28515625" style="90" bestFit="1" customWidth="1"/>
    <col min="8484" max="8704" width="9.140625" style="90"/>
    <col min="8705" max="8705" width="5" style="90" bestFit="1" customWidth="1"/>
    <col min="8706" max="8706" width="26.7109375" style="90" customWidth="1"/>
    <col min="8707" max="8707" width="6" style="90" customWidth="1"/>
    <col min="8708" max="8737" width="4.7109375" style="90" customWidth="1"/>
    <col min="8738" max="8738" width="5.85546875" style="90" customWidth="1"/>
    <col min="8739" max="8739" width="6.28515625" style="90" bestFit="1" customWidth="1"/>
    <col min="8740" max="8960" width="9.140625" style="90"/>
    <col min="8961" max="8961" width="5" style="90" bestFit="1" customWidth="1"/>
    <col min="8962" max="8962" width="26.7109375" style="90" customWidth="1"/>
    <col min="8963" max="8963" width="6" style="90" customWidth="1"/>
    <col min="8964" max="8993" width="4.7109375" style="90" customWidth="1"/>
    <col min="8994" max="8994" width="5.85546875" style="90" customWidth="1"/>
    <col min="8995" max="8995" width="6.28515625" style="90" bestFit="1" customWidth="1"/>
    <col min="8996" max="9216" width="9.140625" style="90"/>
    <col min="9217" max="9217" width="5" style="90" bestFit="1" customWidth="1"/>
    <col min="9218" max="9218" width="26.7109375" style="90" customWidth="1"/>
    <col min="9219" max="9219" width="6" style="90" customWidth="1"/>
    <col min="9220" max="9249" width="4.7109375" style="90" customWidth="1"/>
    <col min="9250" max="9250" width="5.85546875" style="90" customWidth="1"/>
    <col min="9251" max="9251" width="6.28515625" style="90" bestFit="1" customWidth="1"/>
    <col min="9252" max="9472" width="9.140625" style="90"/>
    <col min="9473" max="9473" width="5" style="90" bestFit="1" customWidth="1"/>
    <col min="9474" max="9474" width="26.7109375" style="90" customWidth="1"/>
    <col min="9475" max="9475" width="6" style="90" customWidth="1"/>
    <col min="9476" max="9505" width="4.7109375" style="90" customWidth="1"/>
    <col min="9506" max="9506" width="5.85546875" style="90" customWidth="1"/>
    <col min="9507" max="9507" width="6.28515625" style="90" bestFit="1" customWidth="1"/>
    <col min="9508" max="9728" width="9.140625" style="90"/>
    <col min="9729" max="9729" width="5" style="90" bestFit="1" customWidth="1"/>
    <col min="9730" max="9730" width="26.7109375" style="90" customWidth="1"/>
    <col min="9731" max="9731" width="6" style="90" customWidth="1"/>
    <col min="9732" max="9761" width="4.7109375" style="90" customWidth="1"/>
    <col min="9762" max="9762" width="5.85546875" style="90" customWidth="1"/>
    <col min="9763" max="9763" width="6.28515625" style="90" bestFit="1" customWidth="1"/>
    <col min="9764" max="9984" width="9.140625" style="90"/>
    <col min="9985" max="9985" width="5" style="90" bestFit="1" customWidth="1"/>
    <col min="9986" max="9986" width="26.7109375" style="90" customWidth="1"/>
    <col min="9987" max="9987" width="6" style="90" customWidth="1"/>
    <col min="9988" max="10017" width="4.7109375" style="90" customWidth="1"/>
    <col min="10018" max="10018" width="5.85546875" style="90" customWidth="1"/>
    <col min="10019" max="10019" width="6.28515625" style="90" bestFit="1" customWidth="1"/>
    <col min="10020" max="10240" width="9.140625" style="90"/>
    <col min="10241" max="10241" width="5" style="90" bestFit="1" customWidth="1"/>
    <col min="10242" max="10242" width="26.7109375" style="90" customWidth="1"/>
    <col min="10243" max="10243" width="6" style="90" customWidth="1"/>
    <col min="10244" max="10273" width="4.7109375" style="90" customWidth="1"/>
    <col min="10274" max="10274" width="5.85546875" style="90" customWidth="1"/>
    <col min="10275" max="10275" width="6.28515625" style="90" bestFit="1" customWidth="1"/>
    <col min="10276" max="10496" width="9.140625" style="90"/>
    <col min="10497" max="10497" width="5" style="90" bestFit="1" customWidth="1"/>
    <col min="10498" max="10498" width="26.7109375" style="90" customWidth="1"/>
    <col min="10499" max="10499" width="6" style="90" customWidth="1"/>
    <col min="10500" max="10529" width="4.7109375" style="90" customWidth="1"/>
    <col min="10530" max="10530" width="5.85546875" style="90" customWidth="1"/>
    <col min="10531" max="10531" width="6.28515625" style="90" bestFit="1" customWidth="1"/>
    <col min="10532" max="10752" width="9.140625" style="90"/>
    <col min="10753" max="10753" width="5" style="90" bestFit="1" customWidth="1"/>
    <col min="10754" max="10754" width="26.7109375" style="90" customWidth="1"/>
    <col min="10755" max="10755" width="6" style="90" customWidth="1"/>
    <col min="10756" max="10785" width="4.7109375" style="90" customWidth="1"/>
    <col min="10786" max="10786" width="5.85546875" style="90" customWidth="1"/>
    <col min="10787" max="10787" width="6.28515625" style="90" bestFit="1" customWidth="1"/>
    <col min="10788" max="11008" width="9.140625" style="90"/>
    <col min="11009" max="11009" width="5" style="90" bestFit="1" customWidth="1"/>
    <col min="11010" max="11010" width="26.7109375" style="90" customWidth="1"/>
    <col min="11011" max="11011" width="6" style="90" customWidth="1"/>
    <col min="11012" max="11041" width="4.7109375" style="90" customWidth="1"/>
    <col min="11042" max="11042" width="5.85546875" style="90" customWidth="1"/>
    <col min="11043" max="11043" width="6.28515625" style="90" bestFit="1" customWidth="1"/>
    <col min="11044" max="11264" width="9.140625" style="90"/>
    <col min="11265" max="11265" width="5" style="90" bestFit="1" customWidth="1"/>
    <col min="11266" max="11266" width="26.7109375" style="90" customWidth="1"/>
    <col min="11267" max="11267" width="6" style="90" customWidth="1"/>
    <col min="11268" max="11297" width="4.7109375" style="90" customWidth="1"/>
    <col min="11298" max="11298" width="5.85546875" style="90" customWidth="1"/>
    <col min="11299" max="11299" width="6.28515625" style="90" bestFit="1" customWidth="1"/>
    <col min="11300" max="11520" width="9.140625" style="90"/>
    <col min="11521" max="11521" width="5" style="90" bestFit="1" customWidth="1"/>
    <col min="11522" max="11522" width="26.7109375" style="90" customWidth="1"/>
    <col min="11523" max="11523" width="6" style="90" customWidth="1"/>
    <col min="11524" max="11553" width="4.7109375" style="90" customWidth="1"/>
    <col min="11554" max="11554" width="5.85546875" style="90" customWidth="1"/>
    <col min="11555" max="11555" width="6.28515625" style="90" bestFit="1" customWidth="1"/>
    <col min="11556" max="11776" width="9.140625" style="90"/>
    <col min="11777" max="11777" width="5" style="90" bestFit="1" customWidth="1"/>
    <col min="11778" max="11778" width="26.7109375" style="90" customWidth="1"/>
    <col min="11779" max="11779" width="6" style="90" customWidth="1"/>
    <col min="11780" max="11809" width="4.7109375" style="90" customWidth="1"/>
    <col min="11810" max="11810" width="5.85546875" style="90" customWidth="1"/>
    <col min="11811" max="11811" width="6.28515625" style="90" bestFit="1" customWidth="1"/>
    <col min="11812" max="12032" width="9.140625" style="90"/>
    <col min="12033" max="12033" width="5" style="90" bestFit="1" customWidth="1"/>
    <col min="12034" max="12034" width="26.7109375" style="90" customWidth="1"/>
    <col min="12035" max="12035" width="6" style="90" customWidth="1"/>
    <col min="12036" max="12065" width="4.7109375" style="90" customWidth="1"/>
    <col min="12066" max="12066" width="5.85546875" style="90" customWidth="1"/>
    <col min="12067" max="12067" width="6.28515625" style="90" bestFit="1" customWidth="1"/>
    <col min="12068" max="12288" width="9.140625" style="90"/>
    <col min="12289" max="12289" width="5" style="90" bestFit="1" customWidth="1"/>
    <col min="12290" max="12290" width="26.7109375" style="90" customWidth="1"/>
    <col min="12291" max="12291" width="6" style="90" customWidth="1"/>
    <col min="12292" max="12321" width="4.7109375" style="90" customWidth="1"/>
    <col min="12322" max="12322" width="5.85546875" style="90" customWidth="1"/>
    <col min="12323" max="12323" width="6.28515625" style="90" bestFit="1" customWidth="1"/>
    <col min="12324" max="12544" width="9.140625" style="90"/>
    <col min="12545" max="12545" width="5" style="90" bestFit="1" customWidth="1"/>
    <col min="12546" max="12546" width="26.7109375" style="90" customWidth="1"/>
    <col min="12547" max="12547" width="6" style="90" customWidth="1"/>
    <col min="12548" max="12577" width="4.7109375" style="90" customWidth="1"/>
    <col min="12578" max="12578" width="5.85546875" style="90" customWidth="1"/>
    <col min="12579" max="12579" width="6.28515625" style="90" bestFit="1" customWidth="1"/>
    <col min="12580" max="12800" width="9.140625" style="90"/>
    <col min="12801" max="12801" width="5" style="90" bestFit="1" customWidth="1"/>
    <col min="12802" max="12802" width="26.7109375" style="90" customWidth="1"/>
    <col min="12803" max="12803" width="6" style="90" customWidth="1"/>
    <col min="12804" max="12833" width="4.7109375" style="90" customWidth="1"/>
    <col min="12834" max="12834" width="5.85546875" style="90" customWidth="1"/>
    <col min="12835" max="12835" width="6.28515625" style="90" bestFit="1" customWidth="1"/>
    <col min="12836" max="13056" width="9.140625" style="90"/>
    <col min="13057" max="13057" width="5" style="90" bestFit="1" customWidth="1"/>
    <col min="13058" max="13058" width="26.7109375" style="90" customWidth="1"/>
    <col min="13059" max="13059" width="6" style="90" customWidth="1"/>
    <col min="13060" max="13089" width="4.7109375" style="90" customWidth="1"/>
    <col min="13090" max="13090" width="5.85546875" style="90" customWidth="1"/>
    <col min="13091" max="13091" width="6.28515625" style="90" bestFit="1" customWidth="1"/>
    <col min="13092" max="13312" width="9.140625" style="90"/>
    <col min="13313" max="13313" width="5" style="90" bestFit="1" customWidth="1"/>
    <col min="13314" max="13314" width="26.7109375" style="90" customWidth="1"/>
    <col min="13315" max="13315" width="6" style="90" customWidth="1"/>
    <col min="13316" max="13345" width="4.7109375" style="90" customWidth="1"/>
    <col min="13346" max="13346" width="5.85546875" style="90" customWidth="1"/>
    <col min="13347" max="13347" width="6.28515625" style="90" bestFit="1" customWidth="1"/>
    <col min="13348" max="13568" width="9.140625" style="90"/>
    <col min="13569" max="13569" width="5" style="90" bestFit="1" customWidth="1"/>
    <col min="13570" max="13570" width="26.7109375" style="90" customWidth="1"/>
    <col min="13571" max="13571" width="6" style="90" customWidth="1"/>
    <col min="13572" max="13601" width="4.7109375" style="90" customWidth="1"/>
    <col min="13602" max="13602" width="5.85546875" style="90" customWidth="1"/>
    <col min="13603" max="13603" width="6.28515625" style="90" bestFit="1" customWidth="1"/>
    <col min="13604" max="13824" width="9.140625" style="90"/>
    <col min="13825" max="13825" width="5" style="90" bestFit="1" customWidth="1"/>
    <col min="13826" max="13826" width="26.7109375" style="90" customWidth="1"/>
    <col min="13827" max="13827" width="6" style="90" customWidth="1"/>
    <col min="13828" max="13857" width="4.7109375" style="90" customWidth="1"/>
    <col min="13858" max="13858" width="5.85546875" style="90" customWidth="1"/>
    <col min="13859" max="13859" width="6.28515625" style="90" bestFit="1" customWidth="1"/>
    <col min="13860" max="14080" width="9.140625" style="90"/>
    <col min="14081" max="14081" width="5" style="90" bestFit="1" customWidth="1"/>
    <col min="14082" max="14082" width="26.7109375" style="90" customWidth="1"/>
    <col min="14083" max="14083" width="6" style="90" customWidth="1"/>
    <col min="14084" max="14113" width="4.7109375" style="90" customWidth="1"/>
    <col min="14114" max="14114" width="5.85546875" style="90" customWidth="1"/>
    <col min="14115" max="14115" width="6.28515625" style="90" bestFit="1" customWidth="1"/>
    <col min="14116" max="14336" width="9.140625" style="90"/>
    <col min="14337" max="14337" width="5" style="90" bestFit="1" customWidth="1"/>
    <col min="14338" max="14338" width="26.7109375" style="90" customWidth="1"/>
    <col min="14339" max="14339" width="6" style="90" customWidth="1"/>
    <col min="14340" max="14369" width="4.7109375" style="90" customWidth="1"/>
    <col min="14370" max="14370" width="5.85546875" style="90" customWidth="1"/>
    <col min="14371" max="14371" width="6.28515625" style="90" bestFit="1" customWidth="1"/>
    <col min="14372" max="14592" width="9.140625" style="90"/>
    <col min="14593" max="14593" width="5" style="90" bestFit="1" customWidth="1"/>
    <col min="14594" max="14594" width="26.7109375" style="90" customWidth="1"/>
    <col min="14595" max="14595" width="6" style="90" customWidth="1"/>
    <col min="14596" max="14625" width="4.7109375" style="90" customWidth="1"/>
    <col min="14626" max="14626" width="5.85546875" style="90" customWidth="1"/>
    <col min="14627" max="14627" width="6.28515625" style="90" bestFit="1" customWidth="1"/>
    <col min="14628" max="14848" width="9.140625" style="90"/>
    <col min="14849" max="14849" width="5" style="90" bestFit="1" customWidth="1"/>
    <col min="14850" max="14850" width="26.7109375" style="90" customWidth="1"/>
    <col min="14851" max="14851" width="6" style="90" customWidth="1"/>
    <col min="14852" max="14881" width="4.7109375" style="90" customWidth="1"/>
    <col min="14882" max="14882" width="5.85546875" style="90" customWidth="1"/>
    <col min="14883" max="14883" width="6.28515625" style="90" bestFit="1" customWidth="1"/>
    <col min="14884" max="15104" width="9.140625" style="90"/>
    <col min="15105" max="15105" width="5" style="90" bestFit="1" customWidth="1"/>
    <col min="15106" max="15106" width="26.7109375" style="90" customWidth="1"/>
    <col min="15107" max="15107" width="6" style="90" customWidth="1"/>
    <col min="15108" max="15137" width="4.7109375" style="90" customWidth="1"/>
    <col min="15138" max="15138" width="5.85546875" style="90" customWidth="1"/>
    <col min="15139" max="15139" width="6.28515625" style="90" bestFit="1" customWidth="1"/>
    <col min="15140" max="15360" width="9.140625" style="90"/>
    <col min="15361" max="15361" width="5" style="90" bestFit="1" customWidth="1"/>
    <col min="15362" max="15362" width="26.7109375" style="90" customWidth="1"/>
    <col min="15363" max="15363" width="6" style="90" customWidth="1"/>
    <col min="15364" max="15393" width="4.7109375" style="90" customWidth="1"/>
    <col min="15394" max="15394" width="5.85546875" style="90" customWidth="1"/>
    <col min="15395" max="15395" width="6.28515625" style="90" bestFit="1" customWidth="1"/>
    <col min="15396" max="15616" width="9.140625" style="90"/>
    <col min="15617" max="15617" width="5" style="90" bestFit="1" customWidth="1"/>
    <col min="15618" max="15618" width="26.7109375" style="90" customWidth="1"/>
    <col min="15619" max="15619" width="6" style="90" customWidth="1"/>
    <col min="15620" max="15649" width="4.7109375" style="90" customWidth="1"/>
    <col min="15650" max="15650" width="5.85546875" style="90" customWidth="1"/>
    <col min="15651" max="15651" width="6.28515625" style="90" bestFit="1" customWidth="1"/>
    <col min="15652" max="15872" width="9.140625" style="90"/>
    <col min="15873" max="15873" width="5" style="90" bestFit="1" customWidth="1"/>
    <col min="15874" max="15874" width="26.7109375" style="90" customWidth="1"/>
    <col min="15875" max="15875" width="6" style="90" customWidth="1"/>
    <col min="15876" max="15905" width="4.7109375" style="90" customWidth="1"/>
    <col min="15906" max="15906" width="5.85546875" style="90" customWidth="1"/>
    <col min="15907" max="15907" width="6.28515625" style="90" bestFit="1" customWidth="1"/>
    <col min="15908" max="16128" width="9.140625" style="90"/>
    <col min="16129" max="16129" width="5" style="90" bestFit="1" customWidth="1"/>
    <col min="16130" max="16130" width="26.7109375" style="90" customWidth="1"/>
    <col min="16131" max="16131" width="6" style="90" customWidth="1"/>
    <col min="16132" max="16161" width="4.7109375" style="90" customWidth="1"/>
    <col min="16162" max="16162" width="5.85546875" style="90" customWidth="1"/>
    <col min="16163" max="16163" width="6.28515625" style="90" bestFit="1" customWidth="1"/>
    <col min="16164" max="16384" width="9.140625" style="90"/>
  </cols>
  <sheetData>
    <row r="1" spans="1:35" x14ac:dyDescent="0.2">
      <c r="B1" s="87"/>
      <c r="C1" s="88"/>
      <c r="D1" s="88"/>
      <c r="E1" s="88"/>
      <c r="F1" s="88"/>
      <c r="G1" s="88"/>
      <c r="H1" s="88"/>
      <c r="I1" s="88"/>
      <c r="J1" s="189" t="s">
        <v>99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88"/>
      <c r="AA1" s="88"/>
      <c r="AB1" s="88"/>
      <c r="AC1" s="88"/>
      <c r="AD1" s="88"/>
      <c r="AE1" s="88"/>
      <c r="AF1" s="88"/>
      <c r="AG1" s="88"/>
      <c r="AH1" s="88"/>
    </row>
    <row r="2" spans="1:35" ht="6" customHeight="1" x14ac:dyDescent="0.2"/>
    <row r="3" spans="1:35" s="103" customFormat="1" ht="24" x14ac:dyDescent="0.2">
      <c r="A3" s="96" t="s">
        <v>1</v>
      </c>
      <c r="B3" s="97" t="s">
        <v>2</v>
      </c>
      <c r="C3" s="98" t="s">
        <v>3</v>
      </c>
      <c r="D3" s="99">
        <v>1</v>
      </c>
      <c r="E3" s="99">
        <v>2</v>
      </c>
      <c r="F3" s="99">
        <v>3</v>
      </c>
      <c r="G3" s="99">
        <v>4</v>
      </c>
      <c r="H3" s="99">
        <v>5</v>
      </c>
      <c r="I3" s="99">
        <v>6</v>
      </c>
      <c r="J3" s="99">
        <v>7</v>
      </c>
      <c r="K3" s="144">
        <v>8</v>
      </c>
      <c r="L3" s="144">
        <v>9</v>
      </c>
      <c r="M3" s="144">
        <v>10</v>
      </c>
      <c r="N3" s="144">
        <v>11</v>
      </c>
      <c r="O3" s="144">
        <v>12</v>
      </c>
      <c r="P3" s="99">
        <v>13</v>
      </c>
      <c r="Q3" s="99">
        <v>14</v>
      </c>
      <c r="R3" s="99">
        <v>15</v>
      </c>
      <c r="S3" s="99">
        <v>16</v>
      </c>
      <c r="T3" s="99">
        <v>17</v>
      </c>
      <c r="U3" s="99">
        <v>18</v>
      </c>
      <c r="V3" s="99">
        <v>19</v>
      </c>
      <c r="W3" s="99">
        <v>20</v>
      </c>
      <c r="X3" s="99">
        <v>21</v>
      </c>
      <c r="Y3" s="99">
        <v>22</v>
      </c>
      <c r="Z3" s="99">
        <v>23</v>
      </c>
      <c r="AA3" s="99">
        <v>24</v>
      </c>
      <c r="AB3" s="99">
        <v>25</v>
      </c>
      <c r="AC3" s="99">
        <v>26</v>
      </c>
      <c r="AD3" s="99">
        <v>27</v>
      </c>
      <c r="AE3" s="99">
        <v>28</v>
      </c>
      <c r="AF3" s="99">
        <v>29</v>
      </c>
      <c r="AG3" s="99">
        <v>30</v>
      </c>
      <c r="AH3" s="101" t="s">
        <v>4</v>
      </c>
      <c r="AI3" s="102" t="s">
        <v>5</v>
      </c>
    </row>
    <row r="4" spans="1:35" s="112" customFormat="1" ht="17.25" customHeight="1" x14ac:dyDescent="0.2">
      <c r="A4" s="104">
        <v>10</v>
      </c>
      <c r="B4" s="105" t="s">
        <v>6</v>
      </c>
      <c r="C4" s="106">
        <v>33.700000000000003</v>
      </c>
      <c r="D4" s="107">
        <v>0</v>
      </c>
      <c r="E4" s="107">
        <v>0</v>
      </c>
      <c r="F4" s="107">
        <v>0</v>
      </c>
      <c r="G4" s="107">
        <v>0</v>
      </c>
      <c r="H4" s="107">
        <v>0</v>
      </c>
      <c r="I4" s="107">
        <v>0</v>
      </c>
      <c r="J4" s="107">
        <v>0</v>
      </c>
      <c r="K4" s="113">
        <v>0.5</v>
      </c>
      <c r="L4" s="114">
        <v>0</v>
      </c>
      <c r="M4" s="114">
        <v>0</v>
      </c>
      <c r="N4" s="114">
        <v>0</v>
      </c>
      <c r="O4" s="114">
        <v>0</v>
      </c>
      <c r="P4" s="109">
        <v>0</v>
      </c>
      <c r="Q4" s="109">
        <v>0</v>
      </c>
      <c r="R4" s="109">
        <v>0</v>
      </c>
      <c r="S4" s="109">
        <v>0</v>
      </c>
      <c r="T4" s="109">
        <v>0</v>
      </c>
      <c r="U4" s="109">
        <v>0</v>
      </c>
      <c r="V4" s="109">
        <v>0</v>
      </c>
      <c r="W4" s="109">
        <v>0</v>
      </c>
      <c r="X4" s="109">
        <v>0</v>
      </c>
      <c r="Y4" s="109">
        <v>0</v>
      </c>
      <c r="Z4" s="109">
        <v>0</v>
      </c>
      <c r="AA4" s="107">
        <v>0</v>
      </c>
      <c r="AB4" s="107">
        <v>0</v>
      </c>
      <c r="AC4" s="107">
        <v>0</v>
      </c>
      <c r="AD4" s="107">
        <v>0</v>
      </c>
      <c r="AE4" s="107">
        <v>0</v>
      </c>
      <c r="AF4" s="107">
        <v>0</v>
      </c>
      <c r="AG4" s="107">
        <v>0</v>
      </c>
      <c r="AH4" s="110">
        <f t="shared" ref="AH4:AH38" si="0">SUM(D4:AG4)</f>
        <v>0.5</v>
      </c>
      <c r="AI4" s="111">
        <f t="shared" ref="AI4:AI38" si="1">AH4/C4</f>
        <v>1.4836795252225518E-2</v>
      </c>
    </row>
    <row r="5" spans="1:35" s="103" customFormat="1" ht="17.25" customHeight="1" x14ac:dyDescent="0.2">
      <c r="A5" s="104">
        <v>38</v>
      </c>
      <c r="B5" s="105" t="s">
        <v>7</v>
      </c>
      <c r="C5" s="106">
        <v>22.5</v>
      </c>
      <c r="D5" s="113">
        <v>0</v>
      </c>
      <c r="E5" s="113">
        <v>0</v>
      </c>
      <c r="F5" s="114">
        <v>0</v>
      </c>
      <c r="G5" s="114">
        <v>0</v>
      </c>
      <c r="H5" s="114">
        <v>0</v>
      </c>
      <c r="I5" s="114">
        <v>0</v>
      </c>
      <c r="J5" s="114">
        <v>0</v>
      </c>
      <c r="K5" s="114">
        <v>6</v>
      </c>
      <c r="L5" s="114">
        <v>0</v>
      </c>
      <c r="M5" s="114">
        <v>0</v>
      </c>
      <c r="N5" s="114">
        <v>0</v>
      </c>
      <c r="O5" s="114">
        <v>0</v>
      </c>
      <c r="P5" s="145">
        <v>0</v>
      </c>
      <c r="Q5" s="114">
        <v>0</v>
      </c>
      <c r="R5" s="114">
        <v>0</v>
      </c>
      <c r="S5" s="114">
        <v>0</v>
      </c>
      <c r="T5" s="114">
        <v>0</v>
      </c>
      <c r="U5" s="114">
        <v>0</v>
      </c>
      <c r="V5" s="114">
        <v>0</v>
      </c>
      <c r="W5" s="114">
        <v>0</v>
      </c>
      <c r="X5" s="114">
        <v>0</v>
      </c>
      <c r="Y5" s="114">
        <v>0</v>
      </c>
      <c r="Z5" s="114">
        <v>0</v>
      </c>
      <c r="AA5" s="114">
        <v>0</v>
      </c>
      <c r="AB5" s="114">
        <v>0</v>
      </c>
      <c r="AC5" s="114">
        <v>0</v>
      </c>
      <c r="AD5" s="114">
        <v>0</v>
      </c>
      <c r="AE5" s="114">
        <v>0</v>
      </c>
      <c r="AF5" s="113">
        <v>0</v>
      </c>
      <c r="AG5" s="113">
        <v>0</v>
      </c>
      <c r="AH5" s="110">
        <f t="shared" si="0"/>
        <v>6</v>
      </c>
      <c r="AI5" s="111">
        <f t="shared" si="1"/>
        <v>0.26666666666666666</v>
      </c>
    </row>
    <row r="6" spans="1:35" s="103" customFormat="1" ht="17.25" customHeight="1" x14ac:dyDescent="0.2">
      <c r="A6" s="104">
        <v>40</v>
      </c>
      <c r="B6" s="105" t="s">
        <v>8</v>
      </c>
      <c r="C6" s="106">
        <v>26.5</v>
      </c>
      <c r="D6" s="113">
        <v>0</v>
      </c>
      <c r="E6" s="113">
        <v>0</v>
      </c>
      <c r="F6" s="114">
        <v>0</v>
      </c>
      <c r="G6" s="114">
        <v>0</v>
      </c>
      <c r="H6" s="114">
        <v>0</v>
      </c>
      <c r="I6" s="114">
        <v>0</v>
      </c>
      <c r="J6" s="114">
        <v>0</v>
      </c>
      <c r="K6" s="114">
        <v>0</v>
      </c>
      <c r="L6" s="114">
        <v>4.3</v>
      </c>
      <c r="M6" s="114">
        <v>0</v>
      </c>
      <c r="N6" s="114">
        <v>0</v>
      </c>
      <c r="O6" s="114">
        <v>0</v>
      </c>
      <c r="P6" s="145">
        <v>0</v>
      </c>
      <c r="Q6" s="114">
        <v>0</v>
      </c>
      <c r="R6" s="114">
        <v>0</v>
      </c>
      <c r="S6" s="114">
        <v>0</v>
      </c>
      <c r="T6" s="114">
        <v>0</v>
      </c>
      <c r="U6" s="114">
        <v>0</v>
      </c>
      <c r="V6" s="114">
        <v>0</v>
      </c>
      <c r="W6" s="114">
        <v>0</v>
      </c>
      <c r="X6" s="114">
        <v>0</v>
      </c>
      <c r="Y6" s="114">
        <v>0</v>
      </c>
      <c r="Z6" s="114">
        <v>0</v>
      </c>
      <c r="AA6" s="114">
        <v>0</v>
      </c>
      <c r="AB6" s="114">
        <v>0</v>
      </c>
      <c r="AC6" s="114">
        <v>0</v>
      </c>
      <c r="AD6" s="114">
        <v>0</v>
      </c>
      <c r="AE6" s="114">
        <v>0</v>
      </c>
      <c r="AF6" s="113">
        <v>0</v>
      </c>
      <c r="AG6" s="113">
        <v>0</v>
      </c>
      <c r="AH6" s="110">
        <f t="shared" si="0"/>
        <v>4.3</v>
      </c>
      <c r="AI6" s="111">
        <f t="shared" si="1"/>
        <v>0.16226415094339622</v>
      </c>
    </row>
    <row r="7" spans="1:35" s="103" customFormat="1" ht="17.25" customHeight="1" x14ac:dyDescent="0.2">
      <c r="A7" s="104">
        <v>63</v>
      </c>
      <c r="B7" s="105" t="s">
        <v>9</v>
      </c>
      <c r="C7" s="106">
        <v>29</v>
      </c>
      <c r="D7" s="113">
        <v>0</v>
      </c>
      <c r="E7" s="113">
        <v>0</v>
      </c>
      <c r="F7" s="114">
        <v>0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  <c r="P7" s="145">
        <v>0</v>
      </c>
      <c r="Q7" s="114">
        <v>0</v>
      </c>
      <c r="R7" s="114">
        <v>0</v>
      </c>
      <c r="S7" s="114">
        <v>0</v>
      </c>
      <c r="T7" s="114">
        <v>0</v>
      </c>
      <c r="U7" s="114">
        <v>0</v>
      </c>
      <c r="V7" s="114">
        <v>0</v>
      </c>
      <c r="W7" s="114">
        <v>0</v>
      </c>
      <c r="X7" s="114">
        <v>0</v>
      </c>
      <c r="Y7" s="114">
        <v>0</v>
      </c>
      <c r="Z7" s="114">
        <v>0</v>
      </c>
      <c r="AA7" s="114">
        <v>0</v>
      </c>
      <c r="AB7" s="114">
        <v>0</v>
      </c>
      <c r="AC7" s="114">
        <v>0</v>
      </c>
      <c r="AD7" s="114">
        <v>0</v>
      </c>
      <c r="AE7" s="114">
        <v>0</v>
      </c>
      <c r="AF7" s="113">
        <v>0</v>
      </c>
      <c r="AG7" s="113">
        <v>0</v>
      </c>
      <c r="AH7" s="110">
        <f t="shared" si="0"/>
        <v>0</v>
      </c>
      <c r="AI7" s="111">
        <f t="shared" si="1"/>
        <v>0</v>
      </c>
    </row>
    <row r="8" spans="1:35" s="103" customFormat="1" ht="17.25" customHeight="1" x14ac:dyDescent="0.2">
      <c r="A8" s="104">
        <v>82</v>
      </c>
      <c r="B8" s="105" t="s">
        <v>10</v>
      </c>
      <c r="C8" s="106">
        <v>24</v>
      </c>
      <c r="D8" s="113">
        <v>0</v>
      </c>
      <c r="E8" s="113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0.9</v>
      </c>
      <c r="L8" s="114">
        <v>0</v>
      </c>
      <c r="M8" s="114">
        <v>0</v>
      </c>
      <c r="N8" s="114">
        <v>0</v>
      </c>
      <c r="O8" s="114">
        <v>0</v>
      </c>
      <c r="P8" s="145">
        <v>0</v>
      </c>
      <c r="Q8" s="114">
        <v>0</v>
      </c>
      <c r="R8" s="114">
        <v>0</v>
      </c>
      <c r="S8" s="114">
        <v>0</v>
      </c>
      <c r="T8" s="114">
        <v>0</v>
      </c>
      <c r="U8" s="114">
        <v>0</v>
      </c>
      <c r="V8" s="114">
        <v>0</v>
      </c>
      <c r="W8" s="114">
        <v>0</v>
      </c>
      <c r="X8" s="114">
        <v>0.1</v>
      </c>
      <c r="Y8" s="114">
        <v>0</v>
      </c>
      <c r="Z8" s="114">
        <v>0</v>
      </c>
      <c r="AA8" s="114">
        <v>0</v>
      </c>
      <c r="AB8" s="114">
        <v>0</v>
      </c>
      <c r="AC8" s="114">
        <v>0</v>
      </c>
      <c r="AD8" s="114">
        <v>0</v>
      </c>
      <c r="AE8" s="114">
        <v>0</v>
      </c>
      <c r="AF8" s="113">
        <v>0</v>
      </c>
      <c r="AG8" s="113">
        <v>0</v>
      </c>
      <c r="AH8" s="110">
        <f t="shared" si="0"/>
        <v>1</v>
      </c>
      <c r="AI8" s="111">
        <f t="shared" si="1"/>
        <v>4.1666666666666664E-2</v>
      </c>
    </row>
    <row r="9" spans="1:35" ht="17.25" customHeight="1" x14ac:dyDescent="0.2">
      <c r="A9" s="104">
        <v>90</v>
      </c>
      <c r="B9" s="105" t="s">
        <v>12</v>
      </c>
      <c r="C9" s="106">
        <v>28.2</v>
      </c>
      <c r="D9" s="113">
        <v>0</v>
      </c>
      <c r="E9" s="113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11.8</v>
      </c>
      <c r="M9" s="114">
        <v>0</v>
      </c>
      <c r="N9" s="114">
        <v>0</v>
      </c>
      <c r="O9" s="114">
        <v>0</v>
      </c>
      <c r="P9" s="145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3">
        <v>0</v>
      </c>
      <c r="AG9" s="113">
        <v>0</v>
      </c>
      <c r="AH9" s="110">
        <f t="shared" si="0"/>
        <v>11.8</v>
      </c>
      <c r="AI9" s="111">
        <f t="shared" si="1"/>
        <v>0.41843971631205679</v>
      </c>
    </row>
    <row r="10" spans="1:35" ht="17.25" customHeight="1" x14ac:dyDescent="0.2">
      <c r="A10" s="104">
        <v>94</v>
      </c>
      <c r="B10" s="105" t="s">
        <v>13</v>
      </c>
      <c r="C10" s="106">
        <v>24</v>
      </c>
      <c r="D10" s="113">
        <v>0</v>
      </c>
      <c r="E10" s="113">
        <v>0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4</v>
      </c>
      <c r="L10" s="114">
        <v>0</v>
      </c>
      <c r="M10" s="114">
        <v>0</v>
      </c>
      <c r="N10" s="114">
        <v>0</v>
      </c>
      <c r="O10" s="114">
        <v>0</v>
      </c>
      <c r="P10" s="145">
        <v>0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  <c r="V10" s="114">
        <v>0</v>
      </c>
      <c r="W10" s="114">
        <v>0</v>
      </c>
      <c r="X10" s="114">
        <v>0.8</v>
      </c>
      <c r="Y10" s="114">
        <v>0</v>
      </c>
      <c r="Z10" s="114">
        <v>0</v>
      </c>
      <c r="AA10" s="114">
        <v>0</v>
      </c>
      <c r="AB10" s="114">
        <v>0</v>
      </c>
      <c r="AC10" s="114">
        <v>0</v>
      </c>
      <c r="AD10" s="114">
        <v>0</v>
      </c>
      <c r="AE10" s="114">
        <v>0</v>
      </c>
      <c r="AF10" s="113">
        <v>0</v>
      </c>
      <c r="AG10" s="113">
        <v>0</v>
      </c>
      <c r="AH10" s="110">
        <f t="shared" si="0"/>
        <v>4.8</v>
      </c>
      <c r="AI10" s="111">
        <f t="shared" si="1"/>
        <v>0.19999999999999998</v>
      </c>
    </row>
    <row r="11" spans="1:35" ht="17.25" customHeight="1" x14ac:dyDescent="0.2">
      <c r="A11" s="104">
        <v>105</v>
      </c>
      <c r="B11" s="105" t="s">
        <v>14</v>
      </c>
      <c r="C11" s="106">
        <v>36.4</v>
      </c>
      <c r="D11" s="113">
        <v>0</v>
      </c>
      <c r="E11" s="113">
        <v>0</v>
      </c>
      <c r="F11" s="114">
        <v>0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45">
        <v>0</v>
      </c>
      <c r="Q11" s="114">
        <v>0</v>
      </c>
      <c r="R11" s="114">
        <v>0</v>
      </c>
      <c r="S11" s="114">
        <v>0</v>
      </c>
      <c r="T11" s="114">
        <v>0</v>
      </c>
      <c r="U11" s="114">
        <v>0</v>
      </c>
      <c r="V11" s="114">
        <v>0</v>
      </c>
      <c r="W11" s="114">
        <v>0</v>
      </c>
      <c r="X11" s="114">
        <v>0</v>
      </c>
      <c r="Y11" s="114">
        <v>0</v>
      </c>
      <c r="Z11" s="114">
        <v>0</v>
      </c>
      <c r="AA11" s="114">
        <v>0</v>
      </c>
      <c r="AB11" s="114">
        <v>0</v>
      </c>
      <c r="AC11" s="114">
        <v>0</v>
      </c>
      <c r="AD11" s="114">
        <v>0</v>
      </c>
      <c r="AE11" s="114">
        <v>0</v>
      </c>
      <c r="AF11" s="113">
        <v>0</v>
      </c>
      <c r="AG11" s="113">
        <v>1.4</v>
      </c>
      <c r="AH11" s="110">
        <f t="shared" si="0"/>
        <v>1.4</v>
      </c>
      <c r="AI11" s="111">
        <f t="shared" si="1"/>
        <v>3.8461538461538464E-2</v>
      </c>
    </row>
    <row r="12" spans="1:35" ht="17.25" customHeight="1" x14ac:dyDescent="0.2">
      <c r="A12" s="104">
        <v>120</v>
      </c>
      <c r="B12" s="105" t="s">
        <v>15</v>
      </c>
      <c r="C12" s="146">
        <v>47.9</v>
      </c>
      <c r="D12" s="113">
        <v>0</v>
      </c>
      <c r="E12" s="113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45">
        <v>0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  <c r="V12" s="114">
        <v>0</v>
      </c>
      <c r="W12" s="114">
        <v>0</v>
      </c>
      <c r="X12" s="114">
        <v>0</v>
      </c>
      <c r="Y12" s="114">
        <v>0</v>
      </c>
      <c r="Z12" s="114">
        <v>0</v>
      </c>
      <c r="AA12" s="114">
        <v>0</v>
      </c>
      <c r="AB12" s="114">
        <v>0</v>
      </c>
      <c r="AC12" s="114">
        <v>0</v>
      </c>
      <c r="AD12" s="114">
        <v>0</v>
      </c>
      <c r="AE12" s="114">
        <v>0</v>
      </c>
      <c r="AF12" s="113">
        <v>0</v>
      </c>
      <c r="AG12" s="113">
        <v>2</v>
      </c>
      <c r="AH12" s="110">
        <f t="shared" si="0"/>
        <v>2</v>
      </c>
      <c r="AI12" s="111">
        <f t="shared" si="1"/>
        <v>4.1753653444676408E-2</v>
      </c>
    </row>
    <row r="13" spans="1:35" ht="17.25" customHeight="1" x14ac:dyDescent="0.2">
      <c r="A13" s="104">
        <v>130</v>
      </c>
      <c r="B13" s="105" t="s">
        <v>16</v>
      </c>
      <c r="C13" s="146">
        <v>57.2</v>
      </c>
      <c r="D13" s="113">
        <v>0</v>
      </c>
      <c r="E13" s="113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4.5999999999999996</v>
      </c>
      <c r="M13" s="114">
        <v>0</v>
      </c>
      <c r="N13" s="114">
        <v>0</v>
      </c>
      <c r="O13" s="114">
        <v>0</v>
      </c>
      <c r="P13" s="145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4">
        <v>0</v>
      </c>
      <c r="AF13" s="113">
        <v>0</v>
      </c>
      <c r="AG13" s="113">
        <v>10.5</v>
      </c>
      <c r="AH13" s="110">
        <f t="shared" si="0"/>
        <v>15.1</v>
      </c>
      <c r="AI13" s="111">
        <f t="shared" si="1"/>
        <v>0.26398601398601396</v>
      </c>
    </row>
    <row r="14" spans="1:35" ht="17.25" customHeight="1" x14ac:dyDescent="0.2">
      <c r="A14" s="104">
        <v>160</v>
      </c>
      <c r="B14" s="105" t="s">
        <v>17</v>
      </c>
      <c r="C14" s="146">
        <v>26.4</v>
      </c>
      <c r="D14" s="113">
        <v>0</v>
      </c>
      <c r="E14" s="113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7.2</v>
      </c>
      <c r="L14" s="114">
        <v>28.2</v>
      </c>
      <c r="M14" s="114">
        <v>0</v>
      </c>
      <c r="N14" s="114">
        <v>0</v>
      </c>
      <c r="O14" s="114">
        <v>0</v>
      </c>
      <c r="P14" s="145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3">
        <v>0</v>
      </c>
      <c r="AG14" s="113">
        <v>0</v>
      </c>
      <c r="AH14" s="110">
        <f t="shared" si="0"/>
        <v>35.4</v>
      </c>
      <c r="AI14" s="111">
        <f t="shared" si="1"/>
        <v>1.3409090909090908</v>
      </c>
    </row>
    <row r="15" spans="1:35" ht="17.25" customHeight="1" x14ac:dyDescent="0.2">
      <c r="A15" s="104">
        <v>178</v>
      </c>
      <c r="B15" s="105" t="s">
        <v>18</v>
      </c>
      <c r="C15" s="146">
        <v>42.8</v>
      </c>
      <c r="D15" s="113">
        <v>0</v>
      </c>
      <c r="E15" s="113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8</v>
      </c>
      <c r="M15" s="114">
        <v>0</v>
      </c>
      <c r="N15" s="114">
        <v>0</v>
      </c>
      <c r="O15" s="114">
        <v>0</v>
      </c>
      <c r="P15" s="145">
        <v>0</v>
      </c>
      <c r="Q15" s="114">
        <v>0</v>
      </c>
      <c r="R15" s="114">
        <v>0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  <c r="AC15" s="114">
        <v>0</v>
      </c>
      <c r="AD15" s="114">
        <v>0</v>
      </c>
      <c r="AE15" s="114">
        <v>0</v>
      </c>
      <c r="AF15" s="113">
        <v>0</v>
      </c>
      <c r="AG15" s="113" t="s">
        <v>11</v>
      </c>
      <c r="AH15" s="110">
        <f t="shared" si="0"/>
        <v>8</v>
      </c>
      <c r="AI15" s="111">
        <f t="shared" si="1"/>
        <v>0.18691588785046731</v>
      </c>
    </row>
    <row r="16" spans="1:35" ht="17.25" customHeight="1" x14ac:dyDescent="0.2">
      <c r="A16" s="104">
        <v>211</v>
      </c>
      <c r="B16" s="105" t="s">
        <v>19</v>
      </c>
      <c r="C16" s="146">
        <v>37</v>
      </c>
      <c r="D16" s="113">
        <v>0</v>
      </c>
      <c r="E16" s="113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10.8</v>
      </c>
      <c r="M16" s="114">
        <v>0</v>
      </c>
      <c r="N16" s="114">
        <v>0</v>
      </c>
      <c r="O16" s="114">
        <v>0</v>
      </c>
      <c r="P16" s="145">
        <v>0</v>
      </c>
      <c r="Q16" s="114">
        <v>0</v>
      </c>
      <c r="R16" s="114">
        <v>0</v>
      </c>
      <c r="S16" s="114">
        <v>0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14">
        <v>0</v>
      </c>
      <c r="Z16" s="114">
        <v>0</v>
      </c>
      <c r="AA16" s="114">
        <v>0</v>
      </c>
      <c r="AB16" s="114">
        <v>0</v>
      </c>
      <c r="AC16" s="114">
        <v>0</v>
      </c>
      <c r="AD16" s="114">
        <v>0</v>
      </c>
      <c r="AE16" s="114">
        <v>0</v>
      </c>
      <c r="AF16" s="113">
        <v>0</v>
      </c>
      <c r="AG16" s="113">
        <v>0</v>
      </c>
      <c r="AH16" s="110">
        <f t="shared" si="0"/>
        <v>10.8</v>
      </c>
      <c r="AI16" s="111">
        <f t="shared" si="1"/>
        <v>0.29189189189189191</v>
      </c>
    </row>
    <row r="17" spans="1:35" ht="17.25" customHeight="1" x14ac:dyDescent="0.2">
      <c r="A17" s="104">
        <v>225</v>
      </c>
      <c r="B17" s="105" t="s">
        <v>20</v>
      </c>
      <c r="C17" s="146">
        <v>53.6</v>
      </c>
      <c r="D17" s="113">
        <v>0</v>
      </c>
      <c r="E17" s="113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2.6</v>
      </c>
      <c r="M17" s="114">
        <v>0</v>
      </c>
      <c r="N17" s="114">
        <v>0</v>
      </c>
      <c r="O17" s="114">
        <v>0</v>
      </c>
      <c r="P17" s="145">
        <v>0</v>
      </c>
      <c r="Q17" s="114">
        <v>0</v>
      </c>
      <c r="R17" s="114">
        <v>0</v>
      </c>
      <c r="S17" s="114">
        <v>0</v>
      </c>
      <c r="T17" s="114">
        <v>0</v>
      </c>
      <c r="U17" s="114">
        <v>0</v>
      </c>
      <c r="V17" s="114">
        <v>0</v>
      </c>
      <c r="W17" s="114">
        <v>0</v>
      </c>
      <c r="X17" s="114">
        <v>0</v>
      </c>
      <c r="Y17" s="114">
        <v>0</v>
      </c>
      <c r="Z17" s="114">
        <v>0</v>
      </c>
      <c r="AA17" s="114">
        <v>0</v>
      </c>
      <c r="AB17" s="114">
        <v>0</v>
      </c>
      <c r="AC17" s="114">
        <v>0</v>
      </c>
      <c r="AD17" s="114">
        <v>0</v>
      </c>
      <c r="AE17" s="114">
        <v>0</v>
      </c>
      <c r="AF17" s="113">
        <v>0</v>
      </c>
      <c r="AG17" s="113">
        <v>0</v>
      </c>
      <c r="AH17" s="110">
        <f t="shared" si="0"/>
        <v>2.6</v>
      </c>
      <c r="AI17" s="111">
        <f t="shared" si="1"/>
        <v>4.8507462686567165E-2</v>
      </c>
    </row>
    <row r="18" spans="1:35" ht="17.25" customHeight="1" x14ac:dyDescent="0.2">
      <c r="A18" s="104">
        <v>310</v>
      </c>
      <c r="B18" s="105" t="s">
        <v>21</v>
      </c>
      <c r="C18" s="146">
        <v>51.9</v>
      </c>
      <c r="D18" s="113">
        <v>0</v>
      </c>
      <c r="E18" s="113">
        <v>0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  <c r="P18" s="145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4">
        <v>0</v>
      </c>
      <c r="W18" s="114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4" t="s">
        <v>11</v>
      </c>
      <c r="AD18" s="114">
        <v>0</v>
      </c>
      <c r="AE18" s="114">
        <v>0</v>
      </c>
      <c r="AF18" s="113">
        <v>0</v>
      </c>
      <c r="AG18" s="113">
        <v>0</v>
      </c>
      <c r="AH18" s="110">
        <f t="shared" si="0"/>
        <v>0</v>
      </c>
      <c r="AI18" s="111">
        <f t="shared" si="1"/>
        <v>0</v>
      </c>
    </row>
    <row r="19" spans="1:35" ht="17.25" customHeight="1" x14ac:dyDescent="0.2">
      <c r="A19" s="104">
        <v>313</v>
      </c>
      <c r="B19" s="105" t="s">
        <v>22</v>
      </c>
      <c r="C19" s="146">
        <v>26</v>
      </c>
      <c r="D19" s="113">
        <v>0</v>
      </c>
      <c r="E19" s="113">
        <v>0</v>
      </c>
      <c r="F19" s="114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1.2</v>
      </c>
      <c r="L19" s="114">
        <v>0</v>
      </c>
      <c r="M19" s="114">
        <v>0</v>
      </c>
      <c r="N19" s="114">
        <v>0</v>
      </c>
      <c r="O19" s="114">
        <v>0</v>
      </c>
      <c r="P19" s="145">
        <v>0</v>
      </c>
      <c r="Q19" s="114">
        <v>0</v>
      </c>
      <c r="R19" s="114">
        <v>0</v>
      </c>
      <c r="S19" s="114">
        <v>0</v>
      </c>
      <c r="T19" s="114">
        <v>0</v>
      </c>
      <c r="U19" s="114">
        <v>0</v>
      </c>
      <c r="V19" s="114">
        <v>0</v>
      </c>
      <c r="W19" s="114">
        <v>0</v>
      </c>
      <c r="X19" s="114">
        <v>1</v>
      </c>
      <c r="Y19" s="114">
        <v>0</v>
      </c>
      <c r="Z19" s="114">
        <v>0</v>
      </c>
      <c r="AA19" s="114">
        <v>0</v>
      </c>
      <c r="AB19" s="114">
        <v>0</v>
      </c>
      <c r="AC19" s="114">
        <v>0</v>
      </c>
      <c r="AD19" s="114">
        <v>0</v>
      </c>
      <c r="AE19" s="114">
        <v>0</v>
      </c>
      <c r="AF19" s="113">
        <v>0</v>
      </c>
      <c r="AG19" s="113">
        <v>0</v>
      </c>
      <c r="AH19" s="110">
        <f t="shared" si="0"/>
        <v>2.2000000000000002</v>
      </c>
      <c r="AI19" s="111">
        <f t="shared" si="1"/>
        <v>8.461538461538462E-2</v>
      </c>
    </row>
    <row r="20" spans="1:35" ht="17.25" customHeight="1" x14ac:dyDescent="0.2">
      <c r="A20" s="104">
        <v>320</v>
      </c>
      <c r="B20" s="105" t="s">
        <v>23</v>
      </c>
      <c r="C20" s="146">
        <v>47.8</v>
      </c>
      <c r="D20" s="113">
        <v>0</v>
      </c>
      <c r="E20" s="113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  <c r="P20" s="145">
        <v>0</v>
      </c>
      <c r="Q20" s="114">
        <v>0</v>
      </c>
      <c r="R20" s="114">
        <v>0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  <c r="X20" s="114">
        <v>0</v>
      </c>
      <c r="Y20" s="114">
        <v>0</v>
      </c>
      <c r="Z20" s="114">
        <v>0</v>
      </c>
      <c r="AA20" s="114">
        <v>0</v>
      </c>
      <c r="AB20" s="114">
        <v>0</v>
      </c>
      <c r="AC20" s="114">
        <v>0</v>
      </c>
      <c r="AD20" s="114">
        <v>3</v>
      </c>
      <c r="AE20" s="114">
        <v>0</v>
      </c>
      <c r="AF20" s="114">
        <v>0</v>
      </c>
      <c r="AG20" s="113">
        <v>0</v>
      </c>
      <c r="AH20" s="110">
        <f t="shared" si="0"/>
        <v>3</v>
      </c>
      <c r="AI20" s="111">
        <f t="shared" si="1"/>
        <v>6.2761506276150625E-2</v>
      </c>
    </row>
    <row r="21" spans="1:35" ht="17.25" customHeight="1" x14ac:dyDescent="0.2">
      <c r="A21" s="104">
        <v>332</v>
      </c>
      <c r="B21" s="105" t="s">
        <v>24</v>
      </c>
      <c r="C21" s="146">
        <v>16.600000000000001</v>
      </c>
      <c r="D21" s="113">
        <v>0</v>
      </c>
      <c r="E21" s="113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 t="s">
        <v>11</v>
      </c>
      <c r="L21" s="147">
        <v>0</v>
      </c>
      <c r="M21" s="147">
        <v>0</v>
      </c>
      <c r="N21" s="114">
        <v>0</v>
      </c>
      <c r="O21" s="114">
        <v>0</v>
      </c>
      <c r="P21" s="145">
        <v>0</v>
      </c>
      <c r="Q21" s="114">
        <v>0</v>
      </c>
      <c r="R21" s="114">
        <v>0</v>
      </c>
      <c r="S21" s="114">
        <v>0</v>
      </c>
      <c r="T21" s="114">
        <v>0</v>
      </c>
      <c r="U21" s="114">
        <v>0</v>
      </c>
      <c r="V21" s="114">
        <v>0</v>
      </c>
      <c r="W21" s="114">
        <v>0</v>
      </c>
      <c r="X21" s="114" t="s">
        <v>11</v>
      </c>
      <c r="Y21" s="114">
        <v>0</v>
      </c>
      <c r="Z21" s="114">
        <v>0</v>
      </c>
      <c r="AA21" s="114">
        <v>0</v>
      </c>
      <c r="AB21" s="114">
        <v>0</v>
      </c>
      <c r="AC21" s="114">
        <v>0</v>
      </c>
      <c r="AD21" s="114" t="s">
        <v>11</v>
      </c>
      <c r="AE21" s="114">
        <v>0</v>
      </c>
      <c r="AF21" s="113">
        <v>0</v>
      </c>
      <c r="AG21" s="113">
        <v>0</v>
      </c>
      <c r="AH21" s="110">
        <f>SUM(D21:AG21)</f>
        <v>0</v>
      </c>
      <c r="AI21" s="111">
        <f t="shared" si="1"/>
        <v>0</v>
      </c>
    </row>
    <row r="22" spans="1:35" ht="17.25" customHeight="1" x14ac:dyDescent="0.2">
      <c r="A22" s="104">
        <v>338</v>
      </c>
      <c r="B22" s="105" t="s">
        <v>25</v>
      </c>
      <c r="C22" s="146">
        <v>24.6</v>
      </c>
      <c r="D22" s="113">
        <v>0</v>
      </c>
      <c r="E22" s="113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145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0</v>
      </c>
      <c r="W22" s="114">
        <v>0</v>
      </c>
      <c r="X22" s="114">
        <v>1.7</v>
      </c>
      <c r="Y22" s="114">
        <v>0</v>
      </c>
      <c r="Z22" s="114">
        <v>0</v>
      </c>
      <c r="AA22" s="114">
        <v>0</v>
      </c>
      <c r="AB22" s="114">
        <v>0</v>
      </c>
      <c r="AC22" s="114">
        <v>0</v>
      </c>
      <c r="AD22" s="114">
        <v>0</v>
      </c>
      <c r="AE22" s="114">
        <v>0</v>
      </c>
      <c r="AF22" s="113">
        <v>0</v>
      </c>
      <c r="AG22" s="113">
        <v>0</v>
      </c>
      <c r="AH22" s="110">
        <f t="shared" si="0"/>
        <v>1.7</v>
      </c>
      <c r="AI22" s="111">
        <f t="shared" si="1"/>
        <v>6.9105691056910556E-2</v>
      </c>
    </row>
    <row r="23" spans="1:35" ht="17.25" customHeight="1" x14ac:dyDescent="0.2">
      <c r="A23" s="104">
        <v>370</v>
      </c>
      <c r="B23" s="105" t="s">
        <v>26</v>
      </c>
      <c r="C23" s="146">
        <v>32.299999999999997</v>
      </c>
      <c r="D23" s="113">
        <v>0</v>
      </c>
      <c r="E23" s="113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9.9</v>
      </c>
      <c r="M23" s="114">
        <v>3.1</v>
      </c>
      <c r="N23" s="114">
        <v>0</v>
      </c>
      <c r="O23" s="114">
        <v>0</v>
      </c>
      <c r="P23" s="145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0</v>
      </c>
      <c r="AD23" s="114">
        <v>0</v>
      </c>
      <c r="AE23" s="114">
        <v>0</v>
      </c>
      <c r="AF23" s="113">
        <v>0</v>
      </c>
      <c r="AG23" s="113">
        <v>0</v>
      </c>
      <c r="AH23" s="110">
        <f t="shared" si="0"/>
        <v>13</v>
      </c>
      <c r="AI23" s="111">
        <f t="shared" si="1"/>
        <v>0.40247678018575855</v>
      </c>
    </row>
    <row r="24" spans="1:35" ht="17.25" customHeight="1" x14ac:dyDescent="0.2">
      <c r="A24" s="104">
        <v>377</v>
      </c>
      <c r="B24" s="105" t="s">
        <v>27</v>
      </c>
      <c r="C24" s="146">
        <v>43.2</v>
      </c>
      <c r="D24" s="113">
        <v>0</v>
      </c>
      <c r="E24" s="113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0.5</v>
      </c>
      <c r="N24" s="114">
        <v>0</v>
      </c>
      <c r="O24" s="114">
        <v>0</v>
      </c>
      <c r="P24" s="145">
        <v>0</v>
      </c>
      <c r="Q24" s="114">
        <v>0</v>
      </c>
      <c r="R24" s="114">
        <v>0</v>
      </c>
      <c r="S24" s="114">
        <v>0</v>
      </c>
      <c r="T24" s="114">
        <v>0</v>
      </c>
      <c r="U24" s="114">
        <v>0</v>
      </c>
      <c r="V24" s="114">
        <v>0</v>
      </c>
      <c r="W24" s="114">
        <v>0</v>
      </c>
      <c r="X24" s="114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114">
        <v>0</v>
      </c>
      <c r="AE24" s="114">
        <v>0</v>
      </c>
      <c r="AF24" s="113">
        <v>0</v>
      </c>
      <c r="AG24" s="113">
        <v>2.9</v>
      </c>
      <c r="AH24" s="110">
        <f t="shared" si="0"/>
        <v>3.4</v>
      </c>
      <c r="AI24" s="111">
        <f t="shared" si="1"/>
        <v>7.8703703703703692E-2</v>
      </c>
    </row>
    <row r="25" spans="1:35" ht="17.25" customHeight="1" x14ac:dyDescent="0.2">
      <c r="A25" s="104">
        <v>394</v>
      </c>
      <c r="B25" s="105" t="s">
        <v>28</v>
      </c>
      <c r="C25" s="146">
        <v>23.5</v>
      </c>
      <c r="D25" s="113">
        <v>0</v>
      </c>
      <c r="E25" s="113">
        <v>0</v>
      </c>
      <c r="F25" s="114">
        <v>0</v>
      </c>
      <c r="G25" s="114">
        <v>0</v>
      </c>
      <c r="H25" s="114">
        <v>0</v>
      </c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145">
        <v>0</v>
      </c>
      <c r="Q25" s="114">
        <v>0</v>
      </c>
      <c r="R25" s="114">
        <v>0</v>
      </c>
      <c r="S25" s="114">
        <v>0</v>
      </c>
      <c r="T25" s="114">
        <v>0</v>
      </c>
      <c r="U25" s="114">
        <v>0</v>
      </c>
      <c r="V25" s="114">
        <v>0</v>
      </c>
      <c r="W25" s="114">
        <v>0</v>
      </c>
      <c r="X25" s="114">
        <v>3.8</v>
      </c>
      <c r="Y25" s="114">
        <v>0</v>
      </c>
      <c r="Z25" s="114">
        <v>0</v>
      </c>
      <c r="AA25" s="114">
        <v>0</v>
      </c>
      <c r="AB25" s="114">
        <v>0</v>
      </c>
      <c r="AC25" s="114">
        <v>0</v>
      </c>
      <c r="AD25" s="114">
        <v>0</v>
      </c>
      <c r="AE25" s="114">
        <v>0</v>
      </c>
      <c r="AF25" s="113">
        <v>0</v>
      </c>
      <c r="AG25" s="113">
        <v>0</v>
      </c>
      <c r="AH25" s="110">
        <f t="shared" si="0"/>
        <v>3.8</v>
      </c>
      <c r="AI25" s="111">
        <f t="shared" si="1"/>
        <v>0.16170212765957445</v>
      </c>
    </row>
    <row r="26" spans="1:35" ht="17.25" customHeight="1" x14ac:dyDescent="0.2">
      <c r="A26" s="104">
        <v>429</v>
      </c>
      <c r="B26" s="105" t="s">
        <v>29</v>
      </c>
      <c r="C26" s="146">
        <v>29.3</v>
      </c>
      <c r="D26" s="113">
        <v>0</v>
      </c>
      <c r="E26" s="113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45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0.5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3">
        <v>1.1000000000000001</v>
      </c>
      <c r="AG26" s="113">
        <v>0</v>
      </c>
      <c r="AH26" s="110">
        <f t="shared" si="0"/>
        <v>1.6</v>
      </c>
      <c r="AI26" s="111">
        <f t="shared" si="1"/>
        <v>5.4607508532423209E-2</v>
      </c>
    </row>
    <row r="27" spans="1:35" ht="17.25" customHeight="1" x14ac:dyDescent="0.2">
      <c r="A27" s="104">
        <v>440</v>
      </c>
      <c r="B27" s="105" t="s">
        <v>30</v>
      </c>
      <c r="C27" s="146">
        <v>25.9</v>
      </c>
      <c r="D27" s="113">
        <v>0</v>
      </c>
      <c r="E27" s="113">
        <v>0</v>
      </c>
      <c r="F27" s="114">
        <v>0</v>
      </c>
      <c r="G27" s="114">
        <v>0</v>
      </c>
      <c r="H27" s="114">
        <v>0</v>
      </c>
      <c r="I27" s="114">
        <v>0</v>
      </c>
      <c r="J27" s="114">
        <v>0</v>
      </c>
      <c r="K27" s="114">
        <v>0</v>
      </c>
      <c r="L27" s="114">
        <v>3.5</v>
      </c>
      <c r="M27" s="114">
        <v>3.1</v>
      </c>
      <c r="N27" s="114">
        <v>0</v>
      </c>
      <c r="O27" s="114">
        <v>0</v>
      </c>
      <c r="P27" s="145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0</v>
      </c>
      <c r="AD27" s="114">
        <v>0</v>
      </c>
      <c r="AE27" s="114">
        <v>0</v>
      </c>
      <c r="AF27" s="113">
        <v>0</v>
      </c>
      <c r="AG27" s="113">
        <v>0</v>
      </c>
      <c r="AH27" s="110">
        <f t="shared" si="0"/>
        <v>6.6</v>
      </c>
      <c r="AI27" s="111">
        <f t="shared" si="1"/>
        <v>0.25482625482625482</v>
      </c>
    </row>
    <row r="28" spans="1:35" ht="17.25" customHeight="1" x14ac:dyDescent="0.2">
      <c r="A28" s="104">
        <v>477</v>
      </c>
      <c r="B28" s="105" t="s">
        <v>31</v>
      </c>
      <c r="C28" s="146">
        <v>33.299999999999997</v>
      </c>
      <c r="D28" s="113">
        <v>0</v>
      </c>
      <c r="E28" s="113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2.7</v>
      </c>
      <c r="L28" s="114">
        <v>0</v>
      </c>
      <c r="M28" s="114">
        <v>0.5</v>
      </c>
      <c r="N28" s="114">
        <v>0</v>
      </c>
      <c r="O28" s="114">
        <v>0</v>
      </c>
      <c r="P28" s="145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4" t="s">
        <v>11</v>
      </c>
      <c r="AD28" s="114">
        <v>3.2</v>
      </c>
      <c r="AE28" s="114">
        <v>0</v>
      </c>
      <c r="AF28" s="113">
        <v>0</v>
      </c>
      <c r="AG28" s="113">
        <v>0</v>
      </c>
      <c r="AH28" s="110">
        <f t="shared" si="0"/>
        <v>6.4</v>
      </c>
      <c r="AI28" s="111">
        <f t="shared" si="1"/>
        <v>0.19219219219219222</v>
      </c>
    </row>
    <row r="29" spans="1:35" ht="17.25" customHeight="1" x14ac:dyDescent="0.2">
      <c r="A29" s="104">
        <v>572</v>
      </c>
      <c r="B29" s="105" t="s">
        <v>32</v>
      </c>
      <c r="C29" s="146">
        <v>26.2</v>
      </c>
      <c r="D29" s="113">
        <v>0</v>
      </c>
      <c r="E29" s="113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4">
        <v>0</v>
      </c>
      <c r="L29" s="114">
        <v>0</v>
      </c>
      <c r="M29" s="114">
        <v>1.9</v>
      </c>
      <c r="N29" s="114">
        <v>0</v>
      </c>
      <c r="O29" s="114">
        <v>0</v>
      </c>
      <c r="P29" s="145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4">
        <v>0</v>
      </c>
      <c r="W29" s="114">
        <v>0</v>
      </c>
      <c r="X29" s="114">
        <v>0</v>
      </c>
      <c r="Y29" s="114">
        <v>0</v>
      </c>
      <c r="Z29" s="114">
        <v>0</v>
      </c>
      <c r="AA29" s="114">
        <v>0</v>
      </c>
      <c r="AB29" s="114">
        <v>0</v>
      </c>
      <c r="AC29" s="114">
        <v>0</v>
      </c>
      <c r="AD29" s="114">
        <v>1.5</v>
      </c>
      <c r="AE29" s="114">
        <v>0</v>
      </c>
      <c r="AF29" s="113">
        <v>0</v>
      </c>
      <c r="AG29" s="113">
        <v>0</v>
      </c>
      <c r="AH29" s="110">
        <f t="shared" si="0"/>
        <v>3.4</v>
      </c>
      <c r="AI29" s="111">
        <f t="shared" si="1"/>
        <v>0.12977099236641221</v>
      </c>
    </row>
    <row r="30" spans="1:35" ht="17.25" customHeight="1" x14ac:dyDescent="0.2">
      <c r="A30" s="104">
        <v>592</v>
      </c>
      <c r="B30" s="105" t="s">
        <v>33</v>
      </c>
      <c r="C30" s="146">
        <v>32</v>
      </c>
      <c r="D30" s="113">
        <v>0</v>
      </c>
      <c r="E30" s="113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14">
        <v>0</v>
      </c>
      <c r="L30" s="114" t="s">
        <v>11</v>
      </c>
      <c r="M30" s="114">
        <v>5.2</v>
      </c>
      <c r="N30" s="114">
        <v>0</v>
      </c>
      <c r="O30" s="114">
        <v>0</v>
      </c>
      <c r="P30" s="145">
        <v>0</v>
      </c>
      <c r="Q30" s="114">
        <v>0</v>
      </c>
      <c r="R30" s="114">
        <v>0</v>
      </c>
      <c r="S30" s="114">
        <v>0</v>
      </c>
      <c r="T30" s="114">
        <v>0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>
        <v>0</v>
      </c>
      <c r="AB30" s="114">
        <v>0</v>
      </c>
      <c r="AC30" s="114">
        <v>0</v>
      </c>
      <c r="AD30" s="114">
        <v>0.6</v>
      </c>
      <c r="AE30" s="114">
        <v>0</v>
      </c>
      <c r="AF30" s="113">
        <v>0</v>
      </c>
      <c r="AG30" s="113">
        <v>0</v>
      </c>
      <c r="AH30" s="110">
        <f t="shared" si="0"/>
        <v>5.8</v>
      </c>
      <c r="AI30" s="111">
        <f t="shared" si="1"/>
        <v>0.18124999999999999</v>
      </c>
    </row>
    <row r="31" spans="1:35" ht="17.25" customHeight="1" x14ac:dyDescent="0.2">
      <c r="A31" s="104">
        <v>602</v>
      </c>
      <c r="B31" s="105" t="s">
        <v>34</v>
      </c>
      <c r="C31" s="106">
        <v>26.7</v>
      </c>
      <c r="D31" s="113">
        <v>0</v>
      </c>
      <c r="E31" s="113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 t="s">
        <v>11</v>
      </c>
      <c r="M31" s="114">
        <v>7.8</v>
      </c>
      <c r="N31" s="114">
        <v>0</v>
      </c>
      <c r="O31" s="114">
        <v>0</v>
      </c>
      <c r="P31" s="145">
        <v>0</v>
      </c>
      <c r="Q31" s="114">
        <v>0</v>
      </c>
      <c r="R31" s="114">
        <v>0</v>
      </c>
      <c r="S31" s="114">
        <v>0</v>
      </c>
      <c r="T31" s="114">
        <v>0</v>
      </c>
      <c r="U31" s="114">
        <v>0</v>
      </c>
      <c r="V31" s="114">
        <v>0</v>
      </c>
      <c r="W31" s="114">
        <v>0</v>
      </c>
      <c r="X31" s="114">
        <v>0</v>
      </c>
      <c r="Y31" s="114">
        <v>0</v>
      </c>
      <c r="Z31" s="114">
        <v>0</v>
      </c>
      <c r="AA31" s="114">
        <v>0</v>
      </c>
      <c r="AB31" s="114">
        <v>0</v>
      </c>
      <c r="AC31" s="114">
        <v>0</v>
      </c>
      <c r="AD31" s="114">
        <v>14.7</v>
      </c>
      <c r="AE31" s="114">
        <v>0</v>
      </c>
      <c r="AF31" s="113">
        <v>0.2</v>
      </c>
      <c r="AG31" s="113">
        <v>0</v>
      </c>
      <c r="AH31" s="110">
        <f t="shared" si="0"/>
        <v>22.7</v>
      </c>
      <c r="AI31" s="111">
        <f t="shared" si="1"/>
        <v>0.85018726591760296</v>
      </c>
    </row>
    <row r="32" spans="1:35" ht="17.25" customHeight="1" x14ac:dyDescent="0.2">
      <c r="A32" s="104">
        <v>633</v>
      </c>
      <c r="B32" s="105" t="s">
        <v>35</v>
      </c>
      <c r="C32" s="106">
        <v>26</v>
      </c>
      <c r="D32" s="113">
        <v>0</v>
      </c>
      <c r="E32" s="113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2.2000000000000002</v>
      </c>
      <c r="N32" s="114">
        <v>0</v>
      </c>
      <c r="O32" s="114">
        <v>0</v>
      </c>
      <c r="P32" s="145">
        <v>0</v>
      </c>
      <c r="Q32" s="114">
        <v>0</v>
      </c>
      <c r="R32" s="114">
        <v>0</v>
      </c>
      <c r="S32" s="114">
        <v>0</v>
      </c>
      <c r="T32" s="114">
        <v>0</v>
      </c>
      <c r="U32" s="114">
        <v>0</v>
      </c>
      <c r="V32" s="114">
        <v>0</v>
      </c>
      <c r="W32" s="114">
        <v>0</v>
      </c>
      <c r="X32" s="114">
        <v>0</v>
      </c>
      <c r="Y32" s="114">
        <v>0</v>
      </c>
      <c r="Z32" s="114">
        <v>0</v>
      </c>
      <c r="AA32" s="114">
        <v>0</v>
      </c>
      <c r="AB32" s="114">
        <v>0</v>
      </c>
      <c r="AC32" s="114">
        <v>0</v>
      </c>
      <c r="AD32" s="114">
        <v>0</v>
      </c>
      <c r="AE32" s="114">
        <v>0</v>
      </c>
      <c r="AF32" s="113">
        <v>0</v>
      </c>
      <c r="AG32" s="113">
        <v>0</v>
      </c>
      <c r="AH32" s="110">
        <f t="shared" si="0"/>
        <v>2.2000000000000002</v>
      </c>
      <c r="AI32" s="111">
        <f t="shared" si="1"/>
        <v>8.461538461538462E-2</v>
      </c>
    </row>
    <row r="33" spans="1:35" ht="17.25" customHeight="1" x14ac:dyDescent="0.2">
      <c r="A33" s="104">
        <v>660</v>
      </c>
      <c r="B33" s="105" t="s">
        <v>36</v>
      </c>
      <c r="C33" s="106">
        <v>26.9</v>
      </c>
      <c r="D33" s="113">
        <v>0</v>
      </c>
      <c r="E33" s="113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4.8</v>
      </c>
      <c r="N33" s="114">
        <v>0</v>
      </c>
      <c r="O33" s="114">
        <v>0</v>
      </c>
      <c r="P33" s="145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3">
        <v>0</v>
      </c>
      <c r="AG33" s="113">
        <v>0</v>
      </c>
      <c r="AH33" s="110">
        <f t="shared" si="0"/>
        <v>4.8</v>
      </c>
      <c r="AI33" s="111">
        <f t="shared" si="1"/>
        <v>0.17843866171003717</v>
      </c>
    </row>
    <row r="34" spans="1:35" ht="17.25" customHeight="1" x14ac:dyDescent="0.2">
      <c r="A34" s="104">
        <v>666</v>
      </c>
      <c r="B34" s="105" t="s">
        <v>37</v>
      </c>
      <c r="C34" s="106">
        <v>22</v>
      </c>
      <c r="D34" s="113">
        <v>0</v>
      </c>
      <c r="E34" s="113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7.4</v>
      </c>
      <c r="M34" s="114">
        <v>5.9</v>
      </c>
      <c r="N34" s="114">
        <v>0</v>
      </c>
      <c r="O34" s="114">
        <v>0.1</v>
      </c>
      <c r="P34" s="145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3">
        <v>0</v>
      </c>
      <c r="AG34" s="113">
        <v>0</v>
      </c>
      <c r="AH34" s="110">
        <f t="shared" si="0"/>
        <v>13.4</v>
      </c>
      <c r="AI34" s="111">
        <f t="shared" si="1"/>
        <v>0.60909090909090913</v>
      </c>
    </row>
    <row r="35" spans="1:35" ht="17.25" customHeight="1" x14ac:dyDescent="0.2">
      <c r="A35" s="104">
        <v>690</v>
      </c>
      <c r="B35" s="105" t="s">
        <v>38</v>
      </c>
      <c r="C35" s="106">
        <v>19.2</v>
      </c>
      <c r="D35" s="113">
        <v>0</v>
      </c>
      <c r="E35" s="113">
        <v>0</v>
      </c>
      <c r="F35" s="114">
        <v>0</v>
      </c>
      <c r="G35" s="114">
        <v>0</v>
      </c>
      <c r="H35" s="114">
        <v>0</v>
      </c>
      <c r="I35" s="114">
        <v>0</v>
      </c>
      <c r="J35" s="114">
        <v>0</v>
      </c>
      <c r="K35" s="114">
        <v>0</v>
      </c>
      <c r="L35" s="114">
        <v>2.8</v>
      </c>
      <c r="M35" s="114">
        <v>2.8</v>
      </c>
      <c r="N35" s="114">
        <v>0</v>
      </c>
      <c r="O35" s="114">
        <v>0</v>
      </c>
      <c r="P35" s="145">
        <v>0</v>
      </c>
      <c r="Q35" s="114">
        <v>0</v>
      </c>
      <c r="R35" s="114">
        <v>0</v>
      </c>
      <c r="S35" s="114">
        <v>0</v>
      </c>
      <c r="T35" s="114">
        <v>0</v>
      </c>
      <c r="U35" s="114">
        <v>0</v>
      </c>
      <c r="V35" s="114">
        <v>0</v>
      </c>
      <c r="W35" s="114">
        <v>0</v>
      </c>
      <c r="X35" s="114">
        <v>0</v>
      </c>
      <c r="Y35" s="114">
        <v>0</v>
      </c>
      <c r="Z35" s="114">
        <v>0</v>
      </c>
      <c r="AA35" s="114">
        <v>0</v>
      </c>
      <c r="AB35" s="114">
        <v>0</v>
      </c>
      <c r="AC35" s="114">
        <v>0</v>
      </c>
      <c r="AD35" s="114">
        <v>0</v>
      </c>
      <c r="AE35" s="114">
        <v>0</v>
      </c>
      <c r="AF35" s="113">
        <v>0</v>
      </c>
      <c r="AG35" s="113">
        <v>0</v>
      </c>
      <c r="AH35" s="110">
        <f t="shared" si="0"/>
        <v>5.6</v>
      </c>
      <c r="AI35" s="111">
        <f t="shared" si="1"/>
        <v>0.29166666666666669</v>
      </c>
    </row>
    <row r="36" spans="1:35" ht="17.25" customHeight="1" x14ac:dyDescent="0.2">
      <c r="A36" s="104">
        <v>731</v>
      </c>
      <c r="B36" s="105" t="s">
        <v>39</v>
      </c>
      <c r="C36" s="106">
        <v>18</v>
      </c>
      <c r="D36" s="113">
        <v>0</v>
      </c>
      <c r="E36" s="113">
        <v>0</v>
      </c>
      <c r="F36" s="114">
        <v>0</v>
      </c>
      <c r="G36" s="114">
        <v>0</v>
      </c>
      <c r="H36" s="113">
        <v>0</v>
      </c>
      <c r="I36" s="114">
        <v>0</v>
      </c>
      <c r="J36" s="114">
        <v>0</v>
      </c>
      <c r="K36" s="114">
        <v>0.2</v>
      </c>
      <c r="L36" s="113" t="s">
        <v>11</v>
      </c>
      <c r="M36" s="113">
        <v>0.2</v>
      </c>
      <c r="N36" s="114">
        <v>0</v>
      </c>
      <c r="O36" s="114">
        <v>0</v>
      </c>
      <c r="P36" s="114">
        <v>0</v>
      </c>
      <c r="Q36" s="113">
        <v>0.2</v>
      </c>
      <c r="R36" s="114">
        <v>0</v>
      </c>
      <c r="S36" s="114">
        <v>0</v>
      </c>
      <c r="T36" s="114">
        <v>0</v>
      </c>
      <c r="U36" s="114">
        <v>0</v>
      </c>
      <c r="V36" s="114">
        <v>0</v>
      </c>
      <c r="W36" s="114">
        <v>0</v>
      </c>
      <c r="X36" s="114">
        <v>0</v>
      </c>
      <c r="Y36" s="114">
        <v>0</v>
      </c>
      <c r="Z36" s="114">
        <v>0</v>
      </c>
      <c r="AA36" s="114">
        <v>0</v>
      </c>
      <c r="AB36" s="114">
        <v>0</v>
      </c>
      <c r="AC36" s="114" t="s">
        <v>11</v>
      </c>
      <c r="AD36" s="114">
        <v>0</v>
      </c>
      <c r="AE36" s="114">
        <v>0</v>
      </c>
      <c r="AF36" s="113">
        <v>0.2</v>
      </c>
      <c r="AG36" s="113">
        <v>0</v>
      </c>
      <c r="AH36" s="110">
        <f t="shared" si="0"/>
        <v>0.8</v>
      </c>
      <c r="AI36" s="111">
        <f t="shared" si="1"/>
        <v>4.4444444444444446E-2</v>
      </c>
    </row>
    <row r="37" spans="1:35" ht="17.25" customHeight="1" x14ac:dyDescent="0.2">
      <c r="A37" s="104">
        <v>782</v>
      </c>
      <c r="B37" s="105" t="s">
        <v>40</v>
      </c>
      <c r="C37" s="106">
        <v>18.100000000000001</v>
      </c>
      <c r="D37" s="113">
        <v>0</v>
      </c>
      <c r="E37" s="113">
        <v>0</v>
      </c>
      <c r="F37" s="114">
        <v>0</v>
      </c>
      <c r="G37" s="114">
        <v>0</v>
      </c>
      <c r="H37" s="113">
        <v>0</v>
      </c>
      <c r="I37" s="114">
        <v>0</v>
      </c>
      <c r="J37" s="114">
        <v>0</v>
      </c>
      <c r="K37" s="114">
        <v>0</v>
      </c>
      <c r="L37" s="117">
        <v>0</v>
      </c>
      <c r="M37" s="117">
        <v>0.5</v>
      </c>
      <c r="N37" s="114">
        <v>0</v>
      </c>
      <c r="O37" s="114">
        <v>0</v>
      </c>
      <c r="P37" s="114">
        <v>0</v>
      </c>
      <c r="Q37" s="113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3">
        <v>0</v>
      </c>
      <c r="AG37" s="113">
        <v>0</v>
      </c>
      <c r="AH37" s="110">
        <f t="shared" si="0"/>
        <v>0.5</v>
      </c>
      <c r="AI37" s="111">
        <f t="shared" si="1"/>
        <v>2.7624309392265192E-2</v>
      </c>
    </row>
    <row r="38" spans="1:35" ht="17.25" customHeight="1" x14ac:dyDescent="0.2">
      <c r="A38" s="104">
        <v>845</v>
      </c>
      <c r="B38" s="105" t="s">
        <v>41</v>
      </c>
      <c r="C38" s="106">
        <v>13.5</v>
      </c>
      <c r="D38" s="113">
        <v>0</v>
      </c>
      <c r="E38" s="113">
        <v>0</v>
      </c>
      <c r="F38" s="114">
        <v>0</v>
      </c>
      <c r="G38" s="114">
        <v>0</v>
      </c>
      <c r="H38" s="113">
        <v>0</v>
      </c>
      <c r="I38" s="114">
        <v>0</v>
      </c>
      <c r="J38" s="114">
        <v>0</v>
      </c>
      <c r="K38" s="114">
        <v>0</v>
      </c>
      <c r="L38" s="117">
        <v>0</v>
      </c>
      <c r="M38" s="117">
        <v>1</v>
      </c>
      <c r="N38" s="114">
        <v>0</v>
      </c>
      <c r="O38" s="114">
        <v>0</v>
      </c>
      <c r="P38" s="114">
        <v>0</v>
      </c>
      <c r="Q38" s="113">
        <v>0</v>
      </c>
      <c r="R38" s="114">
        <v>0</v>
      </c>
      <c r="S38" s="114">
        <v>0</v>
      </c>
      <c r="T38" s="114">
        <v>0</v>
      </c>
      <c r="U38" s="114">
        <v>0</v>
      </c>
      <c r="V38" s="114">
        <v>0</v>
      </c>
      <c r="W38" s="114">
        <v>0</v>
      </c>
      <c r="X38" s="114">
        <v>0</v>
      </c>
      <c r="Y38" s="114">
        <v>0</v>
      </c>
      <c r="Z38" s="114">
        <v>0</v>
      </c>
      <c r="AA38" s="114">
        <v>0</v>
      </c>
      <c r="AB38" s="114">
        <v>0</v>
      </c>
      <c r="AC38" s="114">
        <v>0</v>
      </c>
      <c r="AD38" s="114">
        <v>0</v>
      </c>
      <c r="AE38" s="114">
        <v>0</v>
      </c>
      <c r="AF38" s="113">
        <v>0</v>
      </c>
      <c r="AG38" s="113">
        <v>0</v>
      </c>
      <c r="AH38" s="110">
        <f t="shared" si="0"/>
        <v>1</v>
      </c>
      <c r="AI38" s="111">
        <f t="shared" si="1"/>
        <v>7.407407407407407E-2</v>
      </c>
    </row>
    <row r="39" spans="1:35" ht="17.25" customHeight="1" x14ac:dyDescent="0.2">
      <c r="A39" s="191" t="s">
        <v>42</v>
      </c>
      <c r="B39" s="192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20"/>
      <c r="AI39" s="121"/>
    </row>
    <row r="40" spans="1:35" ht="17.25" customHeight="1" x14ac:dyDescent="0.2">
      <c r="A40" s="122">
        <v>1002</v>
      </c>
      <c r="B40" s="105" t="s">
        <v>44</v>
      </c>
      <c r="C40" s="123"/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4">
        <v>0</v>
      </c>
      <c r="K40" s="114">
        <v>2.7</v>
      </c>
      <c r="L40" s="114">
        <v>0.6</v>
      </c>
      <c r="M40" s="114">
        <v>0.2</v>
      </c>
      <c r="N40" s="114">
        <v>0</v>
      </c>
      <c r="O40" s="114">
        <v>0</v>
      </c>
      <c r="P40" s="114">
        <v>0</v>
      </c>
      <c r="Q40" s="114">
        <v>0</v>
      </c>
      <c r="R40" s="113">
        <v>0</v>
      </c>
      <c r="S40" s="113">
        <v>0</v>
      </c>
      <c r="T40" s="113">
        <v>0</v>
      </c>
      <c r="U40" s="113">
        <v>0</v>
      </c>
      <c r="V40" s="113">
        <v>0</v>
      </c>
      <c r="W40" s="113">
        <v>0.1</v>
      </c>
      <c r="X40" s="113">
        <v>0</v>
      </c>
      <c r="Y40" s="113">
        <v>0</v>
      </c>
      <c r="Z40" s="113">
        <v>0</v>
      </c>
      <c r="AA40" s="113">
        <v>0.1</v>
      </c>
      <c r="AB40" s="113">
        <v>0</v>
      </c>
      <c r="AC40" s="113">
        <v>0</v>
      </c>
      <c r="AD40" s="113">
        <v>0</v>
      </c>
      <c r="AE40" s="113">
        <v>0</v>
      </c>
      <c r="AF40" s="113">
        <v>0</v>
      </c>
      <c r="AG40" s="113">
        <v>0</v>
      </c>
      <c r="AH40" s="110">
        <f t="shared" ref="AH40:AH86" si="2">SUM(D40:AG40)</f>
        <v>3.7000000000000006</v>
      </c>
      <c r="AI40" s="111"/>
    </row>
    <row r="41" spans="1:35" ht="17.25" customHeight="1" x14ac:dyDescent="0.2">
      <c r="A41" s="122">
        <v>1032</v>
      </c>
      <c r="B41" s="105" t="s">
        <v>46</v>
      </c>
      <c r="C41" s="123"/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4">
        <v>0</v>
      </c>
      <c r="K41" s="148" t="s">
        <v>45</v>
      </c>
      <c r="L41" s="114">
        <v>0</v>
      </c>
      <c r="M41" s="114">
        <v>0</v>
      </c>
      <c r="N41" s="114">
        <v>0</v>
      </c>
      <c r="O41" s="114">
        <v>0</v>
      </c>
      <c r="P41" s="114">
        <v>0</v>
      </c>
      <c r="Q41" s="114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0</v>
      </c>
      <c r="AB41" s="113">
        <v>0</v>
      </c>
      <c r="AC41" s="113">
        <v>0</v>
      </c>
      <c r="AD41" s="113">
        <v>0</v>
      </c>
      <c r="AE41" s="113">
        <v>0</v>
      </c>
      <c r="AF41" s="113">
        <v>0</v>
      </c>
      <c r="AG41" s="113">
        <v>0</v>
      </c>
      <c r="AH41" s="148">
        <f t="shared" si="2"/>
        <v>0</v>
      </c>
      <c r="AI41" s="111"/>
    </row>
    <row r="42" spans="1:35" ht="17.25" customHeight="1" x14ac:dyDescent="0.2">
      <c r="A42" s="122">
        <v>1039</v>
      </c>
      <c r="B42" s="105" t="s">
        <v>47</v>
      </c>
      <c r="C42" s="123"/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4">
        <v>0</v>
      </c>
      <c r="K42" s="114">
        <v>3.3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  <c r="AD42" s="113">
        <v>0</v>
      </c>
      <c r="AE42" s="113">
        <v>0</v>
      </c>
      <c r="AF42" s="113">
        <v>0</v>
      </c>
      <c r="AG42" s="113">
        <v>0</v>
      </c>
      <c r="AH42" s="110">
        <f t="shared" si="2"/>
        <v>3.3</v>
      </c>
      <c r="AI42" s="111"/>
    </row>
    <row r="43" spans="1:35" ht="17.25" customHeight="1" x14ac:dyDescent="0.2">
      <c r="A43" s="122">
        <v>1041</v>
      </c>
      <c r="B43" s="105" t="s">
        <v>8</v>
      </c>
      <c r="C43" s="123"/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4">
        <v>0</v>
      </c>
      <c r="K43" s="114">
        <v>0</v>
      </c>
      <c r="L43" s="114">
        <v>1.2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13">
        <v>0</v>
      </c>
      <c r="AE43" s="113">
        <v>0</v>
      </c>
      <c r="AF43" s="113">
        <v>0</v>
      </c>
      <c r="AG43" s="113">
        <v>0</v>
      </c>
      <c r="AH43" s="110">
        <f t="shared" si="2"/>
        <v>1.2</v>
      </c>
      <c r="AI43" s="111"/>
    </row>
    <row r="44" spans="1:35" ht="17.25" customHeight="1" x14ac:dyDescent="0.2">
      <c r="A44" s="122">
        <v>1089</v>
      </c>
      <c r="B44" s="105" t="s">
        <v>48</v>
      </c>
      <c r="C44" s="123"/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4">
        <v>0</v>
      </c>
      <c r="K44" s="114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13">
        <v>0</v>
      </c>
      <c r="AE44" s="113">
        <v>0</v>
      </c>
      <c r="AF44" s="113">
        <v>0</v>
      </c>
      <c r="AG44" s="113">
        <v>0</v>
      </c>
      <c r="AH44" s="110">
        <f t="shared" si="2"/>
        <v>0</v>
      </c>
      <c r="AI44" s="111"/>
    </row>
    <row r="45" spans="1:35" ht="17.25" customHeight="1" x14ac:dyDescent="0.2">
      <c r="A45" s="122">
        <v>1105</v>
      </c>
      <c r="B45" s="105" t="s">
        <v>49</v>
      </c>
      <c r="C45" s="123"/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1.8</v>
      </c>
      <c r="AH45" s="110">
        <f t="shared" si="2"/>
        <v>1.8</v>
      </c>
      <c r="AI45" s="111"/>
    </row>
    <row r="46" spans="1:35" ht="17.25" customHeight="1" x14ac:dyDescent="0.2">
      <c r="A46" s="122">
        <v>1112</v>
      </c>
      <c r="B46" s="105" t="s">
        <v>50</v>
      </c>
      <c r="C46" s="123"/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4">
        <v>0</v>
      </c>
      <c r="K46" s="114">
        <v>1.1000000000000001</v>
      </c>
      <c r="L46" s="114">
        <v>28.4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3">
        <v>0</v>
      </c>
      <c r="S46" s="113">
        <v>0</v>
      </c>
      <c r="T46" s="113">
        <v>0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0</v>
      </c>
      <c r="AE46" s="113">
        <v>0</v>
      </c>
      <c r="AF46" s="113">
        <v>0</v>
      </c>
      <c r="AG46" s="113">
        <v>0</v>
      </c>
      <c r="AH46" s="110">
        <f t="shared" si="2"/>
        <v>29.5</v>
      </c>
      <c r="AI46" s="111"/>
    </row>
    <row r="47" spans="1:35" ht="17.25" customHeight="1" x14ac:dyDescent="0.2">
      <c r="A47" s="122">
        <v>1151</v>
      </c>
      <c r="B47" s="105" t="s">
        <v>51</v>
      </c>
      <c r="C47" s="123"/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4">
        <v>0</v>
      </c>
      <c r="K47" s="114">
        <v>0</v>
      </c>
      <c r="L47" s="114">
        <v>0.3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0</v>
      </c>
      <c r="AG47" s="113">
        <v>15.1</v>
      </c>
      <c r="AH47" s="110">
        <f t="shared" si="2"/>
        <v>15.4</v>
      </c>
      <c r="AI47" s="111"/>
    </row>
    <row r="48" spans="1:35" ht="17.25" customHeight="1" x14ac:dyDescent="0.2">
      <c r="A48" s="122">
        <v>1160</v>
      </c>
      <c r="B48" s="105" t="s">
        <v>52</v>
      </c>
      <c r="C48" s="123"/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4">
        <v>0</v>
      </c>
      <c r="K48" s="114">
        <v>3.8</v>
      </c>
      <c r="L48" s="114">
        <v>20.6</v>
      </c>
      <c r="M48" s="114">
        <v>0.2</v>
      </c>
      <c r="N48" s="114">
        <v>0</v>
      </c>
      <c r="O48" s="114">
        <v>0</v>
      </c>
      <c r="P48" s="114">
        <v>0</v>
      </c>
      <c r="Q48" s="114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13">
        <v>0</v>
      </c>
      <c r="AE48" s="113">
        <v>0</v>
      </c>
      <c r="AF48" s="113">
        <v>0</v>
      </c>
      <c r="AG48" s="113">
        <v>0</v>
      </c>
      <c r="AH48" s="110">
        <f t="shared" si="2"/>
        <v>24.6</v>
      </c>
      <c r="AI48" s="111"/>
    </row>
    <row r="49" spans="1:35" ht="17.25" customHeight="1" x14ac:dyDescent="0.2">
      <c r="A49" s="122">
        <v>1171</v>
      </c>
      <c r="B49" s="105" t="s">
        <v>53</v>
      </c>
      <c r="C49" s="123"/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4">
        <v>0</v>
      </c>
      <c r="K49" s="114">
        <v>0.1</v>
      </c>
      <c r="L49" s="114">
        <v>0.1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3">
        <v>0</v>
      </c>
      <c r="S49" s="113">
        <v>0</v>
      </c>
      <c r="T49" s="113">
        <v>0</v>
      </c>
      <c r="U49" s="113">
        <v>0</v>
      </c>
      <c r="V49" s="113">
        <v>0</v>
      </c>
      <c r="W49" s="113">
        <v>0</v>
      </c>
      <c r="X49" s="113">
        <v>0.3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  <c r="AD49" s="113">
        <v>0.6</v>
      </c>
      <c r="AE49" s="113">
        <v>0</v>
      </c>
      <c r="AF49" s="113">
        <v>1.1000000000000001</v>
      </c>
      <c r="AG49" s="113">
        <v>9.6</v>
      </c>
      <c r="AH49" s="110">
        <f t="shared" si="2"/>
        <v>11.8</v>
      </c>
      <c r="AI49" s="111"/>
    </row>
    <row r="50" spans="1:35" ht="17.25" customHeight="1" x14ac:dyDescent="0.2">
      <c r="A50" s="122">
        <v>1187</v>
      </c>
      <c r="B50" s="105" t="s">
        <v>54</v>
      </c>
      <c r="C50" s="123"/>
      <c r="D50" s="113">
        <v>0</v>
      </c>
      <c r="E50" s="113">
        <v>0.1</v>
      </c>
      <c r="F50" s="113">
        <v>0</v>
      </c>
      <c r="G50" s="113">
        <v>0</v>
      </c>
      <c r="H50" s="113">
        <v>0</v>
      </c>
      <c r="I50" s="113">
        <v>0</v>
      </c>
      <c r="J50" s="114">
        <v>0</v>
      </c>
      <c r="K50" s="114">
        <v>5.2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0</v>
      </c>
      <c r="AH50" s="110">
        <f t="shared" si="2"/>
        <v>5.3</v>
      </c>
      <c r="AI50" s="111"/>
    </row>
    <row r="51" spans="1:35" ht="17.25" customHeight="1" x14ac:dyDescent="0.2">
      <c r="A51" s="122">
        <v>1195</v>
      </c>
      <c r="B51" s="105" t="s">
        <v>55</v>
      </c>
      <c r="C51" s="123"/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0.2</v>
      </c>
      <c r="L51" s="114">
        <v>8.6999999999999993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13">
        <v>0</v>
      </c>
      <c r="AH51" s="110">
        <f t="shared" si="2"/>
        <v>8.8999999999999986</v>
      </c>
      <c r="AI51" s="111"/>
    </row>
    <row r="52" spans="1:35" ht="17.25" customHeight="1" x14ac:dyDescent="0.2">
      <c r="A52" s="122">
        <v>1203</v>
      </c>
      <c r="B52" s="105" t="s">
        <v>56</v>
      </c>
      <c r="C52" s="123"/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4">
        <v>0</v>
      </c>
      <c r="K52" s="114">
        <v>0.2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  <c r="W52" s="113">
        <v>0</v>
      </c>
      <c r="X52" s="113">
        <v>23.6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3">
        <v>0</v>
      </c>
      <c r="AF52" s="113">
        <v>0</v>
      </c>
      <c r="AG52" s="113">
        <v>0</v>
      </c>
      <c r="AH52" s="110">
        <f t="shared" si="2"/>
        <v>23.8</v>
      </c>
      <c r="AI52" s="111"/>
    </row>
    <row r="53" spans="1:35" ht="17.25" customHeight="1" x14ac:dyDescent="0.2">
      <c r="A53" s="122">
        <v>1211</v>
      </c>
      <c r="B53" s="105" t="s">
        <v>58</v>
      </c>
      <c r="C53" s="123"/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10</v>
      </c>
      <c r="M53" s="114">
        <v>0.1</v>
      </c>
      <c r="N53" s="114">
        <v>0</v>
      </c>
      <c r="O53" s="114">
        <v>0</v>
      </c>
      <c r="P53" s="114">
        <v>0</v>
      </c>
      <c r="Q53" s="114">
        <v>0</v>
      </c>
      <c r="R53" s="113">
        <v>0</v>
      </c>
      <c r="S53" s="113">
        <v>0</v>
      </c>
      <c r="T53" s="113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3">
        <v>0</v>
      </c>
      <c r="AF53" s="113">
        <v>0</v>
      </c>
      <c r="AG53" s="113">
        <v>0</v>
      </c>
      <c r="AH53" s="110">
        <f t="shared" si="2"/>
        <v>10.1</v>
      </c>
      <c r="AI53" s="111"/>
    </row>
    <row r="54" spans="1:35" ht="17.25" customHeight="1" x14ac:dyDescent="0.2">
      <c r="A54" s="122">
        <v>1225</v>
      </c>
      <c r="B54" s="105" t="s">
        <v>20</v>
      </c>
      <c r="C54" s="123"/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4">
        <v>0</v>
      </c>
      <c r="K54" s="114">
        <v>0</v>
      </c>
      <c r="L54" s="114">
        <v>2.5</v>
      </c>
      <c r="M54" s="114">
        <v>0.2</v>
      </c>
      <c r="N54" s="114">
        <v>0</v>
      </c>
      <c r="O54" s="114">
        <v>0</v>
      </c>
      <c r="P54" s="114">
        <v>0</v>
      </c>
      <c r="Q54" s="114">
        <v>0</v>
      </c>
      <c r="R54" s="113">
        <v>0</v>
      </c>
      <c r="S54" s="113">
        <v>0</v>
      </c>
      <c r="T54" s="113">
        <v>0</v>
      </c>
      <c r="U54" s="113">
        <v>0</v>
      </c>
      <c r="V54" s="113">
        <v>0</v>
      </c>
      <c r="W54" s="113">
        <v>0</v>
      </c>
      <c r="X54" s="113">
        <v>0</v>
      </c>
      <c r="Y54" s="113">
        <v>0</v>
      </c>
      <c r="Z54" s="113">
        <v>0</v>
      </c>
      <c r="AA54" s="113">
        <v>0</v>
      </c>
      <c r="AB54" s="113">
        <v>0</v>
      </c>
      <c r="AC54" s="113">
        <v>0</v>
      </c>
      <c r="AD54" s="113">
        <v>0</v>
      </c>
      <c r="AE54" s="113">
        <v>0</v>
      </c>
      <c r="AF54" s="113">
        <v>0</v>
      </c>
      <c r="AG54" s="113">
        <v>0</v>
      </c>
      <c r="AH54" s="110">
        <f t="shared" si="2"/>
        <v>2.7</v>
      </c>
      <c r="AI54" s="111"/>
    </row>
    <row r="55" spans="1:35" ht="17.25" customHeight="1" x14ac:dyDescent="0.2">
      <c r="A55" s="122">
        <v>1260</v>
      </c>
      <c r="B55" s="105" t="s">
        <v>60</v>
      </c>
      <c r="C55" s="123"/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4">
        <v>0</v>
      </c>
      <c r="K55" s="114">
        <v>0.1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  <c r="W55" s="113">
        <v>0</v>
      </c>
      <c r="X55" s="113">
        <v>5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13">
        <v>1.6</v>
      </c>
      <c r="AE55" s="113">
        <v>0</v>
      </c>
      <c r="AF55" s="113">
        <v>10.1</v>
      </c>
      <c r="AG55" s="113">
        <v>0</v>
      </c>
      <c r="AH55" s="110">
        <f t="shared" si="2"/>
        <v>16.799999999999997</v>
      </c>
      <c r="AI55" s="111"/>
    </row>
    <row r="56" spans="1:35" ht="17.25" customHeight="1" x14ac:dyDescent="0.2">
      <c r="A56" s="122">
        <v>1270</v>
      </c>
      <c r="B56" s="105" t="s">
        <v>61</v>
      </c>
      <c r="C56" s="123"/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4">
        <v>0</v>
      </c>
      <c r="K56" s="114">
        <v>0</v>
      </c>
      <c r="L56" s="114">
        <v>2.9</v>
      </c>
      <c r="M56" s="114">
        <v>0</v>
      </c>
      <c r="N56" s="114">
        <v>0</v>
      </c>
      <c r="O56" s="114">
        <v>0</v>
      </c>
      <c r="P56" s="114">
        <v>0</v>
      </c>
      <c r="Q56" s="114">
        <v>0</v>
      </c>
      <c r="R56" s="113">
        <v>0</v>
      </c>
      <c r="S56" s="113">
        <v>0</v>
      </c>
      <c r="T56" s="113">
        <v>0</v>
      </c>
      <c r="U56" s="113">
        <v>0</v>
      </c>
      <c r="V56" s="113">
        <v>0</v>
      </c>
      <c r="W56" s="113">
        <v>0</v>
      </c>
      <c r="X56" s="113">
        <v>0.6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3">
        <v>0</v>
      </c>
      <c r="AF56" s="113">
        <v>0</v>
      </c>
      <c r="AG56" s="113">
        <v>0</v>
      </c>
      <c r="AH56" s="110">
        <f t="shared" si="2"/>
        <v>3.5</v>
      </c>
      <c r="AI56" s="111"/>
    </row>
    <row r="57" spans="1:35" ht="17.25" customHeight="1" x14ac:dyDescent="0.2">
      <c r="A57" s="122">
        <v>1301</v>
      </c>
      <c r="B57" s="105" t="s">
        <v>62</v>
      </c>
      <c r="C57" s="123"/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3">
        <v>0</v>
      </c>
      <c r="S57" s="113">
        <v>0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0</v>
      </c>
      <c r="AB57" s="113">
        <v>0</v>
      </c>
      <c r="AC57" s="113">
        <v>0</v>
      </c>
      <c r="AD57" s="113">
        <v>0</v>
      </c>
      <c r="AE57" s="113">
        <v>0</v>
      </c>
      <c r="AF57" s="113">
        <v>0</v>
      </c>
      <c r="AG57" s="113">
        <v>0</v>
      </c>
      <c r="AH57" s="110">
        <f t="shared" si="2"/>
        <v>0</v>
      </c>
      <c r="AI57" s="111"/>
    </row>
    <row r="58" spans="1:35" ht="17.25" customHeight="1" x14ac:dyDescent="0.2">
      <c r="A58" s="122">
        <v>1313</v>
      </c>
      <c r="B58" s="105" t="s">
        <v>22</v>
      </c>
      <c r="C58" s="123"/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4">
        <v>0</v>
      </c>
      <c r="K58" s="114">
        <v>0.8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3">
        <v>0</v>
      </c>
      <c r="S58" s="113">
        <v>0</v>
      </c>
      <c r="T58" s="113">
        <v>0</v>
      </c>
      <c r="U58" s="113">
        <v>0</v>
      </c>
      <c r="V58" s="113">
        <v>0</v>
      </c>
      <c r="W58" s="113">
        <v>0</v>
      </c>
      <c r="X58" s="113">
        <v>0.3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  <c r="AD58" s="113">
        <v>0</v>
      </c>
      <c r="AE58" s="113">
        <v>0</v>
      </c>
      <c r="AF58" s="113">
        <v>0</v>
      </c>
      <c r="AG58" s="113">
        <v>0</v>
      </c>
      <c r="AH58" s="110">
        <f t="shared" si="2"/>
        <v>1.1000000000000001</v>
      </c>
      <c r="AI58" s="111"/>
    </row>
    <row r="59" spans="1:35" ht="17.25" customHeight="1" x14ac:dyDescent="0.2">
      <c r="A59" s="122">
        <v>1320</v>
      </c>
      <c r="B59" s="105" t="s">
        <v>23</v>
      </c>
      <c r="C59" s="123"/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3">
        <v>0</v>
      </c>
      <c r="S59" s="113">
        <v>0</v>
      </c>
      <c r="T59" s="113">
        <v>0</v>
      </c>
      <c r="U59" s="113">
        <v>0</v>
      </c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0</v>
      </c>
      <c r="AC59" s="113">
        <v>0</v>
      </c>
      <c r="AD59" s="113">
        <v>2.7</v>
      </c>
      <c r="AE59" s="113">
        <v>0</v>
      </c>
      <c r="AF59" s="113">
        <v>0</v>
      </c>
      <c r="AG59" s="113">
        <v>0</v>
      </c>
      <c r="AH59" s="110">
        <f t="shared" si="2"/>
        <v>2.7</v>
      </c>
      <c r="AI59" s="111"/>
    </row>
    <row r="60" spans="1:35" ht="17.25" customHeight="1" x14ac:dyDescent="0.2">
      <c r="A60" s="122">
        <v>1337</v>
      </c>
      <c r="B60" s="105" t="s">
        <v>64</v>
      </c>
      <c r="C60" s="123"/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4">
        <v>0</v>
      </c>
      <c r="K60" s="114">
        <v>0</v>
      </c>
      <c r="L60" s="114">
        <v>0</v>
      </c>
      <c r="M60" s="114">
        <v>1.4</v>
      </c>
      <c r="N60" s="114">
        <v>0</v>
      </c>
      <c r="O60" s="114">
        <v>0</v>
      </c>
      <c r="P60" s="114">
        <v>0</v>
      </c>
      <c r="Q60" s="114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0.2</v>
      </c>
      <c r="AD60" s="113">
        <v>0</v>
      </c>
      <c r="AE60" s="113">
        <v>0</v>
      </c>
      <c r="AF60" s="113">
        <v>0</v>
      </c>
      <c r="AG60" s="113">
        <v>0</v>
      </c>
      <c r="AH60" s="110">
        <f t="shared" si="2"/>
        <v>1.5999999999999999</v>
      </c>
      <c r="AI60" s="111"/>
    </row>
    <row r="61" spans="1:35" ht="17.25" customHeight="1" x14ac:dyDescent="0.2">
      <c r="A61" s="122">
        <v>1377</v>
      </c>
      <c r="B61" s="105" t="s">
        <v>65</v>
      </c>
      <c r="C61" s="123"/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4">
        <v>0</v>
      </c>
      <c r="K61" s="114">
        <v>0</v>
      </c>
      <c r="L61" s="114">
        <v>0</v>
      </c>
      <c r="M61" s="114">
        <v>0.4</v>
      </c>
      <c r="N61" s="114">
        <v>0</v>
      </c>
      <c r="O61" s="114">
        <v>0</v>
      </c>
      <c r="P61" s="114">
        <v>0</v>
      </c>
      <c r="Q61" s="114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13">
        <v>3</v>
      </c>
      <c r="AH61" s="110">
        <f t="shared" si="2"/>
        <v>3.4</v>
      </c>
      <c r="AI61" s="111"/>
    </row>
    <row r="62" spans="1:35" ht="17.25" customHeight="1" x14ac:dyDescent="0.2">
      <c r="A62" s="122">
        <v>1388</v>
      </c>
      <c r="B62" s="105" t="s">
        <v>66</v>
      </c>
      <c r="C62" s="123"/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1.4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0">
        <f t="shared" si="2"/>
        <v>1.4</v>
      </c>
      <c r="AI62" s="111"/>
    </row>
    <row r="63" spans="1:35" ht="17.25" customHeight="1" x14ac:dyDescent="0.2">
      <c r="A63" s="122">
        <v>1389</v>
      </c>
      <c r="B63" s="105" t="s">
        <v>67</v>
      </c>
      <c r="C63" s="123"/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3">
        <v>0</v>
      </c>
      <c r="S63" s="113">
        <v>0</v>
      </c>
      <c r="T63" s="113">
        <v>0</v>
      </c>
      <c r="U63" s="113">
        <v>0</v>
      </c>
      <c r="V63" s="113">
        <v>0</v>
      </c>
      <c r="W63" s="113">
        <v>0</v>
      </c>
      <c r="X63" s="113">
        <v>1.7</v>
      </c>
      <c r="Y63" s="113">
        <v>0</v>
      </c>
      <c r="Z63" s="113">
        <v>0</v>
      </c>
      <c r="AA63" s="113">
        <v>0</v>
      </c>
      <c r="AB63" s="113">
        <v>0</v>
      </c>
      <c r="AC63" s="113">
        <v>0</v>
      </c>
      <c r="AD63" s="113">
        <v>0</v>
      </c>
      <c r="AE63" s="113">
        <v>0</v>
      </c>
      <c r="AF63" s="113">
        <v>0</v>
      </c>
      <c r="AG63" s="113">
        <v>0</v>
      </c>
      <c r="AH63" s="110">
        <f t="shared" si="2"/>
        <v>1.7</v>
      </c>
      <c r="AI63" s="111"/>
    </row>
    <row r="64" spans="1:35" ht="17.25" customHeight="1" x14ac:dyDescent="0.2">
      <c r="A64" s="122">
        <v>1401</v>
      </c>
      <c r="B64" s="105" t="s">
        <v>68</v>
      </c>
      <c r="C64" s="123"/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4">
        <v>0</v>
      </c>
      <c r="K64" s="114">
        <v>0</v>
      </c>
      <c r="L64" s="114">
        <v>4</v>
      </c>
      <c r="M64" s="114">
        <v>1.6</v>
      </c>
      <c r="N64" s="114">
        <v>0</v>
      </c>
      <c r="O64" s="114">
        <v>0</v>
      </c>
      <c r="P64" s="114">
        <v>0</v>
      </c>
      <c r="Q64" s="114">
        <v>0</v>
      </c>
      <c r="R64" s="113">
        <v>0</v>
      </c>
      <c r="S64" s="113">
        <v>0</v>
      </c>
      <c r="T64" s="113">
        <v>0</v>
      </c>
      <c r="U64" s="113">
        <v>0</v>
      </c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</v>
      </c>
      <c r="AB64" s="113">
        <v>0</v>
      </c>
      <c r="AC64" s="113">
        <v>0.2</v>
      </c>
      <c r="AD64" s="113">
        <v>0</v>
      </c>
      <c r="AE64" s="113">
        <v>0</v>
      </c>
      <c r="AF64" s="113">
        <v>0</v>
      </c>
      <c r="AG64" s="113">
        <v>0</v>
      </c>
      <c r="AH64" s="110">
        <f t="shared" si="2"/>
        <v>5.8</v>
      </c>
      <c r="AI64" s="111"/>
    </row>
    <row r="65" spans="1:35" ht="17.25" customHeight="1" x14ac:dyDescent="0.2">
      <c r="A65" s="122">
        <v>1415</v>
      </c>
      <c r="B65" s="105" t="s">
        <v>69</v>
      </c>
      <c r="C65" s="123"/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4">
        <v>0</v>
      </c>
      <c r="K65" s="114">
        <v>0</v>
      </c>
      <c r="L65" s="114">
        <v>0</v>
      </c>
      <c r="M65" s="148" t="s">
        <v>45</v>
      </c>
      <c r="N65" s="114">
        <v>0</v>
      </c>
      <c r="O65" s="114">
        <v>0</v>
      </c>
      <c r="P65" s="114">
        <v>0</v>
      </c>
      <c r="Q65" s="114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48">
        <f t="shared" si="2"/>
        <v>0</v>
      </c>
      <c r="AI65" s="111"/>
    </row>
    <row r="66" spans="1:35" ht="17.25" customHeight="1" x14ac:dyDescent="0.2">
      <c r="A66" s="122">
        <v>1425</v>
      </c>
      <c r="B66" s="105" t="s">
        <v>70</v>
      </c>
      <c r="C66" s="123"/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4">
        <v>0</v>
      </c>
      <c r="K66" s="114">
        <v>0</v>
      </c>
      <c r="L66" s="114">
        <v>9.8000000000000007</v>
      </c>
      <c r="M66" s="114">
        <v>3.9</v>
      </c>
      <c r="N66" s="114">
        <v>0</v>
      </c>
      <c r="O66" s="114">
        <v>0</v>
      </c>
      <c r="P66" s="114">
        <v>0</v>
      </c>
      <c r="Q66" s="114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  <c r="AD66" s="113">
        <v>0</v>
      </c>
      <c r="AE66" s="113">
        <v>0</v>
      </c>
      <c r="AF66" s="113">
        <v>0</v>
      </c>
      <c r="AG66" s="113">
        <v>0</v>
      </c>
      <c r="AH66" s="110">
        <f t="shared" si="2"/>
        <v>13.700000000000001</v>
      </c>
      <c r="AI66" s="111"/>
    </row>
    <row r="67" spans="1:35" ht="17.25" customHeight="1" x14ac:dyDescent="0.2">
      <c r="A67" s="122">
        <v>1465</v>
      </c>
      <c r="B67" s="105" t="s">
        <v>71</v>
      </c>
      <c r="C67" s="123"/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0.5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2.2999999999999998</v>
      </c>
      <c r="AE67" s="113">
        <v>0</v>
      </c>
      <c r="AF67" s="113">
        <v>0</v>
      </c>
      <c r="AG67" s="113">
        <v>0</v>
      </c>
      <c r="AH67" s="110">
        <f t="shared" si="2"/>
        <v>2.8</v>
      </c>
      <c r="AI67" s="111"/>
    </row>
    <row r="68" spans="1:35" ht="17.25" customHeight="1" x14ac:dyDescent="0.2">
      <c r="A68" s="122">
        <v>1466</v>
      </c>
      <c r="B68" s="105" t="s">
        <v>72</v>
      </c>
      <c r="C68" s="123"/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4">
        <v>0</v>
      </c>
      <c r="K68" s="114">
        <v>0</v>
      </c>
      <c r="L68" s="114">
        <v>0.6</v>
      </c>
      <c r="M68" s="114">
        <v>1.1000000000000001</v>
      </c>
      <c r="N68" s="114">
        <v>0</v>
      </c>
      <c r="O68" s="114">
        <v>0</v>
      </c>
      <c r="P68" s="114">
        <v>0</v>
      </c>
      <c r="Q68" s="114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0.7</v>
      </c>
      <c r="AE68" s="113">
        <v>0</v>
      </c>
      <c r="AF68" s="113">
        <v>0</v>
      </c>
      <c r="AG68" s="113">
        <v>0.2</v>
      </c>
      <c r="AH68" s="110">
        <f t="shared" si="2"/>
        <v>2.6000000000000005</v>
      </c>
      <c r="AI68" s="111"/>
    </row>
    <row r="69" spans="1:35" ht="17.25" customHeight="1" x14ac:dyDescent="0.2">
      <c r="A69" s="122">
        <v>1469</v>
      </c>
      <c r="B69" s="105" t="s">
        <v>73</v>
      </c>
      <c r="C69" s="123"/>
      <c r="D69" s="113">
        <v>0</v>
      </c>
      <c r="E69" s="113">
        <v>0</v>
      </c>
      <c r="F69" s="113">
        <v>0</v>
      </c>
      <c r="G69" s="113">
        <v>0</v>
      </c>
      <c r="H69" s="113">
        <v>0</v>
      </c>
      <c r="I69" s="113">
        <v>0</v>
      </c>
      <c r="J69" s="114">
        <v>0</v>
      </c>
      <c r="K69" s="114">
        <v>1.3</v>
      </c>
      <c r="L69" s="114">
        <v>0</v>
      </c>
      <c r="M69" s="114">
        <v>0.3</v>
      </c>
      <c r="N69" s="114">
        <v>0</v>
      </c>
      <c r="O69" s="114">
        <v>0.1</v>
      </c>
      <c r="P69" s="114">
        <v>0</v>
      </c>
      <c r="Q69" s="114">
        <v>0</v>
      </c>
      <c r="R69" s="113">
        <v>0</v>
      </c>
      <c r="S69" s="113">
        <v>0.1</v>
      </c>
      <c r="T69" s="113">
        <v>0</v>
      </c>
      <c r="U69" s="113">
        <v>0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0</v>
      </c>
      <c r="AB69" s="113">
        <v>0</v>
      </c>
      <c r="AC69" s="113">
        <v>0</v>
      </c>
      <c r="AD69" s="113">
        <v>2</v>
      </c>
      <c r="AE69" s="113">
        <v>0</v>
      </c>
      <c r="AF69" s="113">
        <v>0</v>
      </c>
      <c r="AG69" s="113">
        <v>0</v>
      </c>
      <c r="AH69" s="110">
        <f t="shared" si="2"/>
        <v>3.8000000000000003</v>
      </c>
      <c r="AI69" s="111"/>
    </row>
    <row r="70" spans="1:35" ht="17.25" customHeight="1" x14ac:dyDescent="0.2">
      <c r="A70" s="122">
        <v>1505</v>
      </c>
      <c r="B70" s="105" t="s">
        <v>74</v>
      </c>
      <c r="C70" s="123"/>
      <c r="D70" s="113">
        <v>0</v>
      </c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4">
        <v>0</v>
      </c>
      <c r="K70" s="114">
        <v>0</v>
      </c>
      <c r="L70" s="114">
        <v>0</v>
      </c>
      <c r="M70" s="114">
        <v>0.1</v>
      </c>
      <c r="N70" s="114">
        <v>0</v>
      </c>
      <c r="O70" s="114">
        <v>0</v>
      </c>
      <c r="P70" s="114">
        <v>0</v>
      </c>
      <c r="Q70" s="114">
        <v>0</v>
      </c>
      <c r="R70" s="113">
        <v>0</v>
      </c>
      <c r="S70" s="113">
        <v>0</v>
      </c>
      <c r="T70" s="113">
        <v>0</v>
      </c>
      <c r="U70" s="113">
        <v>0</v>
      </c>
      <c r="V70" s="113">
        <v>0</v>
      </c>
      <c r="W70" s="113">
        <v>0</v>
      </c>
      <c r="X70" s="113">
        <v>0</v>
      </c>
      <c r="Y70" s="113">
        <v>0</v>
      </c>
      <c r="Z70" s="113">
        <v>0</v>
      </c>
      <c r="AA70" s="113">
        <v>0</v>
      </c>
      <c r="AB70" s="113">
        <v>0</v>
      </c>
      <c r="AC70" s="113">
        <v>0</v>
      </c>
      <c r="AD70" s="113">
        <v>0</v>
      </c>
      <c r="AE70" s="113">
        <v>0</v>
      </c>
      <c r="AF70" s="113">
        <v>0</v>
      </c>
      <c r="AG70" s="113">
        <v>0</v>
      </c>
      <c r="AH70" s="110">
        <f t="shared" si="2"/>
        <v>0.1</v>
      </c>
      <c r="AI70" s="111"/>
    </row>
    <row r="71" spans="1:35" ht="17.25" customHeight="1" x14ac:dyDescent="0.2">
      <c r="A71" s="122">
        <v>1559</v>
      </c>
      <c r="B71" s="105" t="s">
        <v>75</v>
      </c>
      <c r="C71" s="123"/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4">
        <v>0</v>
      </c>
      <c r="K71" s="114">
        <v>0</v>
      </c>
      <c r="L71" s="114">
        <v>2.8</v>
      </c>
      <c r="M71" s="114">
        <v>7.1</v>
      </c>
      <c r="N71" s="114">
        <v>0</v>
      </c>
      <c r="O71" s="114">
        <v>0</v>
      </c>
      <c r="P71" s="114">
        <v>0</v>
      </c>
      <c r="Q71" s="114">
        <v>0</v>
      </c>
      <c r="R71" s="113">
        <v>0</v>
      </c>
      <c r="S71" s="113">
        <v>0</v>
      </c>
      <c r="T71" s="113">
        <v>0</v>
      </c>
      <c r="U71" s="113">
        <v>0</v>
      </c>
      <c r="V71" s="113">
        <v>0</v>
      </c>
      <c r="W71" s="113">
        <v>0</v>
      </c>
      <c r="X71" s="113">
        <v>0</v>
      </c>
      <c r="Y71" s="113">
        <v>0</v>
      </c>
      <c r="Z71" s="113">
        <v>0</v>
      </c>
      <c r="AA71" s="113">
        <v>0</v>
      </c>
      <c r="AB71" s="113">
        <v>0</v>
      </c>
      <c r="AC71" s="113">
        <v>0</v>
      </c>
      <c r="AD71" s="113">
        <v>5.5</v>
      </c>
      <c r="AE71" s="113">
        <v>0</v>
      </c>
      <c r="AF71" s="113">
        <v>0</v>
      </c>
      <c r="AG71" s="113">
        <v>0</v>
      </c>
      <c r="AH71" s="110">
        <f t="shared" si="2"/>
        <v>15.399999999999999</v>
      </c>
      <c r="AI71" s="111"/>
    </row>
    <row r="72" spans="1:35" ht="17.25" customHeight="1" x14ac:dyDescent="0.2">
      <c r="A72" s="122">
        <v>1572</v>
      </c>
      <c r="B72" s="105" t="s">
        <v>32</v>
      </c>
      <c r="C72" s="123"/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4">
        <v>0</v>
      </c>
      <c r="K72" s="114">
        <v>0.1</v>
      </c>
      <c r="L72" s="114">
        <v>0.1</v>
      </c>
      <c r="M72" s="114">
        <v>1.4</v>
      </c>
      <c r="N72" s="114">
        <v>0</v>
      </c>
      <c r="O72" s="114">
        <v>0</v>
      </c>
      <c r="P72" s="114">
        <v>0</v>
      </c>
      <c r="Q72" s="114">
        <v>0</v>
      </c>
      <c r="R72" s="113">
        <v>0</v>
      </c>
      <c r="S72" s="113">
        <v>0</v>
      </c>
      <c r="T72" s="113">
        <v>0</v>
      </c>
      <c r="U72" s="113">
        <v>0</v>
      </c>
      <c r="V72" s="113">
        <v>0</v>
      </c>
      <c r="W72" s="113">
        <v>0</v>
      </c>
      <c r="X72" s="113">
        <v>0</v>
      </c>
      <c r="Y72" s="113">
        <v>0</v>
      </c>
      <c r="Z72" s="113">
        <v>0</v>
      </c>
      <c r="AA72" s="113">
        <v>0</v>
      </c>
      <c r="AB72" s="113">
        <v>0</v>
      </c>
      <c r="AC72" s="113">
        <v>0</v>
      </c>
      <c r="AD72" s="113">
        <v>1.3</v>
      </c>
      <c r="AE72" s="113">
        <v>0.1</v>
      </c>
      <c r="AF72" s="113">
        <v>0</v>
      </c>
      <c r="AG72" s="113">
        <v>0</v>
      </c>
      <c r="AH72" s="110">
        <f t="shared" si="2"/>
        <v>3</v>
      </c>
      <c r="AI72" s="111"/>
    </row>
    <row r="73" spans="1:35" ht="17.25" customHeight="1" x14ac:dyDescent="0.2">
      <c r="A73" s="122">
        <v>1591</v>
      </c>
      <c r="B73" s="105" t="s">
        <v>76</v>
      </c>
      <c r="C73" s="123"/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4">
        <v>0</v>
      </c>
      <c r="K73" s="114">
        <v>0</v>
      </c>
      <c r="L73" s="114">
        <v>3.5</v>
      </c>
      <c r="M73" s="114">
        <v>13.1</v>
      </c>
      <c r="N73" s="114">
        <v>0</v>
      </c>
      <c r="O73" s="114">
        <v>0</v>
      </c>
      <c r="P73" s="114">
        <v>0</v>
      </c>
      <c r="Q73" s="114">
        <v>0</v>
      </c>
      <c r="R73" s="113">
        <v>0</v>
      </c>
      <c r="S73" s="113">
        <v>0</v>
      </c>
      <c r="T73" s="113">
        <v>0</v>
      </c>
      <c r="U73" s="113">
        <v>0</v>
      </c>
      <c r="V73" s="113">
        <v>0</v>
      </c>
      <c r="W73" s="113">
        <v>0</v>
      </c>
      <c r="X73" s="113">
        <v>0</v>
      </c>
      <c r="Y73" s="113">
        <v>0</v>
      </c>
      <c r="Z73" s="113">
        <v>0</v>
      </c>
      <c r="AA73" s="113">
        <v>0</v>
      </c>
      <c r="AB73" s="113">
        <v>0</v>
      </c>
      <c r="AC73" s="113">
        <v>0</v>
      </c>
      <c r="AD73" s="113">
        <v>3</v>
      </c>
      <c r="AE73" s="113">
        <v>0</v>
      </c>
      <c r="AF73" s="113">
        <v>0</v>
      </c>
      <c r="AG73" s="113">
        <v>0</v>
      </c>
      <c r="AH73" s="110">
        <f t="shared" si="2"/>
        <v>19.600000000000001</v>
      </c>
      <c r="AI73" s="111"/>
    </row>
    <row r="74" spans="1:35" ht="17.25" customHeight="1" x14ac:dyDescent="0.2">
      <c r="A74" s="122">
        <v>1592</v>
      </c>
      <c r="B74" s="105" t="s">
        <v>77</v>
      </c>
      <c r="C74" s="123"/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4">
        <v>0</v>
      </c>
      <c r="K74" s="114">
        <v>0</v>
      </c>
      <c r="L74" s="114">
        <v>0</v>
      </c>
      <c r="M74" s="148" t="s">
        <v>45</v>
      </c>
      <c r="N74" s="114">
        <v>0</v>
      </c>
      <c r="O74" s="114">
        <v>0</v>
      </c>
      <c r="P74" s="114">
        <v>0</v>
      </c>
      <c r="Q74" s="114">
        <v>0</v>
      </c>
      <c r="R74" s="113">
        <v>0</v>
      </c>
      <c r="S74" s="113">
        <v>0</v>
      </c>
      <c r="T74" s="113">
        <v>0</v>
      </c>
      <c r="U74" s="113">
        <v>0</v>
      </c>
      <c r="V74" s="113">
        <v>0</v>
      </c>
      <c r="W74" s="113">
        <v>0</v>
      </c>
      <c r="X74" s="113">
        <v>0</v>
      </c>
      <c r="Y74" s="113">
        <v>0</v>
      </c>
      <c r="Z74" s="113">
        <v>0</v>
      </c>
      <c r="AA74" s="113">
        <v>0</v>
      </c>
      <c r="AB74" s="113">
        <v>0</v>
      </c>
      <c r="AC74" s="113">
        <v>0</v>
      </c>
      <c r="AD74" s="113">
        <v>0.6</v>
      </c>
      <c r="AE74" s="113">
        <v>0</v>
      </c>
      <c r="AF74" s="113">
        <v>0.2</v>
      </c>
      <c r="AG74" s="113">
        <v>0</v>
      </c>
      <c r="AH74" s="148">
        <f t="shared" si="2"/>
        <v>0.8</v>
      </c>
      <c r="AI74" s="111"/>
    </row>
    <row r="75" spans="1:35" ht="17.25" customHeight="1" x14ac:dyDescent="0.2">
      <c r="A75" s="122">
        <v>1597</v>
      </c>
      <c r="B75" s="105" t="s">
        <v>78</v>
      </c>
      <c r="C75" s="123"/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4">
        <v>0</v>
      </c>
      <c r="K75" s="114">
        <v>0</v>
      </c>
      <c r="L75" s="114">
        <v>1</v>
      </c>
      <c r="M75" s="114">
        <v>13.4</v>
      </c>
      <c r="N75" s="114">
        <v>0</v>
      </c>
      <c r="O75" s="114">
        <v>0</v>
      </c>
      <c r="P75" s="114">
        <v>0</v>
      </c>
      <c r="Q75" s="114">
        <v>0</v>
      </c>
      <c r="R75" s="113">
        <v>0</v>
      </c>
      <c r="S75" s="113">
        <v>0</v>
      </c>
      <c r="T75" s="113">
        <v>0</v>
      </c>
      <c r="U75" s="113">
        <v>0</v>
      </c>
      <c r="V75" s="113">
        <v>0</v>
      </c>
      <c r="W75" s="113">
        <v>0</v>
      </c>
      <c r="X75" s="113">
        <v>0</v>
      </c>
      <c r="Y75" s="113">
        <v>0</v>
      </c>
      <c r="Z75" s="113">
        <v>0</v>
      </c>
      <c r="AA75" s="113">
        <v>0</v>
      </c>
      <c r="AB75" s="113">
        <v>0</v>
      </c>
      <c r="AC75" s="113">
        <v>0</v>
      </c>
      <c r="AD75" s="113">
        <v>16</v>
      </c>
      <c r="AE75" s="113">
        <v>0</v>
      </c>
      <c r="AF75" s="113">
        <v>0</v>
      </c>
      <c r="AG75" s="113">
        <v>0</v>
      </c>
      <c r="AH75" s="110">
        <f t="shared" si="2"/>
        <v>30.4</v>
      </c>
      <c r="AI75" s="111"/>
    </row>
    <row r="76" spans="1:35" ht="17.25" customHeight="1" x14ac:dyDescent="0.2">
      <c r="A76" s="122">
        <v>1630</v>
      </c>
      <c r="B76" s="105" t="s">
        <v>79</v>
      </c>
      <c r="C76" s="123"/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4">
        <v>0</v>
      </c>
      <c r="K76" s="114">
        <v>0.1</v>
      </c>
      <c r="L76" s="114">
        <v>0</v>
      </c>
      <c r="M76" s="114">
        <v>0.4</v>
      </c>
      <c r="N76" s="114">
        <v>0</v>
      </c>
      <c r="O76" s="114">
        <v>0</v>
      </c>
      <c r="P76" s="114">
        <v>0</v>
      </c>
      <c r="Q76" s="114">
        <v>0</v>
      </c>
      <c r="R76" s="113">
        <v>0</v>
      </c>
      <c r="S76" s="113">
        <v>0</v>
      </c>
      <c r="T76" s="113">
        <v>0</v>
      </c>
      <c r="U76" s="113">
        <v>0</v>
      </c>
      <c r="V76" s="113">
        <v>0.2</v>
      </c>
      <c r="W76" s="113">
        <v>0</v>
      </c>
      <c r="X76" s="113">
        <v>0</v>
      </c>
      <c r="Y76" s="113">
        <v>0</v>
      </c>
      <c r="Z76" s="113">
        <v>0</v>
      </c>
      <c r="AA76" s="113">
        <v>0</v>
      </c>
      <c r="AB76" s="113">
        <v>0</v>
      </c>
      <c r="AC76" s="113">
        <v>0</v>
      </c>
      <c r="AD76" s="113">
        <v>0</v>
      </c>
      <c r="AE76" s="113">
        <v>0</v>
      </c>
      <c r="AF76" s="113">
        <v>0</v>
      </c>
      <c r="AG76" s="113">
        <v>0</v>
      </c>
      <c r="AH76" s="110">
        <f t="shared" si="2"/>
        <v>0.7</v>
      </c>
      <c r="AI76" s="111"/>
    </row>
    <row r="77" spans="1:35" ht="17.25" customHeight="1" x14ac:dyDescent="0.2">
      <c r="A77" s="122">
        <v>1632</v>
      </c>
      <c r="B77" s="105" t="s">
        <v>80</v>
      </c>
      <c r="C77" s="123"/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4">
        <v>0</v>
      </c>
      <c r="K77" s="114">
        <v>0</v>
      </c>
      <c r="L77" s="114">
        <v>0.2</v>
      </c>
      <c r="M77" s="114">
        <v>9.9</v>
      </c>
      <c r="N77" s="114">
        <v>0</v>
      </c>
      <c r="O77" s="114">
        <v>0</v>
      </c>
      <c r="P77" s="114">
        <v>0</v>
      </c>
      <c r="Q77" s="114">
        <v>0</v>
      </c>
      <c r="R77" s="113">
        <v>0</v>
      </c>
      <c r="S77" s="113">
        <v>0</v>
      </c>
      <c r="T77" s="113">
        <v>0</v>
      </c>
      <c r="U77" s="113">
        <v>0</v>
      </c>
      <c r="V77" s="113">
        <v>0</v>
      </c>
      <c r="W77" s="113">
        <v>0</v>
      </c>
      <c r="X77" s="113">
        <v>0</v>
      </c>
      <c r="Y77" s="113">
        <v>0</v>
      </c>
      <c r="Z77" s="113">
        <v>0</v>
      </c>
      <c r="AA77" s="113">
        <v>0</v>
      </c>
      <c r="AB77" s="113">
        <v>0</v>
      </c>
      <c r="AC77" s="113">
        <v>0</v>
      </c>
      <c r="AD77" s="113">
        <v>3.6</v>
      </c>
      <c r="AE77" s="113">
        <v>0</v>
      </c>
      <c r="AF77" s="113">
        <v>0</v>
      </c>
      <c r="AG77" s="113">
        <v>0</v>
      </c>
      <c r="AH77" s="110">
        <f t="shared" si="2"/>
        <v>13.7</v>
      </c>
      <c r="AI77" s="111"/>
    </row>
    <row r="78" spans="1:35" ht="17.25" customHeight="1" x14ac:dyDescent="0.2">
      <c r="A78" s="122">
        <v>1634</v>
      </c>
      <c r="B78" s="105" t="s">
        <v>81</v>
      </c>
      <c r="C78" s="123"/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4">
        <v>0</v>
      </c>
      <c r="K78" s="114">
        <v>0</v>
      </c>
      <c r="L78" s="114">
        <v>0</v>
      </c>
      <c r="M78" s="148" t="s">
        <v>45</v>
      </c>
      <c r="N78" s="114">
        <v>0</v>
      </c>
      <c r="O78" s="114">
        <v>0</v>
      </c>
      <c r="P78" s="114">
        <v>0</v>
      </c>
      <c r="Q78" s="114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  <c r="AD78" s="113">
        <v>0</v>
      </c>
      <c r="AE78" s="113">
        <v>0</v>
      </c>
      <c r="AF78" s="113">
        <v>0</v>
      </c>
      <c r="AG78" s="113">
        <v>0</v>
      </c>
      <c r="AH78" s="148">
        <f t="shared" si="2"/>
        <v>0</v>
      </c>
      <c r="AI78" s="111"/>
    </row>
    <row r="79" spans="1:35" ht="17.25" customHeight="1" x14ac:dyDescent="0.2">
      <c r="A79" s="122">
        <v>1640</v>
      </c>
      <c r="B79" s="105" t="s">
        <v>82</v>
      </c>
      <c r="C79" s="123"/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  <c r="K79" s="114">
        <v>0</v>
      </c>
      <c r="L79" s="114">
        <v>22.4</v>
      </c>
      <c r="M79" s="114">
        <v>7.4</v>
      </c>
      <c r="N79" s="114">
        <v>0.2</v>
      </c>
      <c r="O79" s="114">
        <v>0.2</v>
      </c>
      <c r="P79" s="114">
        <v>0</v>
      </c>
      <c r="Q79" s="114">
        <v>0</v>
      </c>
      <c r="R79" s="113">
        <v>0</v>
      </c>
      <c r="S79" s="113">
        <v>0</v>
      </c>
      <c r="T79" s="113">
        <v>0</v>
      </c>
      <c r="U79" s="113">
        <v>0</v>
      </c>
      <c r="V79" s="113">
        <v>0</v>
      </c>
      <c r="W79" s="113">
        <v>0</v>
      </c>
      <c r="X79" s="113">
        <v>0</v>
      </c>
      <c r="Y79" s="113">
        <v>0</v>
      </c>
      <c r="Z79" s="113">
        <v>0</v>
      </c>
      <c r="AA79" s="113">
        <v>0</v>
      </c>
      <c r="AB79" s="113">
        <v>0</v>
      </c>
      <c r="AC79" s="113">
        <v>0</v>
      </c>
      <c r="AD79" s="113">
        <v>1.6</v>
      </c>
      <c r="AE79" s="113">
        <v>0</v>
      </c>
      <c r="AF79" s="113">
        <v>0</v>
      </c>
      <c r="AG79" s="113">
        <v>0</v>
      </c>
      <c r="AH79" s="110">
        <f t="shared" si="2"/>
        <v>31.799999999999997</v>
      </c>
      <c r="AI79" s="111"/>
    </row>
    <row r="80" spans="1:35" ht="17.25" customHeight="1" x14ac:dyDescent="0.2">
      <c r="A80" s="122">
        <v>1666</v>
      </c>
      <c r="B80" s="105" t="s">
        <v>83</v>
      </c>
      <c r="C80" s="123"/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4">
        <v>0</v>
      </c>
      <c r="K80" s="114">
        <v>0</v>
      </c>
      <c r="L80" s="114">
        <v>7.4</v>
      </c>
      <c r="M80" s="114">
        <v>5.9</v>
      </c>
      <c r="N80" s="114">
        <v>0</v>
      </c>
      <c r="O80" s="114">
        <v>0.1</v>
      </c>
      <c r="P80" s="114">
        <v>0</v>
      </c>
      <c r="Q80" s="114">
        <v>0</v>
      </c>
      <c r="R80" s="113">
        <v>0</v>
      </c>
      <c r="S80" s="113">
        <v>0</v>
      </c>
      <c r="T80" s="113">
        <v>0</v>
      </c>
      <c r="U80" s="113">
        <v>0</v>
      </c>
      <c r="V80" s="113">
        <v>0</v>
      </c>
      <c r="W80" s="113">
        <v>0</v>
      </c>
      <c r="X80" s="113">
        <v>0</v>
      </c>
      <c r="Y80" s="113">
        <v>0</v>
      </c>
      <c r="Z80" s="113">
        <v>0</v>
      </c>
      <c r="AA80" s="113">
        <v>0</v>
      </c>
      <c r="AB80" s="113">
        <v>0</v>
      </c>
      <c r="AC80" s="113">
        <v>0</v>
      </c>
      <c r="AD80" s="113">
        <v>0</v>
      </c>
      <c r="AE80" s="113">
        <v>0</v>
      </c>
      <c r="AF80" s="113">
        <v>0</v>
      </c>
      <c r="AG80" s="113">
        <v>0</v>
      </c>
      <c r="AH80" s="110">
        <f t="shared" si="2"/>
        <v>13.4</v>
      </c>
      <c r="AI80" s="111"/>
    </row>
    <row r="81" spans="1:35" ht="17.25" customHeight="1" x14ac:dyDescent="0.2">
      <c r="A81" s="122">
        <v>1668</v>
      </c>
      <c r="B81" s="105" t="s">
        <v>84</v>
      </c>
      <c r="C81" s="123"/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4">
        <v>0</v>
      </c>
      <c r="K81" s="114">
        <v>0</v>
      </c>
      <c r="L81" s="114">
        <v>8.6999999999999993</v>
      </c>
      <c r="M81" s="114">
        <v>4.9000000000000004</v>
      </c>
      <c r="N81" s="114">
        <v>0</v>
      </c>
      <c r="O81" s="114">
        <v>0</v>
      </c>
      <c r="P81" s="114">
        <v>0</v>
      </c>
      <c r="Q81" s="114">
        <v>0</v>
      </c>
      <c r="R81" s="113">
        <v>0</v>
      </c>
      <c r="S81" s="113">
        <v>0</v>
      </c>
      <c r="T81" s="113">
        <v>0</v>
      </c>
      <c r="U81" s="113">
        <v>0</v>
      </c>
      <c r="V81" s="113">
        <v>0</v>
      </c>
      <c r="W81" s="113">
        <v>0</v>
      </c>
      <c r="X81" s="113">
        <v>0</v>
      </c>
      <c r="Y81" s="113">
        <v>0</v>
      </c>
      <c r="Z81" s="113">
        <v>0</v>
      </c>
      <c r="AA81" s="113">
        <v>0</v>
      </c>
      <c r="AB81" s="113">
        <v>0</v>
      </c>
      <c r="AC81" s="113">
        <v>0</v>
      </c>
      <c r="AD81" s="113">
        <v>0</v>
      </c>
      <c r="AE81" s="113">
        <v>0</v>
      </c>
      <c r="AF81" s="113">
        <v>0</v>
      </c>
      <c r="AG81" s="113">
        <v>0</v>
      </c>
      <c r="AH81" s="110">
        <f t="shared" si="2"/>
        <v>13.6</v>
      </c>
      <c r="AI81" s="111"/>
    </row>
    <row r="82" spans="1:35" ht="17.25" customHeight="1" x14ac:dyDescent="0.2">
      <c r="A82" s="122">
        <v>1674</v>
      </c>
      <c r="B82" s="105" t="s">
        <v>85</v>
      </c>
      <c r="C82" s="123"/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14">
        <v>0</v>
      </c>
      <c r="K82" s="114">
        <v>0</v>
      </c>
      <c r="L82" s="114">
        <v>0</v>
      </c>
      <c r="M82" s="114">
        <v>2.2000000000000002</v>
      </c>
      <c r="N82" s="114">
        <v>0</v>
      </c>
      <c r="O82" s="114">
        <v>0</v>
      </c>
      <c r="P82" s="114">
        <v>0</v>
      </c>
      <c r="Q82" s="114">
        <v>0</v>
      </c>
      <c r="R82" s="113">
        <v>0</v>
      </c>
      <c r="S82" s="113">
        <v>0</v>
      </c>
      <c r="T82" s="113">
        <v>0</v>
      </c>
      <c r="U82" s="113">
        <v>0</v>
      </c>
      <c r="V82" s="113">
        <v>0</v>
      </c>
      <c r="W82" s="113">
        <v>0</v>
      </c>
      <c r="X82" s="113">
        <v>0</v>
      </c>
      <c r="Y82" s="113">
        <v>0</v>
      </c>
      <c r="Z82" s="113">
        <v>0</v>
      </c>
      <c r="AA82" s="113">
        <v>0</v>
      </c>
      <c r="AB82" s="113">
        <v>0</v>
      </c>
      <c r="AC82" s="113">
        <v>0</v>
      </c>
      <c r="AD82" s="113">
        <v>0</v>
      </c>
      <c r="AE82" s="113">
        <v>0</v>
      </c>
      <c r="AF82" s="113">
        <v>0</v>
      </c>
      <c r="AG82" s="113">
        <v>0</v>
      </c>
      <c r="AH82" s="110">
        <f t="shared" si="2"/>
        <v>2.2000000000000002</v>
      </c>
      <c r="AI82" s="111"/>
    </row>
    <row r="83" spans="1:35" ht="17.25" customHeight="1" x14ac:dyDescent="0.2">
      <c r="A83" s="122">
        <v>1690</v>
      </c>
      <c r="B83" s="105" t="s">
        <v>38</v>
      </c>
      <c r="C83" s="123"/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4">
        <v>0</v>
      </c>
      <c r="K83" s="114">
        <v>0</v>
      </c>
      <c r="L83" s="114">
        <v>2.2000000000000002</v>
      </c>
      <c r="M83" s="114">
        <v>2.6</v>
      </c>
      <c r="N83" s="114">
        <v>0</v>
      </c>
      <c r="O83" s="114">
        <v>0</v>
      </c>
      <c r="P83" s="114">
        <v>0</v>
      </c>
      <c r="Q83" s="114">
        <v>0</v>
      </c>
      <c r="R83" s="113">
        <v>0</v>
      </c>
      <c r="S83" s="113">
        <v>0</v>
      </c>
      <c r="T83" s="113">
        <v>0</v>
      </c>
      <c r="U83" s="113">
        <v>0</v>
      </c>
      <c r="V83" s="113">
        <v>0</v>
      </c>
      <c r="W83" s="113">
        <v>0</v>
      </c>
      <c r="X83" s="113">
        <v>0</v>
      </c>
      <c r="Y83" s="113">
        <v>0</v>
      </c>
      <c r="Z83" s="113">
        <v>0</v>
      </c>
      <c r="AA83" s="113">
        <v>0</v>
      </c>
      <c r="AB83" s="113">
        <v>0</v>
      </c>
      <c r="AC83" s="113">
        <v>0</v>
      </c>
      <c r="AD83" s="113">
        <v>0</v>
      </c>
      <c r="AE83" s="113">
        <v>0</v>
      </c>
      <c r="AF83" s="113">
        <v>0</v>
      </c>
      <c r="AG83" s="113">
        <v>0</v>
      </c>
      <c r="AH83" s="110">
        <f t="shared" si="2"/>
        <v>4.8000000000000007</v>
      </c>
      <c r="AI83" s="111"/>
    </row>
    <row r="84" spans="1:35" ht="17.25" customHeight="1" x14ac:dyDescent="0.2">
      <c r="A84" s="122">
        <v>1800</v>
      </c>
      <c r="B84" s="105" t="s">
        <v>87</v>
      </c>
      <c r="C84" s="123"/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4">
        <v>0</v>
      </c>
      <c r="K84" s="114">
        <v>0</v>
      </c>
      <c r="L84" s="114">
        <v>0</v>
      </c>
      <c r="M84" s="114">
        <v>0.2</v>
      </c>
      <c r="N84" s="114">
        <v>0.2</v>
      </c>
      <c r="O84" s="114">
        <v>0</v>
      </c>
      <c r="P84" s="114">
        <v>0</v>
      </c>
      <c r="Q84" s="114">
        <v>0</v>
      </c>
      <c r="R84" s="113">
        <v>0</v>
      </c>
      <c r="S84" s="113">
        <v>0</v>
      </c>
      <c r="T84" s="113">
        <v>0</v>
      </c>
      <c r="U84" s="113">
        <v>0</v>
      </c>
      <c r="V84" s="113">
        <v>0</v>
      </c>
      <c r="W84" s="113">
        <v>0</v>
      </c>
      <c r="X84" s="113">
        <v>0</v>
      </c>
      <c r="Y84" s="113">
        <v>0</v>
      </c>
      <c r="Z84" s="113">
        <v>0</v>
      </c>
      <c r="AA84" s="113">
        <v>0</v>
      </c>
      <c r="AB84" s="113">
        <v>0</v>
      </c>
      <c r="AC84" s="113">
        <v>0</v>
      </c>
      <c r="AD84" s="113">
        <v>0</v>
      </c>
      <c r="AE84" s="113">
        <v>0</v>
      </c>
      <c r="AF84" s="113">
        <v>0</v>
      </c>
      <c r="AG84" s="113">
        <v>0</v>
      </c>
      <c r="AH84" s="110">
        <f t="shared" si="2"/>
        <v>0.4</v>
      </c>
      <c r="AI84" s="111"/>
    </row>
    <row r="85" spans="1:35" ht="17.25" customHeight="1" x14ac:dyDescent="0.2">
      <c r="A85" s="122">
        <v>1810</v>
      </c>
      <c r="B85" s="105" t="s">
        <v>88</v>
      </c>
      <c r="C85" s="123"/>
      <c r="D85" s="113">
        <v>0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4">
        <v>0</v>
      </c>
      <c r="K85" s="114">
        <v>0</v>
      </c>
      <c r="L85" s="114">
        <v>0</v>
      </c>
      <c r="M85" s="114">
        <v>0.6</v>
      </c>
      <c r="N85" s="114">
        <v>0</v>
      </c>
      <c r="O85" s="114">
        <v>0.1</v>
      </c>
      <c r="P85" s="114">
        <v>0</v>
      </c>
      <c r="Q85" s="114">
        <v>0.1</v>
      </c>
      <c r="R85" s="113">
        <v>0</v>
      </c>
      <c r="S85" s="113">
        <v>0</v>
      </c>
      <c r="T85" s="113">
        <v>0</v>
      </c>
      <c r="U85" s="113">
        <v>0</v>
      </c>
      <c r="V85" s="113">
        <v>0</v>
      </c>
      <c r="W85" s="113">
        <v>0</v>
      </c>
      <c r="X85" s="113">
        <v>0</v>
      </c>
      <c r="Y85" s="113">
        <v>0</v>
      </c>
      <c r="Z85" s="113">
        <v>0</v>
      </c>
      <c r="AA85" s="113">
        <v>0</v>
      </c>
      <c r="AB85" s="113">
        <v>0</v>
      </c>
      <c r="AC85" s="113">
        <v>0</v>
      </c>
      <c r="AD85" s="113">
        <v>0</v>
      </c>
      <c r="AE85" s="113">
        <v>0.1</v>
      </c>
      <c r="AF85" s="113">
        <v>0.1</v>
      </c>
      <c r="AG85" s="113">
        <v>0</v>
      </c>
      <c r="AH85" s="110">
        <f t="shared" si="2"/>
        <v>0.99999999999999989</v>
      </c>
      <c r="AI85" s="111"/>
    </row>
    <row r="86" spans="1:35" ht="17.25" customHeight="1" x14ac:dyDescent="0.2">
      <c r="A86" s="122">
        <v>1889</v>
      </c>
      <c r="B86" s="105" t="s">
        <v>89</v>
      </c>
      <c r="C86" s="123"/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4">
        <v>0</v>
      </c>
      <c r="K86" s="114">
        <v>0</v>
      </c>
      <c r="L86" s="114">
        <v>0</v>
      </c>
      <c r="M86" s="114">
        <v>1.6</v>
      </c>
      <c r="N86" s="114">
        <v>0</v>
      </c>
      <c r="O86" s="114">
        <v>0</v>
      </c>
      <c r="P86" s="114">
        <v>0</v>
      </c>
      <c r="Q86" s="114">
        <v>0</v>
      </c>
      <c r="R86" s="113">
        <v>0</v>
      </c>
      <c r="S86" s="113">
        <v>0</v>
      </c>
      <c r="T86" s="113">
        <v>0</v>
      </c>
      <c r="U86" s="113">
        <v>0</v>
      </c>
      <c r="V86" s="113">
        <v>0</v>
      </c>
      <c r="W86" s="113">
        <v>0</v>
      </c>
      <c r="X86" s="113">
        <v>0</v>
      </c>
      <c r="Y86" s="113">
        <v>0</v>
      </c>
      <c r="Z86" s="113">
        <v>0</v>
      </c>
      <c r="AA86" s="113">
        <v>0</v>
      </c>
      <c r="AB86" s="113">
        <v>0</v>
      </c>
      <c r="AC86" s="113">
        <v>0</v>
      </c>
      <c r="AD86" s="113">
        <v>0</v>
      </c>
      <c r="AE86" s="113">
        <v>0</v>
      </c>
      <c r="AF86" s="113">
        <v>0</v>
      </c>
      <c r="AG86" s="113">
        <v>0</v>
      </c>
      <c r="AH86" s="110">
        <f t="shared" si="2"/>
        <v>1.6</v>
      </c>
      <c r="AI86" s="111"/>
    </row>
    <row r="87" spans="1:35" ht="8.25" customHeight="1" x14ac:dyDescent="0.2">
      <c r="A87" s="122"/>
      <c r="B87" s="149"/>
      <c r="C87" s="126"/>
      <c r="AH87" s="127"/>
      <c r="AI87" s="150"/>
    </row>
    <row r="88" spans="1:35" ht="17.25" customHeight="1" x14ac:dyDescent="0.2">
      <c r="A88" s="122"/>
      <c r="B88" s="149" t="s">
        <v>90</v>
      </c>
      <c r="C88" s="130">
        <v>29.9</v>
      </c>
      <c r="D88" s="131">
        <v>0</v>
      </c>
      <c r="E88" s="131">
        <v>0</v>
      </c>
      <c r="F88" s="131">
        <v>0</v>
      </c>
      <c r="G88" s="131">
        <v>0</v>
      </c>
      <c r="H88" s="131">
        <v>0</v>
      </c>
      <c r="I88" s="131">
        <v>0</v>
      </c>
      <c r="J88" s="131">
        <v>0</v>
      </c>
      <c r="K88" s="151"/>
      <c r="L88" s="151">
        <v>2.9</v>
      </c>
      <c r="M88" s="132">
        <v>1.5</v>
      </c>
      <c r="N88" s="132">
        <v>0</v>
      </c>
      <c r="O88" s="132">
        <v>0</v>
      </c>
      <c r="P88" s="131">
        <v>0</v>
      </c>
      <c r="Q88" s="131">
        <v>0</v>
      </c>
      <c r="R88" s="131">
        <v>0</v>
      </c>
      <c r="S88" s="131">
        <v>0</v>
      </c>
      <c r="T88" s="131">
        <v>0</v>
      </c>
      <c r="U88" s="131">
        <v>0</v>
      </c>
      <c r="V88" s="131">
        <v>0</v>
      </c>
      <c r="W88" s="131">
        <v>0</v>
      </c>
      <c r="X88" s="131">
        <v>0.2</v>
      </c>
      <c r="Y88" s="131">
        <v>0</v>
      </c>
      <c r="Z88" s="131">
        <v>0</v>
      </c>
      <c r="AA88" s="131">
        <v>0</v>
      </c>
      <c r="AB88" s="131">
        <v>0</v>
      </c>
      <c r="AC88" s="131">
        <v>0</v>
      </c>
      <c r="AD88" s="131">
        <v>0.4</v>
      </c>
      <c r="AE88" s="131">
        <v>0</v>
      </c>
      <c r="AF88" s="131">
        <v>0.1</v>
      </c>
      <c r="AG88" s="131">
        <v>0.4</v>
      </c>
      <c r="AH88" s="101">
        <v>6.6</v>
      </c>
      <c r="AI88" s="133">
        <f>AH88/C88</f>
        <v>0.22073578595317725</v>
      </c>
    </row>
    <row r="89" spans="1:35" s="134" customFormat="1" ht="12.75" customHeight="1" x14ac:dyDescent="0.2">
      <c r="A89" s="122"/>
      <c r="B89" s="149"/>
      <c r="C89" s="136"/>
      <c r="E89" s="137"/>
      <c r="F89" s="137"/>
      <c r="G89" s="138"/>
      <c r="H89" s="137" t="s">
        <v>91</v>
      </c>
      <c r="I89" s="139"/>
      <c r="K89" s="140"/>
      <c r="L89" s="137" t="s">
        <v>92</v>
      </c>
      <c r="M89" s="139"/>
      <c r="N89" s="139"/>
      <c r="O89" s="139"/>
      <c r="P89" s="137" t="s">
        <v>93</v>
      </c>
      <c r="Q89" s="139"/>
      <c r="R89" s="139"/>
      <c r="S89" s="139"/>
      <c r="T89" s="139"/>
      <c r="U89" s="139" t="s">
        <v>94</v>
      </c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</row>
  </sheetData>
  <mergeCells count="2">
    <mergeCell ref="J1:Y1"/>
    <mergeCell ref="A39:B39"/>
  </mergeCells>
  <conditionalFormatting sqref="D72:G72 D79:O81 D75:K75 D74:L74 N74 D82:K82 D76:N77 O74:O78 P74:R81 D1:AI5 D20:Y21 D19:W19 Y19 D23:Y25 D22:W22 Y22 D26:W26 Y26 D27:Y38 D6:Y18 D39:AI40 AH59:AI59 D60:AI64 D73:AI73 AI72 D83:AI65536 AI82 Z6:AI38 D58:AI58 AI57 S75:AI77 S74:AG74 AI74 D57:AG57 D66:AI71 D65:L65 N65:AG65 AI65 AA72:AG72 AB82:AG82 D78:L78 N78 S79:AI81 S78:AG78 AI78 D42:AI56 D41:J41 L41:AG41 AI41">
    <cfRule type="cellIs" dxfId="104" priority="20" stopIfTrue="1" operator="equal">
      <formula>0</formula>
    </cfRule>
  </conditionalFormatting>
  <conditionalFormatting sqref="M74">
    <cfRule type="cellIs" dxfId="103" priority="19" stopIfTrue="1" operator="equal">
      <formula>0</formula>
    </cfRule>
  </conditionalFormatting>
  <conditionalFormatting sqref="X19">
    <cfRule type="cellIs" dxfId="102" priority="18" stopIfTrue="1" operator="equal">
      <formula>0</formula>
    </cfRule>
  </conditionalFormatting>
  <conditionalFormatting sqref="X22">
    <cfRule type="cellIs" dxfId="101" priority="17" stopIfTrue="1" operator="equal">
      <formula>0</formula>
    </cfRule>
  </conditionalFormatting>
  <conditionalFormatting sqref="X26">
    <cfRule type="cellIs" dxfId="100" priority="16" stopIfTrue="1" operator="equal">
      <formula>0</formula>
    </cfRule>
  </conditionalFormatting>
  <conditionalFormatting sqref="H72:M72">
    <cfRule type="cellIs" dxfId="99" priority="15" stopIfTrue="1" operator="equal">
      <formula>0</formula>
    </cfRule>
  </conditionalFormatting>
  <conditionalFormatting sqref="N72:Z72">
    <cfRule type="cellIs" dxfId="98" priority="14" stopIfTrue="1" operator="equal">
      <formula>0</formula>
    </cfRule>
  </conditionalFormatting>
  <conditionalFormatting sqref="L82:AA82">
    <cfRule type="cellIs" dxfId="97" priority="13" stopIfTrue="1" operator="equal">
      <formula>0</formula>
    </cfRule>
  </conditionalFormatting>
  <conditionalFormatting sqref="D59:AG59">
    <cfRule type="cellIs" dxfId="96" priority="12" stopIfTrue="1" operator="equal">
      <formula>0</formula>
    </cfRule>
  </conditionalFormatting>
  <conditionalFormatting sqref="AH74">
    <cfRule type="cellIs" dxfId="95" priority="11" stopIfTrue="1" operator="equal">
      <formula>0</formula>
    </cfRule>
  </conditionalFormatting>
  <conditionalFormatting sqref="L75:N75">
    <cfRule type="cellIs" dxfId="94" priority="10" stopIfTrue="1" operator="equal">
      <formula>0</formula>
    </cfRule>
  </conditionalFormatting>
  <conditionalFormatting sqref="AH57">
    <cfRule type="cellIs" dxfId="93" priority="9" stopIfTrue="1" operator="equal">
      <formula>0</formula>
    </cfRule>
  </conditionalFormatting>
  <conditionalFormatting sqref="M65">
    <cfRule type="cellIs" dxfId="92" priority="8" stopIfTrue="1" operator="equal">
      <formula>0</formula>
    </cfRule>
  </conditionalFormatting>
  <conditionalFormatting sqref="AH65">
    <cfRule type="cellIs" dxfId="91" priority="7" stopIfTrue="1" operator="equal">
      <formula>0</formula>
    </cfRule>
  </conditionalFormatting>
  <conditionalFormatting sqref="AH72">
    <cfRule type="cellIs" dxfId="90" priority="6" stopIfTrue="1" operator="equal">
      <formula>0</formula>
    </cfRule>
  </conditionalFormatting>
  <conditionalFormatting sqref="AH82">
    <cfRule type="cellIs" dxfId="89" priority="5" stopIfTrue="1" operator="equal">
      <formula>0</formula>
    </cfRule>
  </conditionalFormatting>
  <conditionalFormatting sqref="M78">
    <cfRule type="cellIs" dxfId="88" priority="4" stopIfTrue="1" operator="equal">
      <formula>0</formula>
    </cfRule>
  </conditionalFormatting>
  <conditionalFormatting sqref="AH78">
    <cfRule type="cellIs" dxfId="87" priority="3" stopIfTrue="1" operator="equal">
      <formula>0</formula>
    </cfRule>
  </conditionalFormatting>
  <conditionalFormatting sqref="K41">
    <cfRule type="cellIs" dxfId="86" priority="2" stopIfTrue="1" operator="equal">
      <formula>0</formula>
    </cfRule>
  </conditionalFormatting>
  <conditionalFormatting sqref="AH41">
    <cfRule type="cellIs" dxfId="85" priority="1" stopIfTrue="1" operator="equal">
      <formula>0</formula>
    </cfRule>
  </conditionalFormatting>
  <printOptions horizontalCentered="1"/>
  <pageMargins left="0.11811023622047245" right="0.11811023622047245" top="0.23622047244094491" bottom="0.15748031496062992" header="0.11811023622047245" footer="0.15748031496062992"/>
  <pageSetup paperSize="9" scale="77" orientation="landscape" horizontalDpi="4294967293" r:id="rId1"/>
  <headerFooter alignWithMargins="0"/>
  <rowBreaks count="1" manualBreakCount="1">
    <brk id="38" max="3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N18" sqref="AN18"/>
    </sheetView>
  </sheetViews>
  <sheetFormatPr defaultRowHeight="12" x14ac:dyDescent="0.2"/>
  <cols>
    <col min="1" max="1" width="5" style="153" bestFit="1" customWidth="1"/>
    <col min="2" max="2" width="26.7109375" style="91" customWidth="1"/>
    <col min="3" max="3" width="5.5703125" style="92" customWidth="1"/>
    <col min="4" max="31" width="4.7109375" style="93" customWidth="1"/>
    <col min="32" max="34" width="4.7109375" style="94" customWidth="1"/>
    <col min="35" max="35" width="5.85546875" style="95" customWidth="1"/>
    <col min="36" max="36" width="5.42578125" style="89" bestFit="1" customWidth="1"/>
    <col min="37" max="16384" width="9.140625" style="90"/>
  </cols>
  <sheetData>
    <row r="1" spans="1:36" x14ac:dyDescent="0.2">
      <c r="B1" s="87"/>
      <c r="C1" s="152"/>
      <c r="D1" s="152"/>
      <c r="E1" s="152"/>
      <c r="F1" s="152"/>
      <c r="G1" s="152"/>
      <c r="H1" s="152"/>
      <c r="I1" s="152"/>
      <c r="J1" s="189" t="s">
        <v>113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52"/>
      <c r="AA1" s="152"/>
      <c r="AB1" s="152"/>
      <c r="AC1" s="152"/>
      <c r="AD1" s="152"/>
      <c r="AE1" s="152"/>
      <c r="AF1" s="176"/>
      <c r="AG1" s="176"/>
      <c r="AH1" s="176"/>
      <c r="AI1" s="152"/>
    </row>
    <row r="2" spans="1:36" ht="6" customHeight="1" x14ac:dyDescent="0.2"/>
    <row r="3" spans="1:36" s="103" customFormat="1" ht="36" x14ac:dyDescent="0.2">
      <c r="A3" s="96" t="s">
        <v>1</v>
      </c>
      <c r="B3" s="97" t="s">
        <v>2</v>
      </c>
      <c r="C3" s="98" t="s">
        <v>3</v>
      </c>
      <c r="D3" s="99">
        <v>1</v>
      </c>
      <c r="E3" s="99">
        <v>2</v>
      </c>
      <c r="F3" s="99">
        <v>3</v>
      </c>
      <c r="G3" s="99">
        <v>4</v>
      </c>
      <c r="H3" s="99">
        <v>5</v>
      </c>
      <c r="I3" s="99">
        <v>6</v>
      </c>
      <c r="J3" s="99">
        <v>7</v>
      </c>
      <c r="K3" s="99">
        <v>8</v>
      </c>
      <c r="L3" s="99">
        <v>9</v>
      </c>
      <c r="M3" s="99">
        <v>10</v>
      </c>
      <c r="N3" s="99">
        <v>11</v>
      </c>
      <c r="O3" s="99">
        <v>12</v>
      </c>
      <c r="P3" s="99">
        <v>13</v>
      </c>
      <c r="Q3" s="99">
        <v>14</v>
      </c>
      <c r="R3" s="99">
        <v>15</v>
      </c>
      <c r="S3" s="99">
        <v>16</v>
      </c>
      <c r="T3" s="99">
        <v>17</v>
      </c>
      <c r="U3" s="99">
        <v>18</v>
      </c>
      <c r="V3" s="99">
        <v>19</v>
      </c>
      <c r="W3" s="99">
        <v>20</v>
      </c>
      <c r="X3" s="99">
        <v>21</v>
      </c>
      <c r="Y3" s="99">
        <v>22</v>
      </c>
      <c r="Z3" s="99">
        <v>23</v>
      </c>
      <c r="AA3" s="99">
        <v>24</v>
      </c>
      <c r="AB3" s="99">
        <v>25</v>
      </c>
      <c r="AC3" s="99">
        <v>26</v>
      </c>
      <c r="AD3" s="99">
        <v>27</v>
      </c>
      <c r="AE3" s="99">
        <v>28</v>
      </c>
      <c r="AF3" s="100">
        <v>29</v>
      </c>
      <c r="AG3" s="100">
        <v>30</v>
      </c>
      <c r="AH3" s="100">
        <v>31</v>
      </c>
      <c r="AI3" s="101" t="s">
        <v>4</v>
      </c>
      <c r="AJ3" s="102" t="s">
        <v>5</v>
      </c>
    </row>
    <row r="4" spans="1:36" s="112" customFormat="1" ht="17.25" customHeight="1" x14ac:dyDescent="0.2">
      <c r="A4" s="104">
        <v>10</v>
      </c>
      <c r="B4" s="105" t="s">
        <v>6</v>
      </c>
      <c r="C4" s="106">
        <v>17.3</v>
      </c>
      <c r="D4" s="107">
        <v>0</v>
      </c>
      <c r="E4" s="107">
        <v>0</v>
      </c>
      <c r="F4" s="107">
        <v>0</v>
      </c>
      <c r="G4" s="107">
        <v>0</v>
      </c>
      <c r="H4" s="107">
        <v>0</v>
      </c>
      <c r="I4" s="107">
        <v>0</v>
      </c>
      <c r="J4" s="107">
        <v>37.200000000000003</v>
      </c>
      <c r="K4" s="107">
        <v>9.6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  <c r="Q4" s="107">
        <v>0</v>
      </c>
      <c r="R4" s="107">
        <v>0</v>
      </c>
      <c r="S4" s="107">
        <v>0</v>
      </c>
      <c r="T4" s="107">
        <v>0</v>
      </c>
      <c r="U4" s="107">
        <v>0</v>
      </c>
      <c r="V4" s="107">
        <v>0</v>
      </c>
      <c r="W4" s="107">
        <v>0</v>
      </c>
      <c r="X4" s="107">
        <v>0</v>
      </c>
      <c r="Y4" s="107">
        <v>0</v>
      </c>
      <c r="Z4" s="107">
        <v>0</v>
      </c>
      <c r="AA4" s="107">
        <v>0</v>
      </c>
      <c r="AB4" s="107">
        <v>0</v>
      </c>
      <c r="AC4" s="107">
        <v>0</v>
      </c>
      <c r="AD4" s="107">
        <v>0</v>
      </c>
      <c r="AE4" s="107">
        <v>0</v>
      </c>
      <c r="AF4" s="109">
        <v>0</v>
      </c>
      <c r="AG4" s="109">
        <v>0.6</v>
      </c>
      <c r="AH4" s="109">
        <v>0</v>
      </c>
      <c r="AI4" s="110">
        <f t="shared" ref="AI4:AI38" si="0">SUM(D4:AH4)</f>
        <v>47.400000000000006</v>
      </c>
      <c r="AJ4" s="111">
        <f t="shared" ref="AJ4:AJ38" si="1">AI4/C4</f>
        <v>2.7398843930635839</v>
      </c>
    </row>
    <row r="5" spans="1:36" s="103" customFormat="1" ht="17.25" customHeight="1" x14ac:dyDescent="0.2">
      <c r="A5" s="104">
        <v>38</v>
      </c>
      <c r="B5" s="105" t="s">
        <v>7</v>
      </c>
      <c r="C5" s="106">
        <v>9.9</v>
      </c>
      <c r="D5" s="113">
        <v>0</v>
      </c>
      <c r="E5" s="113">
        <v>0</v>
      </c>
      <c r="F5" s="113">
        <v>0</v>
      </c>
      <c r="G5" s="113">
        <v>0</v>
      </c>
      <c r="H5" s="113">
        <v>0</v>
      </c>
      <c r="I5" s="113">
        <v>0</v>
      </c>
      <c r="J5" s="113">
        <v>24</v>
      </c>
      <c r="K5" s="113">
        <v>5.8</v>
      </c>
      <c r="L5" s="113">
        <v>0</v>
      </c>
      <c r="M5" s="113">
        <v>0</v>
      </c>
      <c r="N5" s="113">
        <v>0</v>
      </c>
      <c r="O5" s="113">
        <v>0</v>
      </c>
      <c r="P5" s="113">
        <v>0</v>
      </c>
      <c r="Q5" s="113">
        <v>0</v>
      </c>
      <c r="R5" s="113">
        <v>0</v>
      </c>
      <c r="S5" s="113">
        <v>0</v>
      </c>
      <c r="T5" s="113">
        <v>0</v>
      </c>
      <c r="U5" s="113">
        <v>0</v>
      </c>
      <c r="V5" s="113">
        <v>0</v>
      </c>
      <c r="W5" s="113">
        <v>0</v>
      </c>
      <c r="X5" s="113">
        <v>0</v>
      </c>
      <c r="Y5" s="113">
        <v>0</v>
      </c>
      <c r="Z5" s="113">
        <v>0</v>
      </c>
      <c r="AA5" s="113">
        <v>0</v>
      </c>
      <c r="AB5" s="113">
        <v>0</v>
      </c>
      <c r="AC5" s="113">
        <v>0</v>
      </c>
      <c r="AD5" s="113">
        <v>0</v>
      </c>
      <c r="AE5" s="113">
        <v>0</v>
      </c>
      <c r="AF5" s="114">
        <v>0</v>
      </c>
      <c r="AG5" s="114">
        <v>0</v>
      </c>
      <c r="AH5" s="114">
        <v>0</v>
      </c>
      <c r="AI5" s="110">
        <f t="shared" si="0"/>
        <v>29.8</v>
      </c>
      <c r="AJ5" s="111">
        <f t="shared" si="1"/>
        <v>3.0101010101010099</v>
      </c>
    </row>
    <row r="6" spans="1:36" s="103" customFormat="1" ht="17.25" customHeight="1" x14ac:dyDescent="0.2">
      <c r="A6" s="104">
        <v>40</v>
      </c>
      <c r="B6" s="105" t="s">
        <v>8</v>
      </c>
      <c r="C6" s="106">
        <v>13.4</v>
      </c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29.1</v>
      </c>
      <c r="K6" s="113">
        <v>10</v>
      </c>
      <c r="L6" s="113">
        <v>0</v>
      </c>
      <c r="M6" s="113">
        <v>0</v>
      </c>
      <c r="N6" s="113">
        <v>0</v>
      </c>
      <c r="O6" s="113">
        <v>0</v>
      </c>
      <c r="P6" s="113">
        <v>0</v>
      </c>
      <c r="Q6" s="113">
        <v>0</v>
      </c>
      <c r="R6" s="113">
        <v>0</v>
      </c>
      <c r="S6" s="113">
        <v>0</v>
      </c>
      <c r="T6" s="113">
        <v>0</v>
      </c>
      <c r="U6" s="113">
        <v>0</v>
      </c>
      <c r="V6" s="113">
        <v>0</v>
      </c>
      <c r="W6" s="113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4">
        <v>18</v>
      </c>
      <c r="AG6" s="114">
        <v>15.2</v>
      </c>
      <c r="AH6" s="114">
        <v>0</v>
      </c>
      <c r="AI6" s="110">
        <f t="shared" si="0"/>
        <v>72.3</v>
      </c>
      <c r="AJ6" s="111">
        <f t="shared" si="1"/>
        <v>5.3955223880597014</v>
      </c>
    </row>
    <row r="7" spans="1:36" s="103" customFormat="1" ht="17.25" customHeight="1" x14ac:dyDescent="0.2">
      <c r="A7" s="104">
        <v>63</v>
      </c>
      <c r="B7" s="105" t="s">
        <v>9</v>
      </c>
      <c r="C7" s="106">
        <v>18</v>
      </c>
      <c r="D7" s="113">
        <v>0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35</v>
      </c>
      <c r="K7" s="113">
        <v>3.6</v>
      </c>
      <c r="L7" s="113">
        <v>0</v>
      </c>
      <c r="M7" s="113">
        <v>0</v>
      </c>
      <c r="N7" s="113">
        <v>0</v>
      </c>
      <c r="O7" s="113">
        <v>0</v>
      </c>
      <c r="P7" s="113">
        <v>0</v>
      </c>
      <c r="Q7" s="113">
        <v>0</v>
      </c>
      <c r="R7" s="113">
        <v>0</v>
      </c>
      <c r="S7" s="113">
        <v>0</v>
      </c>
      <c r="T7" s="113">
        <v>0</v>
      </c>
      <c r="U7" s="113">
        <v>0</v>
      </c>
      <c r="V7" s="113">
        <v>0</v>
      </c>
      <c r="W7" s="113">
        <v>0</v>
      </c>
      <c r="X7" s="113">
        <v>0</v>
      </c>
      <c r="Y7" s="113">
        <v>0</v>
      </c>
      <c r="Z7" s="113">
        <v>0</v>
      </c>
      <c r="AA7" s="113">
        <v>0</v>
      </c>
      <c r="AB7" s="113">
        <v>0</v>
      </c>
      <c r="AC7" s="113">
        <v>0</v>
      </c>
      <c r="AD7" s="113">
        <v>0</v>
      </c>
      <c r="AE7" s="113">
        <v>0</v>
      </c>
      <c r="AF7" s="114">
        <v>0</v>
      </c>
      <c r="AG7" s="114">
        <v>8.9</v>
      </c>
      <c r="AH7" s="114">
        <v>0</v>
      </c>
      <c r="AI7" s="110">
        <f t="shared" si="0"/>
        <v>47.5</v>
      </c>
      <c r="AJ7" s="111">
        <f t="shared" si="1"/>
        <v>2.6388888888888888</v>
      </c>
    </row>
    <row r="8" spans="1:36" s="103" customFormat="1" ht="17.25" customHeight="1" x14ac:dyDescent="0.2">
      <c r="A8" s="104">
        <v>82</v>
      </c>
      <c r="B8" s="105" t="s">
        <v>10</v>
      </c>
      <c r="C8" s="106">
        <v>10</v>
      </c>
      <c r="D8" s="113">
        <v>0</v>
      </c>
      <c r="E8" s="113">
        <v>0</v>
      </c>
      <c r="F8" s="113">
        <v>0</v>
      </c>
      <c r="G8" s="113" t="s">
        <v>11</v>
      </c>
      <c r="H8" s="113">
        <v>0</v>
      </c>
      <c r="I8" s="113">
        <v>0</v>
      </c>
      <c r="J8" s="113">
        <v>43.6</v>
      </c>
      <c r="K8" s="113">
        <v>4.9000000000000004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  <c r="T8" s="113">
        <v>0</v>
      </c>
      <c r="U8" s="113">
        <v>0</v>
      </c>
      <c r="V8" s="113">
        <v>0</v>
      </c>
      <c r="W8" s="113">
        <v>0.1</v>
      </c>
      <c r="X8" s="113">
        <v>0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  <c r="AD8" s="113">
        <v>0</v>
      </c>
      <c r="AE8" s="113">
        <v>0</v>
      </c>
      <c r="AF8" s="114">
        <v>0</v>
      </c>
      <c r="AG8" s="114">
        <v>0</v>
      </c>
      <c r="AH8" s="114">
        <v>0</v>
      </c>
      <c r="AI8" s="110">
        <f t="shared" si="0"/>
        <v>48.6</v>
      </c>
      <c r="AJ8" s="111">
        <f t="shared" si="1"/>
        <v>4.8600000000000003</v>
      </c>
    </row>
    <row r="9" spans="1:36" ht="17.25" customHeight="1" x14ac:dyDescent="0.2">
      <c r="A9" s="104">
        <v>90</v>
      </c>
      <c r="B9" s="105" t="s">
        <v>12</v>
      </c>
      <c r="C9" s="106">
        <v>11.3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27.5</v>
      </c>
      <c r="K9" s="113">
        <v>5.6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  <c r="T9" s="113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4">
        <v>10.8</v>
      </c>
      <c r="AG9" s="114">
        <v>0</v>
      </c>
      <c r="AH9" s="114">
        <v>0</v>
      </c>
      <c r="AI9" s="110">
        <f t="shared" si="0"/>
        <v>43.900000000000006</v>
      </c>
      <c r="AJ9" s="111">
        <f t="shared" si="1"/>
        <v>3.8849557522123894</v>
      </c>
    </row>
    <row r="10" spans="1:36" ht="17.25" customHeight="1" x14ac:dyDescent="0.2">
      <c r="A10" s="104">
        <v>94</v>
      </c>
      <c r="B10" s="105" t="s">
        <v>13</v>
      </c>
      <c r="C10" s="106">
        <v>10.5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11</v>
      </c>
      <c r="K10" s="113">
        <v>3.2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3">
        <v>0</v>
      </c>
      <c r="AF10" s="114">
        <v>0</v>
      </c>
      <c r="AG10" s="114">
        <v>0</v>
      </c>
      <c r="AH10" s="114">
        <v>0</v>
      </c>
      <c r="AI10" s="110">
        <f t="shared" si="0"/>
        <v>14.2</v>
      </c>
      <c r="AJ10" s="111">
        <f t="shared" si="1"/>
        <v>1.3523809523809522</v>
      </c>
    </row>
    <row r="11" spans="1:36" ht="17.25" customHeight="1" x14ac:dyDescent="0.2">
      <c r="A11" s="104">
        <v>105</v>
      </c>
      <c r="B11" s="105" t="s">
        <v>14</v>
      </c>
      <c r="C11" s="106">
        <v>21.9</v>
      </c>
      <c r="D11" s="113">
        <v>0</v>
      </c>
      <c r="E11" s="113">
        <v>1.4</v>
      </c>
      <c r="F11" s="113">
        <v>0</v>
      </c>
      <c r="G11" s="113">
        <v>0</v>
      </c>
      <c r="H11" s="113">
        <v>0</v>
      </c>
      <c r="I11" s="113">
        <v>0</v>
      </c>
      <c r="J11" s="113">
        <v>8.4</v>
      </c>
      <c r="K11" s="113">
        <v>4.0999999999999996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0</v>
      </c>
      <c r="AC11" s="113">
        <v>0</v>
      </c>
      <c r="AD11" s="113">
        <v>0</v>
      </c>
      <c r="AE11" s="113">
        <v>0</v>
      </c>
      <c r="AF11" s="114">
        <v>0</v>
      </c>
      <c r="AG11" s="114">
        <v>5.4</v>
      </c>
      <c r="AH11" s="114">
        <v>0</v>
      </c>
      <c r="AI11" s="110">
        <f t="shared" si="0"/>
        <v>19.3</v>
      </c>
      <c r="AJ11" s="111">
        <f t="shared" si="1"/>
        <v>0.88127853881278551</v>
      </c>
    </row>
    <row r="12" spans="1:36" ht="17.25" customHeight="1" x14ac:dyDescent="0.2">
      <c r="A12" s="104">
        <v>120</v>
      </c>
      <c r="B12" s="105" t="s">
        <v>15</v>
      </c>
      <c r="C12" s="106">
        <v>28.8</v>
      </c>
      <c r="D12" s="113">
        <v>0</v>
      </c>
      <c r="E12" s="113">
        <v>1.3</v>
      </c>
      <c r="F12" s="113">
        <v>0</v>
      </c>
      <c r="G12" s="113">
        <v>0</v>
      </c>
      <c r="H12" s="113">
        <v>0</v>
      </c>
      <c r="I12" s="113">
        <v>0</v>
      </c>
      <c r="J12" s="113">
        <v>3.3</v>
      </c>
      <c r="K12" s="113">
        <v>3.3</v>
      </c>
      <c r="L12" s="113">
        <v>0</v>
      </c>
      <c r="M12" s="113">
        <v>0</v>
      </c>
      <c r="N12" s="114">
        <v>0</v>
      </c>
      <c r="O12" s="114">
        <v>0</v>
      </c>
      <c r="P12" s="114">
        <v>11.5</v>
      </c>
      <c r="Q12" s="113">
        <v>0</v>
      </c>
      <c r="R12" s="113">
        <v>0</v>
      </c>
      <c r="S12" s="11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113">
        <v>0</v>
      </c>
      <c r="Z12" s="113">
        <v>0</v>
      </c>
      <c r="AA12" s="113">
        <v>0</v>
      </c>
      <c r="AB12" s="113">
        <v>0</v>
      </c>
      <c r="AC12" s="113">
        <v>0</v>
      </c>
      <c r="AD12" s="113">
        <v>0</v>
      </c>
      <c r="AE12" s="113">
        <v>0</v>
      </c>
      <c r="AF12" s="114">
        <v>0</v>
      </c>
      <c r="AG12" s="114">
        <v>11.5</v>
      </c>
      <c r="AH12" s="114">
        <v>0</v>
      </c>
      <c r="AI12" s="110">
        <f t="shared" si="0"/>
        <v>30.9</v>
      </c>
      <c r="AJ12" s="111">
        <f t="shared" si="1"/>
        <v>1.0729166666666665</v>
      </c>
    </row>
    <row r="13" spans="1:36" ht="17.25" customHeight="1" x14ac:dyDescent="0.2">
      <c r="A13" s="104">
        <v>130</v>
      </c>
      <c r="B13" s="105" t="s">
        <v>16</v>
      </c>
      <c r="C13" s="106">
        <v>27.2</v>
      </c>
      <c r="D13" s="113">
        <v>11.9</v>
      </c>
      <c r="E13" s="113">
        <v>0.9</v>
      </c>
      <c r="F13" s="113">
        <v>0</v>
      </c>
      <c r="G13" s="113">
        <v>0</v>
      </c>
      <c r="H13" s="113">
        <v>0</v>
      </c>
      <c r="I13" s="113">
        <v>0</v>
      </c>
      <c r="J13" s="113">
        <v>7.3</v>
      </c>
      <c r="K13" s="113">
        <v>3.3</v>
      </c>
      <c r="L13" s="113">
        <v>0</v>
      </c>
      <c r="M13" s="113">
        <v>0</v>
      </c>
      <c r="N13" s="113">
        <v>0</v>
      </c>
      <c r="O13" s="113">
        <v>0</v>
      </c>
      <c r="P13" s="113">
        <v>3.8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13">
        <v>0</v>
      </c>
      <c r="AC13" s="113">
        <v>0</v>
      </c>
      <c r="AD13" s="113">
        <v>0</v>
      </c>
      <c r="AE13" s="113">
        <v>0</v>
      </c>
      <c r="AF13" s="114">
        <v>14.6</v>
      </c>
      <c r="AG13" s="114">
        <v>27.8</v>
      </c>
      <c r="AH13" s="114">
        <v>8.1999999999999993</v>
      </c>
      <c r="AI13" s="110">
        <f t="shared" si="0"/>
        <v>77.800000000000011</v>
      </c>
      <c r="AJ13" s="111">
        <f t="shared" si="1"/>
        <v>2.8602941176470593</v>
      </c>
    </row>
    <row r="14" spans="1:36" ht="17.25" customHeight="1" x14ac:dyDescent="0.2">
      <c r="A14" s="104">
        <v>160</v>
      </c>
      <c r="B14" s="105" t="s">
        <v>17</v>
      </c>
      <c r="C14" s="106">
        <v>14.4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29</v>
      </c>
      <c r="K14" s="113">
        <v>0.3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4">
        <v>0.3</v>
      </c>
      <c r="AG14" s="114">
        <v>0</v>
      </c>
      <c r="AH14" s="114">
        <v>25</v>
      </c>
      <c r="AI14" s="110">
        <f t="shared" si="0"/>
        <v>54.6</v>
      </c>
      <c r="AJ14" s="111">
        <f t="shared" si="1"/>
        <v>3.7916666666666665</v>
      </c>
    </row>
    <row r="15" spans="1:36" ht="17.25" customHeight="1" x14ac:dyDescent="0.2">
      <c r="A15" s="104">
        <v>178</v>
      </c>
      <c r="B15" s="105" t="s">
        <v>18</v>
      </c>
      <c r="C15" s="106">
        <v>28.9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1.9</v>
      </c>
      <c r="K15" s="113">
        <v>3.5</v>
      </c>
      <c r="L15" s="113">
        <v>0</v>
      </c>
      <c r="M15" s="113">
        <v>0</v>
      </c>
      <c r="N15" s="113">
        <v>0</v>
      </c>
      <c r="O15" s="113">
        <v>13.8</v>
      </c>
      <c r="P15" s="113">
        <v>0.9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0</v>
      </c>
      <c r="AE15" s="113">
        <v>0</v>
      </c>
      <c r="AF15" s="114">
        <v>51.2</v>
      </c>
      <c r="AG15" s="114">
        <v>20.5</v>
      </c>
      <c r="AH15" s="114">
        <v>3.9</v>
      </c>
      <c r="AI15" s="110">
        <f t="shared" si="0"/>
        <v>95.700000000000017</v>
      </c>
      <c r="AJ15" s="111">
        <f t="shared" si="1"/>
        <v>3.311418685121108</v>
      </c>
    </row>
    <row r="16" spans="1:36" ht="17.25" customHeight="1" x14ac:dyDescent="0.2">
      <c r="A16" s="104">
        <v>211</v>
      </c>
      <c r="B16" s="105" t="s">
        <v>19</v>
      </c>
      <c r="C16" s="106">
        <v>25.4</v>
      </c>
      <c r="D16" s="113">
        <v>0</v>
      </c>
      <c r="E16" s="113">
        <v>0.9</v>
      </c>
      <c r="F16" s="113">
        <v>0</v>
      </c>
      <c r="G16" s="113">
        <v>0</v>
      </c>
      <c r="H16" s="113">
        <v>0</v>
      </c>
      <c r="I16" s="113">
        <v>0</v>
      </c>
      <c r="J16" s="113">
        <v>0.1</v>
      </c>
      <c r="K16" s="113">
        <v>12.2</v>
      </c>
      <c r="L16" s="113">
        <v>0</v>
      </c>
      <c r="M16" s="113">
        <v>5.5</v>
      </c>
      <c r="N16" s="114">
        <v>0</v>
      </c>
      <c r="O16" s="114">
        <v>37.700000000000003</v>
      </c>
      <c r="P16" s="114">
        <v>9.1999999999999993</v>
      </c>
      <c r="Q16" s="114">
        <v>0.6</v>
      </c>
      <c r="R16" s="114">
        <v>0</v>
      </c>
      <c r="S16" s="114">
        <v>0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14">
        <v>0</v>
      </c>
      <c r="Z16" s="114">
        <v>0</v>
      </c>
      <c r="AA16" s="114">
        <v>0</v>
      </c>
      <c r="AB16" s="114">
        <v>0</v>
      </c>
      <c r="AC16" s="114">
        <v>0</v>
      </c>
      <c r="AD16" s="114">
        <v>0</v>
      </c>
      <c r="AE16" s="114">
        <v>0</v>
      </c>
      <c r="AF16" s="114">
        <v>10.7</v>
      </c>
      <c r="AG16" s="114">
        <v>12.5</v>
      </c>
      <c r="AH16" s="114">
        <v>18.7</v>
      </c>
      <c r="AI16" s="110">
        <f t="shared" si="0"/>
        <v>108.10000000000001</v>
      </c>
      <c r="AJ16" s="111">
        <f t="shared" si="1"/>
        <v>4.2559055118110241</v>
      </c>
    </row>
    <row r="17" spans="1:36" ht="17.25" customHeight="1" x14ac:dyDescent="0.2">
      <c r="A17" s="104">
        <v>225</v>
      </c>
      <c r="B17" s="105" t="s">
        <v>20</v>
      </c>
      <c r="C17" s="106">
        <v>36.9</v>
      </c>
      <c r="D17" s="113">
        <v>0</v>
      </c>
      <c r="E17" s="113">
        <v>8.5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24</v>
      </c>
      <c r="L17" s="113">
        <v>0.1</v>
      </c>
      <c r="M17" s="113">
        <v>0</v>
      </c>
      <c r="N17" s="113">
        <v>0</v>
      </c>
      <c r="O17" s="114">
        <v>29.4</v>
      </c>
      <c r="P17" s="114">
        <v>21</v>
      </c>
      <c r="Q17" s="113">
        <v>7.5</v>
      </c>
      <c r="R17" s="113">
        <v>0</v>
      </c>
      <c r="S17" s="113">
        <v>0</v>
      </c>
      <c r="T17" s="113">
        <v>0</v>
      </c>
      <c r="U17" s="113">
        <v>0</v>
      </c>
      <c r="V17" s="113">
        <v>0</v>
      </c>
      <c r="W17" s="113">
        <v>0</v>
      </c>
      <c r="X17" s="113">
        <v>0</v>
      </c>
      <c r="Y17" s="113">
        <v>0</v>
      </c>
      <c r="Z17" s="113">
        <v>0</v>
      </c>
      <c r="AA17" s="113">
        <v>0</v>
      </c>
      <c r="AB17" s="113">
        <v>0</v>
      </c>
      <c r="AC17" s="113">
        <v>0</v>
      </c>
      <c r="AD17" s="113">
        <v>0</v>
      </c>
      <c r="AE17" s="113">
        <v>0</v>
      </c>
      <c r="AF17" s="114">
        <v>0.8</v>
      </c>
      <c r="AG17" s="114">
        <v>98.3</v>
      </c>
      <c r="AH17" s="114">
        <v>0</v>
      </c>
      <c r="AI17" s="110">
        <f t="shared" si="0"/>
        <v>189.6</v>
      </c>
      <c r="AJ17" s="111">
        <f t="shared" si="1"/>
        <v>5.1382113821138216</v>
      </c>
    </row>
    <row r="18" spans="1:36" ht="17.25" customHeight="1" x14ac:dyDescent="0.2">
      <c r="A18" s="104">
        <v>310</v>
      </c>
      <c r="B18" s="105" t="s">
        <v>21</v>
      </c>
      <c r="C18" s="106">
        <v>41.8</v>
      </c>
      <c r="D18" s="113">
        <v>0</v>
      </c>
      <c r="E18" s="113">
        <v>1.9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9</v>
      </c>
      <c r="L18" s="113">
        <v>1.7</v>
      </c>
      <c r="M18" s="113">
        <v>1.7</v>
      </c>
      <c r="N18" s="114">
        <v>2.2999999999999998</v>
      </c>
      <c r="O18" s="114">
        <v>19</v>
      </c>
      <c r="P18" s="114">
        <v>10</v>
      </c>
      <c r="Q18" s="113">
        <v>0.7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0</v>
      </c>
      <c r="AA18" s="113">
        <v>0</v>
      </c>
      <c r="AB18" s="113">
        <v>0</v>
      </c>
      <c r="AC18" s="113">
        <v>0</v>
      </c>
      <c r="AD18" s="113">
        <v>0</v>
      </c>
      <c r="AE18" s="113">
        <v>0</v>
      </c>
      <c r="AF18" s="114">
        <v>2.4</v>
      </c>
      <c r="AG18" s="114">
        <v>13</v>
      </c>
      <c r="AH18" s="114">
        <v>0.8</v>
      </c>
      <c r="AI18" s="110">
        <f t="shared" si="0"/>
        <v>62.499999999999993</v>
      </c>
      <c r="AJ18" s="111">
        <f t="shared" si="1"/>
        <v>1.4952153110047846</v>
      </c>
    </row>
    <row r="19" spans="1:36" ht="17.25" customHeight="1" x14ac:dyDescent="0.2">
      <c r="A19" s="104">
        <v>313</v>
      </c>
      <c r="B19" s="105" t="s">
        <v>22</v>
      </c>
      <c r="C19" s="106">
        <v>10.5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0.4</v>
      </c>
      <c r="L19" s="113">
        <v>0</v>
      </c>
      <c r="M19" s="113">
        <v>0</v>
      </c>
      <c r="N19" s="114">
        <v>0</v>
      </c>
      <c r="O19" s="114">
        <v>0</v>
      </c>
      <c r="P19" s="114">
        <v>9.3000000000000007</v>
      </c>
      <c r="Q19" s="113">
        <v>0.8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3">
        <v>0</v>
      </c>
      <c r="X19" s="113">
        <v>0</v>
      </c>
      <c r="Y19" s="113">
        <v>0</v>
      </c>
      <c r="Z19" s="113">
        <v>0</v>
      </c>
      <c r="AA19" s="113">
        <v>0</v>
      </c>
      <c r="AB19" s="113">
        <v>0</v>
      </c>
      <c r="AC19" s="113">
        <v>0</v>
      </c>
      <c r="AD19" s="113">
        <v>0</v>
      </c>
      <c r="AE19" s="113">
        <v>0</v>
      </c>
      <c r="AF19" s="114">
        <v>0</v>
      </c>
      <c r="AG19" s="114">
        <v>0</v>
      </c>
      <c r="AH19" s="114">
        <v>0.8</v>
      </c>
      <c r="AI19" s="110">
        <f t="shared" si="0"/>
        <v>11.300000000000002</v>
      </c>
      <c r="AJ19" s="111">
        <f t="shared" si="1"/>
        <v>1.0761904761904764</v>
      </c>
    </row>
    <row r="20" spans="1:36" ht="17.25" customHeight="1" x14ac:dyDescent="0.2">
      <c r="A20" s="104">
        <v>320</v>
      </c>
      <c r="B20" s="105" t="s">
        <v>23</v>
      </c>
      <c r="C20" s="106">
        <v>36.4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22.2</v>
      </c>
      <c r="L20" s="113">
        <v>0</v>
      </c>
      <c r="M20" s="113">
        <v>0</v>
      </c>
      <c r="N20" s="114">
        <v>0</v>
      </c>
      <c r="O20" s="114">
        <v>8.1999999999999993</v>
      </c>
      <c r="P20" s="114">
        <v>25.5</v>
      </c>
      <c r="Q20" s="113">
        <v>33.5</v>
      </c>
      <c r="R20" s="113">
        <v>0</v>
      </c>
      <c r="S20" s="113">
        <v>0</v>
      </c>
      <c r="T20" s="113">
        <v>0</v>
      </c>
      <c r="U20" s="113">
        <v>0</v>
      </c>
      <c r="V20" s="113">
        <v>0</v>
      </c>
      <c r="W20" s="113">
        <v>0</v>
      </c>
      <c r="X20" s="113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3">
        <v>0</v>
      </c>
      <c r="AE20" s="113">
        <v>0</v>
      </c>
      <c r="AF20" s="114">
        <v>0</v>
      </c>
      <c r="AG20" s="114">
        <v>59.5</v>
      </c>
      <c r="AH20" s="114">
        <v>0.2</v>
      </c>
      <c r="AI20" s="110">
        <f t="shared" si="0"/>
        <v>149.1</v>
      </c>
      <c r="AJ20" s="111">
        <f t="shared" si="1"/>
        <v>4.0961538461538458</v>
      </c>
    </row>
    <row r="21" spans="1:36" ht="17.25" customHeight="1" x14ac:dyDescent="0.2">
      <c r="A21" s="104">
        <v>332</v>
      </c>
      <c r="B21" s="105" t="s">
        <v>24</v>
      </c>
      <c r="C21" s="106">
        <v>4.9000000000000004</v>
      </c>
      <c r="D21" s="113">
        <v>0</v>
      </c>
      <c r="E21" s="113">
        <v>0</v>
      </c>
      <c r="F21" s="113">
        <v>0</v>
      </c>
      <c r="G21" s="113" t="s">
        <v>11</v>
      </c>
      <c r="H21" s="113">
        <v>0</v>
      </c>
      <c r="I21" s="113">
        <v>0</v>
      </c>
      <c r="J21" s="117">
        <v>0</v>
      </c>
      <c r="K21" s="113" t="s">
        <v>11</v>
      </c>
      <c r="L21" s="113">
        <v>0</v>
      </c>
      <c r="M21" s="113">
        <v>0</v>
      </c>
      <c r="N21" s="113">
        <v>0</v>
      </c>
      <c r="O21" s="114">
        <v>0</v>
      </c>
      <c r="P21" s="114">
        <v>0</v>
      </c>
      <c r="Q21" s="113">
        <v>0</v>
      </c>
      <c r="R21" s="113">
        <v>0</v>
      </c>
      <c r="S21" s="113">
        <v>0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3">
        <v>0</v>
      </c>
      <c r="AF21" s="114">
        <v>0</v>
      </c>
      <c r="AG21" s="114">
        <v>0</v>
      </c>
      <c r="AH21" s="114">
        <v>0.2</v>
      </c>
      <c r="AI21" s="110">
        <f t="shared" si="0"/>
        <v>0.2</v>
      </c>
      <c r="AJ21" s="111">
        <f t="shared" si="1"/>
        <v>4.0816326530612242E-2</v>
      </c>
    </row>
    <row r="22" spans="1:36" ht="17.25" customHeight="1" x14ac:dyDescent="0.2">
      <c r="A22" s="104">
        <v>338</v>
      </c>
      <c r="B22" s="105" t="s">
        <v>25</v>
      </c>
      <c r="C22" s="106">
        <v>9.6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7">
        <v>0</v>
      </c>
      <c r="K22" s="113">
        <v>3.7</v>
      </c>
      <c r="L22" s="113">
        <v>0</v>
      </c>
      <c r="M22" s="113">
        <v>0</v>
      </c>
      <c r="N22" s="114">
        <v>0</v>
      </c>
      <c r="O22" s="114">
        <v>0</v>
      </c>
      <c r="P22" s="114">
        <v>2.6</v>
      </c>
      <c r="Q22" s="113" t="s">
        <v>11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4">
        <v>0</v>
      </c>
      <c r="AG22" s="114">
        <v>0</v>
      </c>
      <c r="AH22" s="114" t="s">
        <v>11</v>
      </c>
      <c r="AI22" s="110">
        <f t="shared" si="0"/>
        <v>6.3000000000000007</v>
      </c>
      <c r="AJ22" s="111">
        <f t="shared" si="1"/>
        <v>0.65625000000000011</v>
      </c>
    </row>
    <row r="23" spans="1:36" ht="17.25" customHeight="1" x14ac:dyDescent="0.2">
      <c r="A23" s="104">
        <v>370</v>
      </c>
      <c r="B23" s="105" t="s">
        <v>26</v>
      </c>
      <c r="C23" s="106">
        <v>28.1</v>
      </c>
      <c r="D23" s="113">
        <v>0</v>
      </c>
      <c r="E23" s="113">
        <v>0</v>
      </c>
      <c r="F23" s="113">
        <v>0</v>
      </c>
      <c r="G23" s="113">
        <v>0.4</v>
      </c>
      <c r="H23" s="113">
        <v>0</v>
      </c>
      <c r="I23" s="113">
        <v>0</v>
      </c>
      <c r="J23" s="117">
        <v>3</v>
      </c>
      <c r="K23" s="113">
        <v>1.7</v>
      </c>
      <c r="L23" s="113">
        <v>0</v>
      </c>
      <c r="M23" s="113">
        <v>1</v>
      </c>
      <c r="N23" s="113">
        <v>0</v>
      </c>
      <c r="O23" s="114">
        <v>9.1999999999999993</v>
      </c>
      <c r="P23" s="114">
        <v>0.2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0</v>
      </c>
      <c r="AE23" s="113">
        <v>0</v>
      </c>
      <c r="AF23" s="114">
        <v>15.9</v>
      </c>
      <c r="AG23" s="114">
        <v>11.6</v>
      </c>
      <c r="AH23" s="114">
        <v>43.2</v>
      </c>
      <c r="AI23" s="110">
        <f t="shared" si="0"/>
        <v>86.2</v>
      </c>
      <c r="AJ23" s="111">
        <f t="shared" si="1"/>
        <v>3.0676156583629894</v>
      </c>
    </row>
    <row r="24" spans="1:36" ht="17.25" customHeight="1" x14ac:dyDescent="0.2">
      <c r="A24" s="104">
        <v>377</v>
      </c>
      <c r="B24" s="105" t="s">
        <v>27</v>
      </c>
      <c r="C24" s="106">
        <v>31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7">
        <v>0</v>
      </c>
      <c r="K24" s="114">
        <v>8.5</v>
      </c>
      <c r="L24" s="114">
        <v>1.1000000000000001</v>
      </c>
      <c r="M24" s="114">
        <v>0.4</v>
      </c>
      <c r="N24" s="114">
        <v>5</v>
      </c>
      <c r="O24" s="114">
        <v>19</v>
      </c>
      <c r="P24" s="114">
        <v>28</v>
      </c>
      <c r="Q24" s="113">
        <v>18.5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0</v>
      </c>
      <c r="X24" s="113">
        <v>0</v>
      </c>
      <c r="Y24" s="113">
        <v>0</v>
      </c>
      <c r="Z24" s="113">
        <v>0</v>
      </c>
      <c r="AA24" s="113">
        <v>1</v>
      </c>
      <c r="AB24" s="113">
        <v>0</v>
      </c>
      <c r="AC24" s="113">
        <v>0</v>
      </c>
      <c r="AD24" s="113">
        <v>0</v>
      </c>
      <c r="AE24" s="113">
        <v>0</v>
      </c>
      <c r="AF24" s="114">
        <v>0</v>
      </c>
      <c r="AG24" s="114">
        <v>12.9</v>
      </c>
      <c r="AH24" s="114">
        <v>0.6</v>
      </c>
      <c r="AI24" s="110">
        <f t="shared" si="0"/>
        <v>95</v>
      </c>
      <c r="AJ24" s="111">
        <f t="shared" si="1"/>
        <v>3.064516129032258</v>
      </c>
    </row>
    <row r="25" spans="1:36" ht="17.25" customHeight="1" x14ac:dyDescent="0.2">
      <c r="A25" s="104">
        <v>394</v>
      </c>
      <c r="B25" s="105" t="s">
        <v>28</v>
      </c>
      <c r="C25" s="106">
        <v>7.5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7">
        <v>0</v>
      </c>
      <c r="K25" s="114">
        <v>0</v>
      </c>
      <c r="L25" s="114" t="s">
        <v>11</v>
      </c>
      <c r="M25" s="114">
        <v>0</v>
      </c>
      <c r="N25" s="113">
        <v>0</v>
      </c>
      <c r="O25" s="114">
        <v>0</v>
      </c>
      <c r="P25" s="114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113">
        <v>0</v>
      </c>
      <c r="AC25" s="113">
        <v>0</v>
      </c>
      <c r="AD25" s="113">
        <v>0</v>
      </c>
      <c r="AE25" s="113">
        <v>0</v>
      </c>
      <c r="AF25" s="114">
        <v>0</v>
      </c>
      <c r="AG25" s="114">
        <v>0</v>
      </c>
      <c r="AH25" s="114">
        <v>0</v>
      </c>
      <c r="AI25" s="110">
        <f t="shared" si="0"/>
        <v>0</v>
      </c>
      <c r="AJ25" s="111">
        <f t="shared" si="1"/>
        <v>0</v>
      </c>
    </row>
    <row r="26" spans="1:36" ht="17.25" customHeight="1" x14ac:dyDescent="0.2">
      <c r="A26" s="104">
        <v>429</v>
      </c>
      <c r="B26" s="105" t="s">
        <v>29</v>
      </c>
      <c r="C26" s="106">
        <v>15.7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7">
        <v>0</v>
      </c>
      <c r="K26" s="114">
        <v>0.7</v>
      </c>
      <c r="L26" s="114">
        <v>0</v>
      </c>
      <c r="M26" s="114">
        <v>0</v>
      </c>
      <c r="N26" s="114">
        <v>0</v>
      </c>
      <c r="O26" s="114">
        <v>6</v>
      </c>
      <c r="P26" s="114">
        <v>6</v>
      </c>
      <c r="Q26" s="114" t="s">
        <v>11</v>
      </c>
      <c r="R26" s="113">
        <v>0</v>
      </c>
      <c r="S26" s="113">
        <v>0</v>
      </c>
      <c r="T26" s="113">
        <v>0</v>
      </c>
      <c r="U26" s="113">
        <v>0</v>
      </c>
      <c r="V26" s="113">
        <v>0</v>
      </c>
      <c r="W26" s="113">
        <v>0</v>
      </c>
      <c r="X26" s="113">
        <v>0</v>
      </c>
      <c r="Y26" s="113">
        <v>0</v>
      </c>
      <c r="Z26" s="113">
        <v>0</v>
      </c>
      <c r="AA26" s="113">
        <v>0</v>
      </c>
      <c r="AB26" s="113">
        <v>0</v>
      </c>
      <c r="AC26" s="113">
        <v>0</v>
      </c>
      <c r="AD26" s="113">
        <v>0</v>
      </c>
      <c r="AE26" s="113">
        <v>0</v>
      </c>
      <c r="AF26" s="114">
        <v>0</v>
      </c>
      <c r="AG26" s="114">
        <v>0</v>
      </c>
      <c r="AH26" s="114">
        <v>0</v>
      </c>
      <c r="AI26" s="110">
        <f t="shared" si="0"/>
        <v>12.7</v>
      </c>
      <c r="AJ26" s="111">
        <f t="shared" si="1"/>
        <v>0.80891719745222934</v>
      </c>
    </row>
    <row r="27" spans="1:36" ht="17.25" customHeight="1" x14ac:dyDescent="0.2">
      <c r="A27" s="104">
        <v>440</v>
      </c>
      <c r="B27" s="105" t="s">
        <v>30</v>
      </c>
      <c r="C27" s="106">
        <v>29.1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7">
        <v>0.2</v>
      </c>
      <c r="K27" s="114">
        <v>1.1000000000000001</v>
      </c>
      <c r="L27" s="114">
        <v>0</v>
      </c>
      <c r="M27" s="114">
        <v>0</v>
      </c>
      <c r="N27" s="114">
        <v>0</v>
      </c>
      <c r="O27" s="114">
        <v>2.4</v>
      </c>
      <c r="P27" s="114">
        <v>0</v>
      </c>
      <c r="Q27" s="114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3">
        <v>0</v>
      </c>
      <c r="AF27" s="114">
        <v>53</v>
      </c>
      <c r="AG27" s="114">
        <v>66.7</v>
      </c>
      <c r="AH27" s="114">
        <v>77.3</v>
      </c>
      <c r="AI27" s="110">
        <f t="shared" si="0"/>
        <v>200.7</v>
      </c>
      <c r="AJ27" s="111">
        <f t="shared" si="1"/>
        <v>6.8969072164948448</v>
      </c>
    </row>
    <row r="28" spans="1:36" ht="17.25" customHeight="1" x14ac:dyDescent="0.2">
      <c r="A28" s="104">
        <v>477</v>
      </c>
      <c r="B28" s="105" t="s">
        <v>31</v>
      </c>
      <c r="C28" s="106">
        <v>24.6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7">
        <v>0</v>
      </c>
      <c r="K28" s="114">
        <v>6</v>
      </c>
      <c r="L28" s="114">
        <v>60.7</v>
      </c>
      <c r="M28" s="114">
        <v>0</v>
      </c>
      <c r="N28" s="114">
        <v>16.5</v>
      </c>
      <c r="O28" s="114">
        <v>16</v>
      </c>
      <c r="P28" s="114">
        <v>17.2</v>
      </c>
      <c r="Q28" s="114">
        <v>4.4000000000000004</v>
      </c>
      <c r="R28" s="113">
        <v>0</v>
      </c>
      <c r="S28" s="113">
        <v>0</v>
      </c>
      <c r="T28" s="113">
        <v>0</v>
      </c>
      <c r="U28" s="113">
        <v>0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3">
        <v>0</v>
      </c>
      <c r="AF28" s="114">
        <v>0</v>
      </c>
      <c r="AG28" s="114">
        <v>2</v>
      </c>
      <c r="AH28" s="114">
        <v>0</v>
      </c>
      <c r="AI28" s="110">
        <f t="shared" si="0"/>
        <v>122.80000000000001</v>
      </c>
      <c r="AJ28" s="111">
        <f t="shared" si="1"/>
        <v>4.9918699186991873</v>
      </c>
    </row>
    <row r="29" spans="1:36" ht="17.25" customHeight="1" x14ac:dyDescent="0.2">
      <c r="A29" s="104">
        <v>572</v>
      </c>
      <c r="B29" s="105" t="s">
        <v>32</v>
      </c>
      <c r="C29" s="106">
        <v>15.2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7">
        <v>0</v>
      </c>
      <c r="K29" s="114">
        <v>0.7</v>
      </c>
      <c r="L29" s="114">
        <v>70.5</v>
      </c>
      <c r="M29" s="114">
        <v>0</v>
      </c>
      <c r="N29" s="114">
        <v>0.6</v>
      </c>
      <c r="O29" s="114">
        <v>12</v>
      </c>
      <c r="P29" s="114">
        <v>4</v>
      </c>
      <c r="Q29" s="114">
        <v>0.5</v>
      </c>
      <c r="R29" s="113">
        <v>0</v>
      </c>
      <c r="S29" s="113">
        <v>0</v>
      </c>
      <c r="T29" s="113">
        <v>0</v>
      </c>
      <c r="U29" s="113">
        <v>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3">
        <v>0</v>
      </c>
      <c r="AF29" s="114">
        <v>0</v>
      </c>
      <c r="AG29" s="114">
        <v>0</v>
      </c>
      <c r="AH29" s="114">
        <v>0</v>
      </c>
      <c r="AI29" s="110">
        <f t="shared" si="0"/>
        <v>88.3</v>
      </c>
      <c r="AJ29" s="111">
        <f t="shared" si="1"/>
        <v>5.8092105263157894</v>
      </c>
    </row>
    <row r="30" spans="1:36" ht="17.25" customHeight="1" x14ac:dyDescent="0.2">
      <c r="A30" s="104">
        <v>592</v>
      </c>
      <c r="B30" s="105" t="s">
        <v>33</v>
      </c>
      <c r="C30" s="106">
        <v>28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7" t="s">
        <v>11</v>
      </c>
      <c r="K30" s="114">
        <v>0.6</v>
      </c>
      <c r="L30" s="114">
        <v>4</v>
      </c>
      <c r="M30" s="114">
        <v>0</v>
      </c>
      <c r="N30" s="114">
        <v>18.899999999999999</v>
      </c>
      <c r="O30" s="114">
        <v>0.6</v>
      </c>
      <c r="P30" s="114">
        <v>9.1</v>
      </c>
      <c r="Q30" s="114">
        <v>2.4</v>
      </c>
      <c r="R30" s="113">
        <v>0</v>
      </c>
      <c r="S30" s="113">
        <v>0</v>
      </c>
      <c r="T30" s="113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0</v>
      </c>
      <c r="AC30" s="113">
        <v>0</v>
      </c>
      <c r="AD30" s="113">
        <v>0</v>
      </c>
      <c r="AE30" s="113">
        <v>0</v>
      </c>
      <c r="AF30" s="114">
        <v>0</v>
      </c>
      <c r="AG30" s="114">
        <v>0.7</v>
      </c>
      <c r="AH30" s="114">
        <v>26</v>
      </c>
      <c r="AI30" s="110">
        <f t="shared" si="0"/>
        <v>62.300000000000004</v>
      </c>
      <c r="AJ30" s="111">
        <f t="shared" si="1"/>
        <v>2.2250000000000001</v>
      </c>
    </row>
    <row r="31" spans="1:36" ht="17.25" customHeight="1" x14ac:dyDescent="0.2">
      <c r="A31" s="104">
        <v>602</v>
      </c>
      <c r="B31" s="105" t="s">
        <v>34</v>
      </c>
      <c r="C31" s="106">
        <v>25.4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7">
        <v>0</v>
      </c>
      <c r="K31" s="114" t="s">
        <v>11</v>
      </c>
      <c r="L31" s="114">
        <v>0.5</v>
      </c>
      <c r="M31" s="114">
        <v>0</v>
      </c>
      <c r="N31" s="113">
        <v>21</v>
      </c>
      <c r="O31" s="114">
        <v>1.5</v>
      </c>
      <c r="P31" s="114">
        <v>0.6</v>
      </c>
      <c r="Q31" s="114">
        <v>1.9</v>
      </c>
      <c r="R31" s="113">
        <v>0</v>
      </c>
      <c r="S31" s="113">
        <v>0</v>
      </c>
      <c r="T31" s="113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0</v>
      </c>
      <c r="AE31" s="113">
        <v>0</v>
      </c>
      <c r="AF31" s="114">
        <v>0</v>
      </c>
      <c r="AG31" s="114">
        <v>0.9</v>
      </c>
      <c r="AH31" s="114">
        <v>27</v>
      </c>
      <c r="AI31" s="110">
        <f t="shared" si="0"/>
        <v>53.4</v>
      </c>
      <c r="AJ31" s="111">
        <f t="shared" si="1"/>
        <v>2.1023622047244097</v>
      </c>
    </row>
    <row r="32" spans="1:36" ht="17.25" customHeight="1" x14ac:dyDescent="0.2">
      <c r="A32" s="104">
        <v>633</v>
      </c>
      <c r="B32" s="105" t="s">
        <v>35</v>
      </c>
      <c r="C32" s="106">
        <v>20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7">
        <v>5.8</v>
      </c>
      <c r="K32" s="114">
        <v>3.2</v>
      </c>
      <c r="L32" s="114">
        <v>4.9000000000000004</v>
      </c>
      <c r="M32" s="114">
        <v>0</v>
      </c>
      <c r="N32" s="114">
        <v>5</v>
      </c>
      <c r="O32" s="114">
        <v>1.3</v>
      </c>
      <c r="P32" s="114">
        <v>2</v>
      </c>
      <c r="Q32" s="114">
        <v>0</v>
      </c>
      <c r="R32" s="113">
        <v>0</v>
      </c>
      <c r="S32" s="113">
        <v>0</v>
      </c>
      <c r="T32" s="113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3">
        <v>0</v>
      </c>
      <c r="AF32" s="114">
        <v>0</v>
      </c>
      <c r="AG32" s="114">
        <v>0</v>
      </c>
      <c r="AH32" s="114">
        <v>0</v>
      </c>
      <c r="AI32" s="110">
        <f t="shared" si="0"/>
        <v>22.2</v>
      </c>
      <c r="AJ32" s="111">
        <f t="shared" si="1"/>
        <v>1.1099999999999999</v>
      </c>
    </row>
    <row r="33" spans="1:36" ht="17.25" customHeight="1" x14ac:dyDescent="0.2">
      <c r="A33" s="104">
        <v>660</v>
      </c>
      <c r="B33" s="105" t="s">
        <v>36</v>
      </c>
      <c r="C33" s="106">
        <v>24.9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4">
        <v>2.1</v>
      </c>
      <c r="K33" s="114">
        <v>0</v>
      </c>
      <c r="L33" s="114">
        <v>0</v>
      </c>
      <c r="M33" s="114">
        <v>0</v>
      </c>
      <c r="N33" s="113">
        <v>7.3</v>
      </c>
      <c r="O33" s="114">
        <v>0</v>
      </c>
      <c r="P33" s="114">
        <v>8.4</v>
      </c>
      <c r="Q33" s="114">
        <v>0</v>
      </c>
      <c r="R33" s="113">
        <v>0</v>
      </c>
      <c r="S33" s="113">
        <v>0</v>
      </c>
      <c r="T33" s="113">
        <v>0</v>
      </c>
      <c r="U33" s="113">
        <v>0</v>
      </c>
      <c r="V33" s="113">
        <v>0</v>
      </c>
      <c r="W33" s="113">
        <v>0</v>
      </c>
      <c r="X33" s="113">
        <v>0</v>
      </c>
      <c r="Y33" s="113">
        <v>0</v>
      </c>
      <c r="Z33" s="113">
        <v>0</v>
      </c>
      <c r="AA33" s="113">
        <v>0</v>
      </c>
      <c r="AB33" s="113">
        <v>0</v>
      </c>
      <c r="AC33" s="113">
        <v>0</v>
      </c>
      <c r="AD33" s="113">
        <v>0</v>
      </c>
      <c r="AE33" s="113">
        <v>0</v>
      </c>
      <c r="AF33" s="114">
        <v>0</v>
      </c>
      <c r="AG33" s="114">
        <v>0</v>
      </c>
      <c r="AH33" s="114">
        <v>2.2000000000000002</v>
      </c>
      <c r="AI33" s="110">
        <f t="shared" si="0"/>
        <v>20</v>
      </c>
      <c r="AJ33" s="111">
        <f t="shared" si="1"/>
        <v>0.80321285140562249</v>
      </c>
    </row>
    <row r="34" spans="1:36" ht="17.25" customHeight="1" x14ac:dyDescent="0.2">
      <c r="A34" s="104">
        <v>666</v>
      </c>
      <c r="B34" s="105" t="s">
        <v>37</v>
      </c>
      <c r="C34" s="106">
        <v>22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4">
        <v>0.6</v>
      </c>
      <c r="K34" s="114" t="s">
        <v>11</v>
      </c>
      <c r="L34" s="114">
        <v>0</v>
      </c>
      <c r="M34" s="114">
        <v>0</v>
      </c>
      <c r="N34" s="117">
        <v>0</v>
      </c>
      <c r="O34" s="114" t="s">
        <v>11</v>
      </c>
      <c r="P34" s="114">
        <v>2.1</v>
      </c>
      <c r="Q34" s="114">
        <v>15.3</v>
      </c>
      <c r="R34" s="113">
        <v>0</v>
      </c>
      <c r="S34" s="113">
        <v>0</v>
      </c>
      <c r="T34" s="113">
        <v>0</v>
      </c>
      <c r="U34" s="113">
        <v>0</v>
      </c>
      <c r="V34" s="113">
        <v>0</v>
      </c>
      <c r="W34" s="113">
        <v>0</v>
      </c>
      <c r="X34" s="113">
        <v>0</v>
      </c>
      <c r="Y34" s="113" t="s">
        <v>11</v>
      </c>
      <c r="Z34" s="113">
        <v>0</v>
      </c>
      <c r="AA34" s="113">
        <v>0</v>
      </c>
      <c r="AB34" s="113">
        <v>0</v>
      </c>
      <c r="AC34" s="113">
        <v>0</v>
      </c>
      <c r="AD34" s="113">
        <v>0</v>
      </c>
      <c r="AE34" s="113">
        <v>0</v>
      </c>
      <c r="AF34" s="114">
        <v>0</v>
      </c>
      <c r="AG34" s="114">
        <v>25.8</v>
      </c>
      <c r="AH34" s="114">
        <v>3.6</v>
      </c>
      <c r="AI34" s="110">
        <f t="shared" si="0"/>
        <v>47.4</v>
      </c>
      <c r="AJ34" s="111">
        <f t="shared" si="1"/>
        <v>2.1545454545454543</v>
      </c>
    </row>
    <row r="35" spans="1:36" ht="17.25" customHeight="1" x14ac:dyDescent="0.2">
      <c r="A35" s="104">
        <v>690</v>
      </c>
      <c r="B35" s="105" t="s">
        <v>38</v>
      </c>
      <c r="C35" s="106">
        <v>18.2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4">
        <v>0</v>
      </c>
      <c r="K35" s="114">
        <v>0</v>
      </c>
      <c r="L35" s="114">
        <v>0</v>
      </c>
      <c r="M35" s="114">
        <v>0</v>
      </c>
      <c r="N35" s="117">
        <v>0</v>
      </c>
      <c r="O35" s="114" t="s">
        <v>11</v>
      </c>
      <c r="P35" s="114">
        <v>34.799999999999997</v>
      </c>
      <c r="Q35" s="114" t="s">
        <v>11</v>
      </c>
      <c r="R35" s="113">
        <v>0</v>
      </c>
      <c r="S35" s="113">
        <v>0</v>
      </c>
      <c r="T35" s="113">
        <v>0</v>
      </c>
      <c r="U35" s="113">
        <v>0</v>
      </c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3">
        <v>0</v>
      </c>
      <c r="AE35" s="113">
        <v>0</v>
      </c>
      <c r="AF35" s="114">
        <v>0</v>
      </c>
      <c r="AG35" s="114">
        <v>0</v>
      </c>
      <c r="AH35" s="114">
        <v>0.5</v>
      </c>
      <c r="AI35" s="110">
        <f t="shared" si="0"/>
        <v>35.299999999999997</v>
      </c>
      <c r="AJ35" s="111">
        <f t="shared" si="1"/>
        <v>1.9395604395604396</v>
      </c>
    </row>
    <row r="36" spans="1:36" ht="17.25" customHeight="1" x14ac:dyDescent="0.2">
      <c r="A36" s="104">
        <v>731</v>
      </c>
      <c r="B36" s="105" t="s">
        <v>39</v>
      </c>
      <c r="C36" s="106">
        <v>9.5</v>
      </c>
      <c r="D36" s="113">
        <v>0</v>
      </c>
      <c r="E36" s="113">
        <v>0</v>
      </c>
      <c r="F36" s="113">
        <v>0</v>
      </c>
      <c r="G36" s="113" t="s">
        <v>11</v>
      </c>
      <c r="H36" s="113">
        <v>0</v>
      </c>
      <c r="I36" s="113">
        <v>0</v>
      </c>
      <c r="J36" s="114">
        <v>21.6</v>
      </c>
      <c r="K36" s="113">
        <v>1</v>
      </c>
      <c r="L36" s="113">
        <v>0</v>
      </c>
      <c r="M36" s="114">
        <v>0</v>
      </c>
      <c r="N36" s="117">
        <v>0.2</v>
      </c>
      <c r="O36" s="114">
        <v>3</v>
      </c>
      <c r="P36" s="114" t="s">
        <v>11</v>
      </c>
      <c r="Q36" s="113">
        <v>0.2</v>
      </c>
      <c r="R36" s="113">
        <v>0</v>
      </c>
      <c r="S36" s="113">
        <v>0</v>
      </c>
      <c r="T36" s="113">
        <v>0</v>
      </c>
      <c r="U36" s="113">
        <v>0</v>
      </c>
      <c r="V36" s="113">
        <v>0</v>
      </c>
      <c r="W36" s="113">
        <v>0</v>
      </c>
      <c r="X36" s="113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3">
        <v>0</v>
      </c>
      <c r="AF36" s="114">
        <v>0</v>
      </c>
      <c r="AG36" s="114">
        <v>0</v>
      </c>
      <c r="AH36" s="114">
        <v>0</v>
      </c>
      <c r="AI36" s="110">
        <f t="shared" si="0"/>
        <v>26</v>
      </c>
      <c r="AJ36" s="111">
        <f t="shared" si="1"/>
        <v>2.736842105263158</v>
      </c>
    </row>
    <row r="37" spans="1:36" ht="17.25" customHeight="1" x14ac:dyDescent="0.2">
      <c r="A37" s="104">
        <v>782</v>
      </c>
      <c r="B37" s="105" t="s">
        <v>40</v>
      </c>
      <c r="C37" s="106">
        <v>8.5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4">
        <v>0</v>
      </c>
      <c r="K37" s="113">
        <v>0.5</v>
      </c>
      <c r="L37" s="113">
        <v>0</v>
      </c>
      <c r="M37" s="114">
        <v>0</v>
      </c>
      <c r="N37" s="114">
        <v>3</v>
      </c>
      <c r="O37" s="114">
        <v>0</v>
      </c>
      <c r="P37" s="114">
        <v>0</v>
      </c>
      <c r="Q37" s="114">
        <v>0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113">
        <v>0</v>
      </c>
      <c r="AB37" s="113">
        <v>0</v>
      </c>
      <c r="AC37" s="113">
        <v>0</v>
      </c>
      <c r="AD37" s="113">
        <v>0</v>
      </c>
      <c r="AE37" s="113">
        <v>0</v>
      </c>
      <c r="AF37" s="114">
        <v>0</v>
      </c>
      <c r="AG37" s="114">
        <v>0</v>
      </c>
      <c r="AH37" s="114">
        <v>0</v>
      </c>
      <c r="AI37" s="110">
        <f t="shared" si="0"/>
        <v>3.5</v>
      </c>
      <c r="AJ37" s="111">
        <f t="shared" si="1"/>
        <v>0.41176470588235292</v>
      </c>
    </row>
    <row r="38" spans="1:36" ht="17.25" customHeight="1" x14ac:dyDescent="0.2">
      <c r="A38" s="104">
        <v>845</v>
      </c>
      <c r="B38" s="105" t="s">
        <v>41</v>
      </c>
      <c r="C38" s="106">
        <v>10.7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4">
        <v>5.5</v>
      </c>
      <c r="K38" s="113" t="s">
        <v>11</v>
      </c>
      <c r="L38" s="113">
        <v>0</v>
      </c>
      <c r="M38" s="114">
        <v>0</v>
      </c>
      <c r="N38" s="117">
        <v>0</v>
      </c>
      <c r="O38" s="114">
        <v>0</v>
      </c>
      <c r="P38" s="114">
        <v>0</v>
      </c>
      <c r="Q38" s="114">
        <v>0</v>
      </c>
      <c r="R38" s="113">
        <v>0</v>
      </c>
      <c r="S38" s="113">
        <v>0</v>
      </c>
      <c r="T38" s="113">
        <v>0</v>
      </c>
      <c r="U38" s="113">
        <v>0</v>
      </c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13">
        <v>0</v>
      </c>
      <c r="AE38" s="113">
        <v>0</v>
      </c>
      <c r="AF38" s="114">
        <v>0</v>
      </c>
      <c r="AG38" s="114">
        <v>0</v>
      </c>
      <c r="AH38" s="114">
        <v>0</v>
      </c>
      <c r="AI38" s="110">
        <f t="shared" si="0"/>
        <v>5.5</v>
      </c>
      <c r="AJ38" s="111">
        <f t="shared" si="1"/>
        <v>0.5140186915887851</v>
      </c>
    </row>
    <row r="39" spans="1:36" ht="17.25" customHeight="1" x14ac:dyDescent="0.2">
      <c r="A39" s="197" t="s">
        <v>42</v>
      </c>
      <c r="B39" s="198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20"/>
      <c r="AJ39" s="121"/>
    </row>
    <row r="40" spans="1:36" ht="17.25" customHeight="1" x14ac:dyDescent="0.2">
      <c r="A40" s="122">
        <v>1002</v>
      </c>
      <c r="B40" s="105" t="s">
        <v>44</v>
      </c>
      <c r="C40" s="123"/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4">
        <v>8.6999999999999993</v>
      </c>
      <c r="K40" s="114">
        <v>2.1</v>
      </c>
      <c r="L40" s="114">
        <v>0.3</v>
      </c>
      <c r="M40" s="114">
        <v>0.3</v>
      </c>
      <c r="N40" s="114">
        <v>0</v>
      </c>
      <c r="O40" s="114">
        <v>0</v>
      </c>
      <c r="P40" s="114">
        <v>0.1</v>
      </c>
      <c r="Q40" s="114">
        <v>0.4</v>
      </c>
      <c r="R40" s="113">
        <v>0</v>
      </c>
      <c r="S40" s="113">
        <v>0</v>
      </c>
      <c r="T40" s="113">
        <v>0</v>
      </c>
      <c r="U40" s="113">
        <v>0</v>
      </c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</v>
      </c>
      <c r="AB40" s="113">
        <v>0</v>
      </c>
      <c r="AC40" s="113">
        <v>0.1</v>
      </c>
      <c r="AD40" s="113">
        <v>0.1</v>
      </c>
      <c r="AE40" s="113">
        <v>0.1</v>
      </c>
      <c r="AF40" s="113">
        <v>1.3</v>
      </c>
      <c r="AG40" s="113">
        <v>0.1</v>
      </c>
      <c r="AH40" s="113">
        <v>0</v>
      </c>
      <c r="AI40" s="110">
        <f t="shared" ref="AI40:AI86" si="2">SUM(D40:AH40)</f>
        <v>13.6</v>
      </c>
      <c r="AJ40" s="111"/>
    </row>
    <row r="41" spans="1:36" ht="17.25" customHeight="1" x14ac:dyDescent="0.2">
      <c r="A41" s="122">
        <v>1032</v>
      </c>
      <c r="B41" s="105" t="s">
        <v>46</v>
      </c>
      <c r="C41" s="123"/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96" t="s">
        <v>63</v>
      </c>
      <c r="K41" s="195"/>
      <c r="L41" s="195"/>
      <c r="M41" s="194"/>
      <c r="N41" s="114">
        <v>0</v>
      </c>
      <c r="O41" s="114">
        <v>0</v>
      </c>
      <c r="P41" s="114">
        <v>0</v>
      </c>
      <c r="Q41" s="114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0</v>
      </c>
      <c r="AB41" s="113">
        <v>0.1</v>
      </c>
      <c r="AC41" s="113">
        <v>0</v>
      </c>
      <c r="AD41" s="113">
        <v>0.1</v>
      </c>
      <c r="AE41" s="113">
        <v>0.1</v>
      </c>
      <c r="AF41" s="113">
        <v>0.1</v>
      </c>
      <c r="AG41" s="113">
        <v>0.1</v>
      </c>
      <c r="AH41" s="113">
        <v>0.1</v>
      </c>
      <c r="AI41" s="174">
        <f t="shared" si="2"/>
        <v>0.6</v>
      </c>
      <c r="AJ41" s="111"/>
    </row>
    <row r="42" spans="1:36" ht="17.25" customHeight="1" x14ac:dyDescent="0.2">
      <c r="A42" s="122">
        <v>1039</v>
      </c>
      <c r="B42" s="105" t="s">
        <v>47</v>
      </c>
      <c r="C42" s="123"/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4">
        <v>28.5</v>
      </c>
      <c r="K42" s="114">
        <v>3.9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  <c r="AD42" s="113">
        <v>0</v>
      </c>
      <c r="AE42" s="113">
        <v>0</v>
      </c>
      <c r="AF42" s="113">
        <v>0</v>
      </c>
      <c r="AG42" s="113">
        <v>0</v>
      </c>
      <c r="AH42" s="113">
        <v>0</v>
      </c>
      <c r="AI42" s="110">
        <f t="shared" si="2"/>
        <v>32.4</v>
      </c>
      <c r="AJ42" s="111"/>
    </row>
    <row r="43" spans="1:36" ht="17.25" customHeight="1" x14ac:dyDescent="0.2">
      <c r="A43" s="122">
        <v>1041</v>
      </c>
      <c r="B43" s="105" t="s">
        <v>8</v>
      </c>
      <c r="C43" s="123"/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96" t="s">
        <v>45</v>
      </c>
      <c r="K43" s="194"/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13">
        <v>0</v>
      </c>
      <c r="AE43" s="113">
        <v>0</v>
      </c>
      <c r="AF43" s="113">
        <v>13.4</v>
      </c>
      <c r="AG43" s="113">
        <v>1.6</v>
      </c>
      <c r="AH43" s="113">
        <v>0</v>
      </c>
      <c r="AI43" s="174">
        <f t="shared" si="2"/>
        <v>15</v>
      </c>
      <c r="AJ43" s="111"/>
    </row>
    <row r="44" spans="1:36" ht="17.25" customHeight="1" x14ac:dyDescent="0.2">
      <c r="A44" s="122">
        <v>1089</v>
      </c>
      <c r="B44" s="105" t="s">
        <v>48</v>
      </c>
      <c r="C44" s="123"/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4">
        <v>33.6</v>
      </c>
      <c r="K44" s="114">
        <v>8.6999999999999993</v>
      </c>
      <c r="L44" s="114">
        <v>0.2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13">
        <v>0</v>
      </c>
      <c r="AE44" s="113">
        <v>0</v>
      </c>
      <c r="AF44" s="113">
        <v>5.2</v>
      </c>
      <c r="AG44" s="113">
        <v>13.9</v>
      </c>
      <c r="AH44" s="113">
        <v>0</v>
      </c>
      <c r="AI44" s="110">
        <f t="shared" si="2"/>
        <v>61.6</v>
      </c>
      <c r="AJ44" s="111"/>
    </row>
    <row r="45" spans="1:36" ht="17.25" customHeight="1" x14ac:dyDescent="0.2">
      <c r="A45" s="122">
        <v>1105</v>
      </c>
      <c r="B45" s="105" t="s">
        <v>49</v>
      </c>
      <c r="C45" s="123"/>
      <c r="D45" s="113">
        <v>0</v>
      </c>
      <c r="E45" s="113">
        <v>1.6</v>
      </c>
      <c r="F45" s="113">
        <v>0</v>
      </c>
      <c r="G45" s="113">
        <v>0</v>
      </c>
      <c r="H45" s="113">
        <v>0</v>
      </c>
      <c r="I45" s="113">
        <v>0</v>
      </c>
      <c r="J45" s="114">
        <v>10.1</v>
      </c>
      <c r="K45" s="114">
        <v>4.4000000000000004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5.6</v>
      </c>
      <c r="AH45" s="113">
        <v>0</v>
      </c>
      <c r="AI45" s="110">
        <f t="shared" si="2"/>
        <v>21.700000000000003</v>
      </c>
      <c r="AJ45" s="111"/>
    </row>
    <row r="46" spans="1:36" ht="17.25" customHeight="1" x14ac:dyDescent="0.2">
      <c r="A46" s="122">
        <v>1112</v>
      </c>
      <c r="B46" s="105" t="s">
        <v>50</v>
      </c>
      <c r="C46" s="123"/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4">
        <v>23.3</v>
      </c>
      <c r="K46" s="114">
        <v>4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3">
        <v>0</v>
      </c>
      <c r="S46" s="113">
        <v>0</v>
      </c>
      <c r="T46" s="113">
        <v>0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0</v>
      </c>
      <c r="AE46" s="113">
        <v>0</v>
      </c>
      <c r="AF46" s="113">
        <v>2.9</v>
      </c>
      <c r="AG46" s="113">
        <v>15</v>
      </c>
      <c r="AH46" s="113">
        <v>0.2</v>
      </c>
      <c r="AI46" s="110">
        <f t="shared" si="2"/>
        <v>45.400000000000006</v>
      </c>
      <c r="AJ46" s="111"/>
    </row>
    <row r="47" spans="1:36" ht="17.25" customHeight="1" x14ac:dyDescent="0.2">
      <c r="A47" s="122">
        <v>1151</v>
      </c>
      <c r="B47" s="105" t="s">
        <v>51</v>
      </c>
      <c r="C47" s="123"/>
      <c r="D47" s="113">
        <v>1.2</v>
      </c>
      <c r="E47" s="113">
        <v>4.2</v>
      </c>
      <c r="F47" s="113">
        <v>0</v>
      </c>
      <c r="G47" s="113">
        <v>0</v>
      </c>
      <c r="H47" s="113">
        <v>0</v>
      </c>
      <c r="I47" s="113">
        <v>0</v>
      </c>
      <c r="J47" s="114">
        <v>2.2999999999999998</v>
      </c>
      <c r="K47" s="114">
        <v>3.1</v>
      </c>
      <c r="L47" s="114">
        <v>0</v>
      </c>
      <c r="M47" s="114">
        <v>0</v>
      </c>
      <c r="N47" s="114">
        <v>0</v>
      </c>
      <c r="O47" s="114">
        <v>0.9</v>
      </c>
      <c r="P47" s="114">
        <v>1.2</v>
      </c>
      <c r="Q47" s="114">
        <v>25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12.2</v>
      </c>
      <c r="AG47" s="196" t="s">
        <v>45</v>
      </c>
      <c r="AH47" s="194"/>
      <c r="AI47" s="174">
        <f t="shared" si="2"/>
        <v>50.099999999999994</v>
      </c>
      <c r="AJ47" s="111"/>
    </row>
    <row r="48" spans="1:36" ht="17.25" customHeight="1" x14ac:dyDescent="0.2">
      <c r="A48" s="122">
        <v>1160</v>
      </c>
      <c r="B48" s="105" t="s">
        <v>52</v>
      </c>
      <c r="C48" s="123"/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4">
        <v>23</v>
      </c>
      <c r="K48" s="114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13">
        <v>0</v>
      </c>
      <c r="AE48" s="113">
        <v>0</v>
      </c>
      <c r="AF48" s="175">
        <v>0.8</v>
      </c>
      <c r="AG48" s="113">
        <v>0</v>
      </c>
      <c r="AH48" s="114">
        <v>21.6</v>
      </c>
      <c r="AI48" s="110">
        <f t="shared" si="2"/>
        <v>45.400000000000006</v>
      </c>
      <c r="AJ48" s="111"/>
    </row>
    <row r="49" spans="1:36" ht="17.25" customHeight="1" x14ac:dyDescent="0.2">
      <c r="A49" s="122">
        <v>1171</v>
      </c>
      <c r="B49" s="105" t="s">
        <v>53</v>
      </c>
      <c r="C49" s="123"/>
      <c r="D49" s="113">
        <v>0</v>
      </c>
      <c r="E49" s="113">
        <v>0.2</v>
      </c>
      <c r="F49" s="113">
        <v>0</v>
      </c>
      <c r="G49" s="113">
        <v>0</v>
      </c>
      <c r="H49" s="113">
        <v>0</v>
      </c>
      <c r="I49" s="113">
        <v>0</v>
      </c>
      <c r="J49" s="114">
        <v>0.6</v>
      </c>
      <c r="K49" s="114">
        <v>2.6</v>
      </c>
      <c r="L49" s="114">
        <v>0</v>
      </c>
      <c r="M49" s="114">
        <v>0</v>
      </c>
      <c r="N49" s="114">
        <v>0</v>
      </c>
      <c r="O49" s="114">
        <v>0</v>
      </c>
      <c r="P49" s="114">
        <v>11.6</v>
      </c>
      <c r="Q49" s="114">
        <v>5.8</v>
      </c>
      <c r="R49" s="113">
        <v>0.2</v>
      </c>
      <c r="S49" s="113">
        <v>0</v>
      </c>
      <c r="T49" s="113">
        <v>0</v>
      </c>
      <c r="U49" s="113">
        <v>0</v>
      </c>
      <c r="V49" s="113">
        <v>0</v>
      </c>
      <c r="W49" s="113">
        <v>0</v>
      </c>
      <c r="X49" s="113">
        <v>0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13">
        <v>3.1</v>
      </c>
      <c r="AH49" s="113">
        <v>0</v>
      </c>
      <c r="AI49" s="110">
        <f t="shared" si="2"/>
        <v>24.1</v>
      </c>
      <c r="AJ49" s="111"/>
    </row>
    <row r="50" spans="1:36" ht="17.25" customHeight="1" x14ac:dyDescent="0.2">
      <c r="A50" s="122">
        <v>1187</v>
      </c>
      <c r="B50" s="105" t="s">
        <v>54</v>
      </c>
      <c r="C50" s="123"/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4">
        <v>0.1</v>
      </c>
      <c r="K50" s="114">
        <v>0.8</v>
      </c>
      <c r="L50" s="114">
        <v>0.2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0</v>
      </c>
      <c r="AH50" s="114">
        <v>1.2</v>
      </c>
      <c r="AI50" s="110">
        <f t="shared" si="2"/>
        <v>2.2999999999999998</v>
      </c>
      <c r="AJ50" s="111"/>
    </row>
    <row r="51" spans="1:36" ht="17.25" customHeight="1" x14ac:dyDescent="0.2">
      <c r="A51" s="122">
        <v>1195</v>
      </c>
      <c r="B51" s="105" t="s">
        <v>55</v>
      </c>
      <c r="C51" s="123"/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4">
        <v>1.2</v>
      </c>
      <c r="K51" s="148" t="s">
        <v>45</v>
      </c>
      <c r="L51" s="114">
        <v>0</v>
      </c>
      <c r="M51" s="114">
        <v>0</v>
      </c>
      <c r="N51" s="114">
        <v>0</v>
      </c>
      <c r="O51" s="114">
        <v>4.8</v>
      </c>
      <c r="P51" s="114">
        <v>1.2</v>
      </c>
      <c r="Q51" s="114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30.1</v>
      </c>
      <c r="AG51" s="113">
        <v>4.5999999999999996</v>
      </c>
      <c r="AH51" s="113">
        <v>37.700000000000003</v>
      </c>
      <c r="AI51" s="174">
        <f t="shared" si="2"/>
        <v>79.600000000000009</v>
      </c>
      <c r="AJ51" s="111"/>
    </row>
    <row r="52" spans="1:36" ht="17.25" customHeight="1" x14ac:dyDescent="0.2">
      <c r="A52" s="122">
        <v>1203</v>
      </c>
      <c r="B52" s="105" t="s">
        <v>56</v>
      </c>
      <c r="C52" s="123"/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4">
        <v>2.4</v>
      </c>
      <c r="K52" s="114">
        <v>1.2</v>
      </c>
      <c r="L52" s="114">
        <v>0</v>
      </c>
      <c r="M52" s="114">
        <v>0</v>
      </c>
      <c r="N52" s="114">
        <v>0</v>
      </c>
      <c r="O52" s="114">
        <v>0</v>
      </c>
      <c r="P52" s="114">
        <v>8.6</v>
      </c>
      <c r="Q52" s="114">
        <v>9.4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3">
        <v>0</v>
      </c>
      <c r="AF52" s="113">
        <v>0</v>
      </c>
      <c r="AG52" s="113">
        <v>0</v>
      </c>
      <c r="AH52" s="113">
        <v>0</v>
      </c>
      <c r="AI52" s="110">
        <f t="shared" si="2"/>
        <v>21.6</v>
      </c>
      <c r="AJ52" s="111"/>
    </row>
    <row r="53" spans="1:36" ht="17.25" customHeight="1" x14ac:dyDescent="0.2">
      <c r="A53" s="122">
        <v>1211</v>
      </c>
      <c r="B53" s="105" t="s">
        <v>58</v>
      </c>
      <c r="C53" s="123"/>
      <c r="D53" s="113">
        <v>0</v>
      </c>
      <c r="E53" s="113">
        <v>1.2</v>
      </c>
      <c r="F53" s="113">
        <v>0</v>
      </c>
      <c r="G53" s="113">
        <v>0</v>
      </c>
      <c r="H53" s="113">
        <v>0</v>
      </c>
      <c r="I53" s="113">
        <v>0</v>
      </c>
      <c r="J53" s="114">
        <v>0.1</v>
      </c>
      <c r="K53" s="114">
        <v>13.6</v>
      </c>
      <c r="L53" s="114">
        <v>0.1</v>
      </c>
      <c r="M53" s="114">
        <v>6.7</v>
      </c>
      <c r="N53" s="114">
        <v>0</v>
      </c>
      <c r="O53" s="114">
        <v>39.799999999999997</v>
      </c>
      <c r="P53" s="114">
        <v>9.6999999999999993</v>
      </c>
      <c r="Q53" s="114">
        <v>0.8</v>
      </c>
      <c r="R53" s="113">
        <v>0</v>
      </c>
      <c r="S53" s="113">
        <v>0</v>
      </c>
      <c r="T53" s="113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0.1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3">
        <v>0</v>
      </c>
      <c r="AF53" s="113">
        <v>11.7</v>
      </c>
      <c r="AG53" s="113">
        <v>13.4</v>
      </c>
      <c r="AH53" s="113">
        <v>20.100000000000001</v>
      </c>
      <c r="AI53" s="110">
        <f t="shared" si="2"/>
        <v>117.30000000000001</v>
      </c>
      <c r="AJ53" s="111"/>
    </row>
    <row r="54" spans="1:36" ht="17.25" customHeight="1" x14ac:dyDescent="0.2">
      <c r="A54" s="122">
        <v>1225</v>
      </c>
      <c r="B54" s="105" t="s">
        <v>20</v>
      </c>
      <c r="C54" s="123"/>
      <c r="D54" s="113">
        <v>0</v>
      </c>
      <c r="E54" s="113">
        <v>7.8</v>
      </c>
      <c r="F54" s="113">
        <v>0</v>
      </c>
      <c r="G54" s="113">
        <v>0</v>
      </c>
      <c r="H54" s="113">
        <v>0</v>
      </c>
      <c r="I54" s="113">
        <v>0</v>
      </c>
      <c r="J54" s="114">
        <v>0</v>
      </c>
      <c r="K54" s="114">
        <v>23.2</v>
      </c>
      <c r="L54" s="114">
        <v>0</v>
      </c>
      <c r="M54" s="114">
        <v>0</v>
      </c>
      <c r="N54" s="114">
        <v>0</v>
      </c>
      <c r="O54" s="114">
        <v>27</v>
      </c>
      <c r="P54" s="196" t="s">
        <v>45</v>
      </c>
      <c r="Q54" s="194"/>
      <c r="R54" s="113">
        <v>0</v>
      </c>
      <c r="S54" s="113">
        <v>0</v>
      </c>
      <c r="T54" s="113">
        <v>0</v>
      </c>
      <c r="U54" s="113">
        <v>0</v>
      </c>
      <c r="V54" s="113">
        <v>0</v>
      </c>
      <c r="W54" s="113">
        <v>0</v>
      </c>
      <c r="X54" s="113">
        <v>0</v>
      </c>
      <c r="Y54" s="113">
        <v>0</v>
      </c>
      <c r="Z54" s="113">
        <v>0</v>
      </c>
      <c r="AA54" s="113">
        <v>0</v>
      </c>
      <c r="AB54" s="113">
        <v>0</v>
      </c>
      <c r="AC54" s="113">
        <v>0</v>
      </c>
      <c r="AD54" s="113">
        <v>0</v>
      </c>
      <c r="AE54" s="113">
        <v>0</v>
      </c>
      <c r="AF54" s="113">
        <v>0.8</v>
      </c>
      <c r="AG54" s="113">
        <v>81.099999999999994</v>
      </c>
      <c r="AH54" s="113">
        <v>0</v>
      </c>
      <c r="AI54" s="174">
        <f t="shared" si="2"/>
        <v>139.89999999999998</v>
      </c>
      <c r="AJ54" s="111"/>
    </row>
    <row r="55" spans="1:36" ht="17.25" customHeight="1" x14ac:dyDescent="0.2">
      <c r="A55" s="122">
        <v>1260</v>
      </c>
      <c r="B55" s="105" t="s">
        <v>60</v>
      </c>
      <c r="C55" s="123"/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4">
        <v>0</v>
      </c>
      <c r="K55" s="114">
        <v>12.4</v>
      </c>
      <c r="L55" s="114">
        <v>0</v>
      </c>
      <c r="M55" s="114">
        <v>0</v>
      </c>
      <c r="N55" s="114">
        <v>0</v>
      </c>
      <c r="O55" s="114">
        <v>0</v>
      </c>
      <c r="P55" s="114">
        <v>20.3</v>
      </c>
      <c r="Q55" s="114">
        <v>14.6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113">
        <v>4.5999999999999996</v>
      </c>
      <c r="AH55" s="113">
        <v>0.1</v>
      </c>
      <c r="AI55" s="110">
        <f t="shared" si="2"/>
        <v>52.000000000000007</v>
      </c>
      <c r="AJ55" s="111"/>
    </row>
    <row r="56" spans="1:36" ht="17.25" customHeight="1" x14ac:dyDescent="0.2">
      <c r="A56" s="122">
        <v>1270</v>
      </c>
      <c r="B56" s="105" t="s">
        <v>61</v>
      </c>
      <c r="C56" s="123"/>
      <c r="D56" s="113">
        <v>0</v>
      </c>
      <c r="E56" s="113">
        <v>1.4</v>
      </c>
      <c r="F56" s="113">
        <v>0.2</v>
      </c>
      <c r="G56" s="113">
        <v>0.2</v>
      </c>
      <c r="H56" s="113">
        <v>0</v>
      </c>
      <c r="I56" s="113">
        <v>0</v>
      </c>
      <c r="J56" s="114">
        <v>0</v>
      </c>
      <c r="K56" s="114">
        <v>18.5</v>
      </c>
      <c r="L56" s="114">
        <v>0.6</v>
      </c>
      <c r="M56" s="114">
        <v>0.4</v>
      </c>
      <c r="N56" s="114">
        <v>0</v>
      </c>
      <c r="O56" s="114">
        <v>21.1</v>
      </c>
      <c r="P56" s="175">
        <v>17.8</v>
      </c>
      <c r="Q56" s="196" t="s">
        <v>45</v>
      </c>
      <c r="R56" s="195"/>
      <c r="S56" s="195"/>
      <c r="T56" s="194"/>
      <c r="U56" s="113">
        <v>0</v>
      </c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3">
        <v>0</v>
      </c>
      <c r="AF56" s="113">
        <v>0.2</v>
      </c>
      <c r="AG56" s="113">
        <v>20.9</v>
      </c>
      <c r="AH56" s="113">
        <v>0</v>
      </c>
      <c r="AI56" s="174">
        <f t="shared" si="2"/>
        <v>81.300000000000011</v>
      </c>
      <c r="AJ56" s="111"/>
    </row>
    <row r="57" spans="1:36" ht="17.25" customHeight="1" x14ac:dyDescent="0.2">
      <c r="A57" s="122">
        <v>1301</v>
      </c>
      <c r="B57" s="105" t="s">
        <v>62</v>
      </c>
      <c r="C57" s="123"/>
      <c r="D57" s="113">
        <v>0</v>
      </c>
      <c r="E57" s="113">
        <v>1.2</v>
      </c>
      <c r="F57" s="113">
        <v>0</v>
      </c>
      <c r="G57" s="113">
        <v>0</v>
      </c>
      <c r="H57" s="113">
        <v>0</v>
      </c>
      <c r="I57" s="113">
        <v>0</v>
      </c>
      <c r="J57" s="114">
        <v>0</v>
      </c>
      <c r="K57" s="114">
        <v>8.1999999999999993</v>
      </c>
      <c r="L57" s="114">
        <v>3</v>
      </c>
      <c r="M57" s="114">
        <v>0.4</v>
      </c>
      <c r="N57" s="114">
        <v>4.9000000000000004</v>
      </c>
      <c r="O57" s="114">
        <v>18.8</v>
      </c>
      <c r="P57" s="114">
        <v>26.2</v>
      </c>
      <c r="Q57" s="114">
        <v>22.8</v>
      </c>
      <c r="R57" s="113">
        <v>0</v>
      </c>
      <c r="S57" s="113">
        <v>0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0</v>
      </c>
      <c r="AB57" s="113">
        <v>0</v>
      </c>
      <c r="AC57" s="113">
        <v>0</v>
      </c>
      <c r="AD57" s="113">
        <v>0</v>
      </c>
      <c r="AE57" s="113">
        <v>0</v>
      </c>
      <c r="AF57" s="113">
        <v>0</v>
      </c>
      <c r="AG57" s="113">
        <v>8.6</v>
      </c>
      <c r="AH57" s="113">
        <v>0.2</v>
      </c>
      <c r="AI57" s="110">
        <f t="shared" si="2"/>
        <v>94.3</v>
      </c>
      <c r="AJ57" s="111"/>
    </row>
    <row r="58" spans="1:36" ht="17.25" customHeight="1" x14ac:dyDescent="0.2">
      <c r="A58" s="122">
        <v>1313</v>
      </c>
      <c r="B58" s="105" t="s">
        <v>22</v>
      </c>
      <c r="C58" s="123"/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4">
        <v>0</v>
      </c>
      <c r="K58" s="114">
        <v>0.3</v>
      </c>
      <c r="L58" s="114">
        <v>0.1</v>
      </c>
      <c r="M58" s="114">
        <v>0</v>
      </c>
      <c r="N58" s="114">
        <v>0</v>
      </c>
      <c r="O58" s="114">
        <v>0</v>
      </c>
      <c r="P58" s="114">
        <v>4.9000000000000004</v>
      </c>
      <c r="Q58" s="114">
        <v>0.3</v>
      </c>
      <c r="R58" s="113">
        <v>0</v>
      </c>
      <c r="S58" s="113">
        <v>0</v>
      </c>
      <c r="T58" s="113">
        <v>0</v>
      </c>
      <c r="U58" s="113">
        <v>0</v>
      </c>
      <c r="V58" s="113">
        <v>0</v>
      </c>
      <c r="W58" s="113">
        <v>0</v>
      </c>
      <c r="X58" s="113">
        <v>0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  <c r="AD58" s="113">
        <v>0</v>
      </c>
      <c r="AE58" s="113">
        <v>0</v>
      </c>
      <c r="AF58" s="113">
        <v>0</v>
      </c>
      <c r="AG58" s="113">
        <v>0</v>
      </c>
      <c r="AH58" s="113">
        <v>0.6</v>
      </c>
      <c r="AI58" s="110">
        <f t="shared" si="2"/>
        <v>6.2</v>
      </c>
      <c r="AJ58" s="111"/>
    </row>
    <row r="59" spans="1:36" ht="17.25" customHeight="1" x14ac:dyDescent="0.2">
      <c r="A59" s="122">
        <v>1320</v>
      </c>
      <c r="B59" s="105" t="s">
        <v>23</v>
      </c>
      <c r="C59" s="123"/>
      <c r="D59" s="113">
        <v>0</v>
      </c>
      <c r="E59" s="113">
        <v>0.1</v>
      </c>
      <c r="F59" s="113">
        <v>0</v>
      </c>
      <c r="G59" s="113">
        <v>0</v>
      </c>
      <c r="H59" s="113">
        <v>0</v>
      </c>
      <c r="I59" s="113">
        <v>0</v>
      </c>
      <c r="J59" s="114">
        <v>0</v>
      </c>
      <c r="K59" s="148" t="s">
        <v>45</v>
      </c>
      <c r="L59" s="114">
        <v>0.1</v>
      </c>
      <c r="M59" s="114">
        <v>0</v>
      </c>
      <c r="N59" s="114">
        <v>0</v>
      </c>
      <c r="O59" s="114">
        <v>7.5</v>
      </c>
      <c r="P59" s="114">
        <v>23.2</v>
      </c>
      <c r="Q59" s="114">
        <v>30.1</v>
      </c>
      <c r="R59" s="113">
        <v>0.1</v>
      </c>
      <c r="S59" s="113">
        <v>0</v>
      </c>
      <c r="T59" s="113">
        <v>0</v>
      </c>
      <c r="U59" s="113">
        <v>0</v>
      </c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0</v>
      </c>
      <c r="AC59" s="113">
        <v>0</v>
      </c>
      <c r="AD59" s="113">
        <v>0</v>
      </c>
      <c r="AE59" s="113">
        <v>0</v>
      </c>
      <c r="AF59" s="113">
        <v>0</v>
      </c>
      <c r="AG59" s="113">
        <v>58.3</v>
      </c>
      <c r="AH59" s="113">
        <v>0.2</v>
      </c>
      <c r="AI59" s="174">
        <f t="shared" si="2"/>
        <v>119.60000000000001</v>
      </c>
      <c r="AJ59" s="111"/>
    </row>
    <row r="60" spans="1:36" ht="17.25" customHeight="1" x14ac:dyDescent="0.2">
      <c r="A60" s="122">
        <v>1337</v>
      </c>
      <c r="B60" s="105" t="s">
        <v>64</v>
      </c>
      <c r="C60" s="123"/>
      <c r="D60" s="113">
        <v>0</v>
      </c>
      <c r="E60" s="113">
        <v>0</v>
      </c>
      <c r="F60" s="113">
        <v>0</v>
      </c>
      <c r="G60" s="113">
        <v>0.2</v>
      </c>
      <c r="H60" s="113">
        <v>0</v>
      </c>
      <c r="I60" s="113">
        <v>0</v>
      </c>
      <c r="J60" s="114">
        <v>0</v>
      </c>
      <c r="K60" s="114">
        <v>5.9</v>
      </c>
      <c r="L60" s="114">
        <v>0</v>
      </c>
      <c r="M60" s="114">
        <v>3.4</v>
      </c>
      <c r="N60" s="114">
        <v>0.6</v>
      </c>
      <c r="O60" s="114">
        <v>10.1</v>
      </c>
      <c r="P60" s="114">
        <v>4.2</v>
      </c>
      <c r="Q60" s="114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1.4</v>
      </c>
      <c r="AB60" s="113">
        <v>0</v>
      </c>
      <c r="AC60" s="113">
        <v>0</v>
      </c>
      <c r="AD60" s="113">
        <v>0</v>
      </c>
      <c r="AE60" s="113">
        <v>0</v>
      </c>
      <c r="AF60" s="113">
        <v>0</v>
      </c>
      <c r="AG60" s="113">
        <v>18.899999999999999</v>
      </c>
      <c r="AH60" s="113">
        <v>2.5</v>
      </c>
      <c r="AI60" s="110">
        <f t="shared" si="2"/>
        <v>47.199999999999996</v>
      </c>
      <c r="AJ60" s="111"/>
    </row>
    <row r="61" spans="1:36" ht="17.25" customHeight="1" x14ac:dyDescent="0.2">
      <c r="A61" s="122">
        <v>1377</v>
      </c>
      <c r="B61" s="105" t="s">
        <v>65</v>
      </c>
      <c r="C61" s="123"/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4">
        <v>0</v>
      </c>
      <c r="K61" s="114">
        <v>9</v>
      </c>
      <c r="L61" s="114">
        <v>1</v>
      </c>
      <c r="M61" s="114">
        <v>0.4</v>
      </c>
      <c r="N61" s="114">
        <v>5</v>
      </c>
      <c r="O61" s="114">
        <v>18.399999999999999</v>
      </c>
      <c r="P61" s="114">
        <v>27.4</v>
      </c>
      <c r="Q61" s="114">
        <v>18.399999999999999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1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13">
        <v>13.2</v>
      </c>
      <c r="AH61" s="113">
        <v>0.8</v>
      </c>
      <c r="AI61" s="110">
        <f t="shared" si="2"/>
        <v>94.6</v>
      </c>
      <c r="AJ61" s="111"/>
    </row>
    <row r="62" spans="1:36" ht="17.25" customHeight="1" x14ac:dyDescent="0.2">
      <c r="A62" s="122">
        <v>1388</v>
      </c>
      <c r="B62" s="105" t="s">
        <v>66</v>
      </c>
      <c r="C62" s="123"/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0.2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3">
        <v>0</v>
      </c>
      <c r="AI62" s="110">
        <f t="shared" si="2"/>
        <v>0.2</v>
      </c>
      <c r="AJ62" s="111"/>
    </row>
    <row r="63" spans="1:36" ht="17.25" customHeight="1" x14ac:dyDescent="0.2">
      <c r="A63" s="122">
        <v>1389</v>
      </c>
      <c r="B63" s="105" t="s">
        <v>67</v>
      </c>
      <c r="C63" s="123"/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4">
        <v>0</v>
      </c>
      <c r="K63" s="114">
        <v>0</v>
      </c>
      <c r="L63" s="114">
        <v>0.1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3">
        <v>0</v>
      </c>
      <c r="S63" s="113">
        <v>0</v>
      </c>
      <c r="T63" s="113">
        <v>0</v>
      </c>
      <c r="U63" s="113">
        <v>0</v>
      </c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13">
        <v>0</v>
      </c>
      <c r="AB63" s="113">
        <v>0</v>
      </c>
      <c r="AC63" s="113">
        <v>0</v>
      </c>
      <c r="AD63" s="113">
        <v>0</v>
      </c>
      <c r="AE63" s="113">
        <v>0</v>
      </c>
      <c r="AF63" s="113">
        <v>0</v>
      </c>
      <c r="AG63" s="113">
        <v>0</v>
      </c>
      <c r="AH63" s="113">
        <v>0.3</v>
      </c>
      <c r="AI63" s="110">
        <f t="shared" si="2"/>
        <v>0.4</v>
      </c>
      <c r="AJ63" s="111"/>
    </row>
    <row r="64" spans="1:36" ht="17.25" customHeight="1" x14ac:dyDescent="0.2">
      <c r="A64" s="122">
        <v>1401</v>
      </c>
      <c r="B64" s="105" t="s">
        <v>68</v>
      </c>
      <c r="C64" s="123"/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4">
        <v>0</v>
      </c>
      <c r="K64" s="114">
        <v>4.5</v>
      </c>
      <c r="L64" s="114">
        <v>0</v>
      </c>
      <c r="M64" s="114">
        <v>1.4</v>
      </c>
      <c r="N64" s="114">
        <v>0.2</v>
      </c>
      <c r="O64" s="114">
        <v>9.4</v>
      </c>
      <c r="P64" s="114">
        <v>4.9000000000000004</v>
      </c>
      <c r="Q64" s="114">
        <v>2.8</v>
      </c>
      <c r="R64" s="113">
        <v>0</v>
      </c>
      <c r="S64" s="113">
        <v>0</v>
      </c>
      <c r="T64" s="113">
        <v>0</v>
      </c>
      <c r="U64" s="113">
        <v>0</v>
      </c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2</v>
      </c>
      <c r="AB64" s="113">
        <v>0</v>
      </c>
      <c r="AC64" s="113">
        <v>0</v>
      </c>
      <c r="AD64" s="113">
        <v>0</v>
      </c>
      <c r="AE64" s="113">
        <v>0</v>
      </c>
      <c r="AF64" s="113">
        <v>0</v>
      </c>
      <c r="AG64" s="113">
        <v>14.9</v>
      </c>
      <c r="AH64" s="113">
        <v>2.4</v>
      </c>
      <c r="AI64" s="110">
        <f t="shared" si="2"/>
        <v>42.5</v>
      </c>
      <c r="AJ64" s="111"/>
    </row>
    <row r="65" spans="1:36" ht="17.25" customHeight="1" x14ac:dyDescent="0.2">
      <c r="A65" s="122">
        <v>1415</v>
      </c>
      <c r="B65" s="105" t="s">
        <v>69</v>
      </c>
      <c r="C65" s="123"/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96" t="s">
        <v>45</v>
      </c>
      <c r="K65" s="195"/>
      <c r="L65" s="114">
        <v>0</v>
      </c>
      <c r="M65" s="114">
        <v>0</v>
      </c>
      <c r="N65" s="114">
        <v>0</v>
      </c>
      <c r="O65" s="114">
        <v>0.2</v>
      </c>
      <c r="P65" s="114">
        <v>0.2</v>
      </c>
      <c r="Q65" s="114">
        <v>0</v>
      </c>
      <c r="R65" s="113">
        <v>0</v>
      </c>
      <c r="S65" s="113">
        <v>0.2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23.4</v>
      </c>
      <c r="AG65" s="113">
        <v>1.4</v>
      </c>
      <c r="AH65" s="113">
        <v>36.4</v>
      </c>
      <c r="AI65" s="174">
        <f t="shared" si="2"/>
        <v>61.8</v>
      </c>
      <c r="AJ65" s="111"/>
    </row>
    <row r="66" spans="1:36" ht="17.25" customHeight="1" x14ac:dyDescent="0.2">
      <c r="A66" s="122">
        <v>1425</v>
      </c>
      <c r="B66" s="105" t="s">
        <v>70</v>
      </c>
      <c r="C66" s="123"/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4">
        <v>0.7</v>
      </c>
      <c r="K66" s="114">
        <v>1.9</v>
      </c>
      <c r="L66" s="114">
        <v>0</v>
      </c>
      <c r="M66" s="114">
        <v>0.2</v>
      </c>
      <c r="N66" s="114">
        <v>0</v>
      </c>
      <c r="O66" s="114">
        <v>4</v>
      </c>
      <c r="P66" s="114">
        <v>0</v>
      </c>
      <c r="Q66" s="114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  <c r="AD66" s="113">
        <v>0</v>
      </c>
      <c r="AE66" s="113">
        <v>0</v>
      </c>
      <c r="AF66" s="113">
        <v>11.6</v>
      </c>
      <c r="AG66" s="113">
        <v>14</v>
      </c>
      <c r="AH66" s="113">
        <v>70.599999999999994</v>
      </c>
      <c r="AI66" s="110">
        <f t="shared" si="2"/>
        <v>103</v>
      </c>
      <c r="AJ66" s="111"/>
    </row>
    <row r="67" spans="1:36" ht="17.25" customHeight="1" x14ac:dyDescent="0.2">
      <c r="A67" s="122">
        <v>1465</v>
      </c>
      <c r="B67" s="105" t="s">
        <v>71</v>
      </c>
      <c r="C67" s="123"/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4">
        <v>0</v>
      </c>
      <c r="K67" s="114">
        <v>0.2</v>
      </c>
      <c r="L67" s="114">
        <v>7.6</v>
      </c>
      <c r="M67" s="114">
        <v>0</v>
      </c>
      <c r="N67" s="114">
        <v>0</v>
      </c>
      <c r="O67" s="114">
        <v>2.2999999999999998</v>
      </c>
      <c r="P67" s="114">
        <v>0</v>
      </c>
      <c r="Q67" s="114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0.2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3">
        <v>0</v>
      </c>
      <c r="AI67" s="110">
        <f t="shared" si="2"/>
        <v>10.299999999999999</v>
      </c>
      <c r="AJ67" s="111"/>
    </row>
    <row r="68" spans="1:36" ht="17.25" customHeight="1" x14ac:dyDescent="0.2">
      <c r="A68" s="122">
        <v>1466</v>
      </c>
      <c r="B68" s="105" t="s">
        <v>72</v>
      </c>
      <c r="C68" s="123"/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4">
        <v>0</v>
      </c>
      <c r="K68" s="114">
        <v>2.6</v>
      </c>
      <c r="L68" s="114">
        <v>0.7</v>
      </c>
      <c r="M68" s="114">
        <v>7.1</v>
      </c>
      <c r="N68" s="196" t="s">
        <v>63</v>
      </c>
      <c r="O68" s="195"/>
      <c r="P68" s="195"/>
      <c r="Q68" s="195"/>
      <c r="R68" s="195"/>
      <c r="S68" s="195"/>
      <c r="T68" s="194"/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0.7</v>
      </c>
      <c r="AH68" s="113">
        <v>12.9</v>
      </c>
      <c r="AI68" s="174">
        <f t="shared" si="2"/>
        <v>24</v>
      </c>
      <c r="AJ68" s="111"/>
    </row>
    <row r="69" spans="1:36" ht="17.25" customHeight="1" x14ac:dyDescent="0.2">
      <c r="A69" s="122">
        <v>1469</v>
      </c>
      <c r="B69" s="105" t="s">
        <v>73</v>
      </c>
      <c r="C69" s="123"/>
      <c r="D69" s="113">
        <v>0</v>
      </c>
      <c r="E69" s="113">
        <v>0</v>
      </c>
      <c r="F69" s="113">
        <v>0</v>
      </c>
      <c r="G69" s="113">
        <v>0</v>
      </c>
      <c r="H69" s="113">
        <v>0</v>
      </c>
      <c r="I69" s="113">
        <v>0</v>
      </c>
      <c r="J69" s="114">
        <v>0</v>
      </c>
      <c r="K69" s="114">
        <v>2.7</v>
      </c>
      <c r="L69" s="114">
        <v>90.4</v>
      </c>
      <c r="M69" s="114">
        <v>0</v>
      </c>
      <c r="N69" s="114">
        <v>14.7</v>
      </c>
      <c r="O69" s="114">
        <v>7.4</v>
      </c>
      <c r="P69" s="114">
        <v>13</v>
      </c>
      <c r="Q69" s="114">
        <v>3</v>
      </c>
      <c r="R69" s="113">
        <v>0</v>
      </c>
      <c r="S69" s="113">
        <v>0</v>
      </c>
      <c r="T69" s="113">
        <v>0</v>
      </c>
      <c r="U69" s="113">
        <v>0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0</v>
      </c>
      <c r="AB69" s="113">
        <v>0</v>
      </c>
      <c r="AC69" s="113">
        <v>0</v>
      </c>
      <c r="AD69" s="113">
        <v>0</v>
      </c>
      <c r="AE69" s="113">
        <v>0</v>
      </c>
      <c r="AF69" s="113">
        <v>0</v>
      </c>
      <c r="AG69" s="113">
        <v>14</v>
      </c>
      <c r="AH69" s="113">
        <v>0</v>
      </c>
      <c r="AI69" s="110">
        <f t="shared" si="2"/>
        <v>145.20000000000002</v>
      </c>
      <c r="AJ69" s="111"/>
    </row>
    <row r="70" spans="1:36" ht="17.25" customHeight="1" x14ac:dyDescent="0.2">
      <c r="A70" s="122">
        <v>1505</v>
      </c>
      <c r="B70" s="105" t="s">
        <v>74</v>
      </c>
      <c r="C70" s="123"/>
      <c r="D70" s="113">
        <v>0</v>
      </c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4">
        <v>0</v>
      </c>
      <c r="K70" s="114">
        <v>0</v>
      </c>
      <c r="L70" s="114">
        <v>14.7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3">
        <v>0</v>
      </c>
      <c r="S70" s="113">
        <v>0</v>
      </c>
      <c r="T70" s="113">
        <v>0</v>
      </c>
      <c r="U70" s="113">
        <v>0</v>
      </c>
      <c r="V70" s="113">
        <v>0</v>
      </c>
      <c r="W70" s="113">
        <v>0</v>
      </c>
      <c r="X70" s="113">
        <v>0</v>
      </c>
      <c r="Y70" s="113">
        <v>0</v>
      </c>
      <c r="Z70" s="113">
        <v>0</v>
      </c>
      <c r="AA70" s="113">
        <v>0</v>
      </c>
      <c r="AB70" s="113">
        <v>0</v>
      </c>
      <c r="AC70" s="113">
        <v>0</v>
      </c>
      <c r="AD70" s="113">
        <v>0</v>
      </c>
      <c r="AE70" s="113">
        <v>0</v>
      </c>
      <c r="AF70" s="113">
        <v>0</v>
      </c>
      <c r="AG70" s="113">
        <v>0</v>
      </c>
      <c r="AH70" s="113">
        <v>0</v>
      </c>
      <c r="AI70" s="110">
        <f t="shared" si="2"/>
        <v>14.7</v>
      </c>
      <c r="AJ70" s="111"/>
    </row>
    <row r="71" spans="1:36" ht="17.25" customHeight="1" x14ac:dyDescent="0.2">
      <c r="A71" s="122">
        <v>1559</v>
      </c>
      <c r="B71" s="105" t="s">
        <v>75</v>
      </c>
      <c r="C71" s="123"/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4">
        <v>9.8000000000000007</v>
      </c>
      <c r="K71" s="114">
        <v>1.4</v>
      </c>
      <c r="L71" s="114">
        <v>0</v>
      </c>
      <c r="M71" s="114">
        <v>0</v>
      </c>
      <c r="N71" s="114">
        <v>2.2000000000000002</v>
      </c>
      <c r="O71" s="114">
        <v>0.4</v>
      </c>
      <c r="P71" s="114">
        <v>0</v>
      </c>
      <c r="Q71" s="114">
        <v>6.2</v>
      </c>
      <c r="R71" s="113">
        <v>0</v>
      </c>
      <c r="S71" s="113">
        <v>0</v>
      </c>
      <c r="T71" s="113">
        <v>0</v>
      </c>
      <c r="U71" s="113">
        <v>0</v>
      </c>
      <c r="V71" s="113">
        <v>0</v>
      </c>
      <c r="W71" s="113">
        <v>0</v>
      </c>
      <c r="X71" s="113">
        <v>0</v>
      </c>
      <c r="Y71" s="113">
        <v>0</v>
      </c>
      <c r="Z71" s="113">
        <v>0</v>
      </c>
      <c r="AA71" s="113">
        <v>0</v>
      </c>
      <c r="AB71" s="113">
        <v>0</v>
      </c>
      <c r="AC71" s="113">
        <v>0.3</v>
      </c>
      <c r="AD71" s="113">
        <v>0</v>
      </c>
      <c r="AE71" s="113">
        <v>0</v>
      </c>
      <c r="AF71" s="113">
        <v>0</v>
      </c>
      <c r="AG71" s="113">
        <v>7.2</v>
      </c>
      <c r="AH71" s="113">
        <v>28.7</v>
      </c>
      <c r="AI71" s="110">
        <f t="shared" si="2"/>
        <v>56.2</v>
      </c>
      <c r="AJ71" s="111"/>
    </row>
    <row r="72" spans="1:36" ht="17.25" customHeight="1" x14ac:dyDescent="0.2">
      <c r="A72" s="122">
        <v>1572</v>
      </c>
      <c r="B72" s="105" t="s">
        <v>32</v>
      </c>
      <c r="C72" s="123"/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4">
        <v>0</v>
      </c>
      <c r="K72" s="114">
        <v>0.7</v>
      </c>
      <c r="L72" s="114">
        <v>59.3</v>
      </c>
      <c r="M72" s="114">
        <v>0</v>
      </c>
      <c r="N72" s="114">
        <v>0.2</v>
      </c>
      <c r="O72" s="114">
        <v>4.4000000000000004</v>
      </c>
      <c r="P72" s="114">
        <v>2.6</v>
      </c>
      <c r="Q72" s="114">
        <v>0.4</v>
      </c>
      <c r="R72" s="113">
        <v>0</v>
      </c>
      <c r="S72" s="113">
        <v>0</v>
      </c>
      <c r="T72" s="113">
        <v>0</v>
      </c>
      <c r="U72" s="113">
        <v>0</v>
      </c>
      <c r="V72" s="113">
        <v>0</v>
      </c>
      <c r="W72" s="113">
        <v>0</v>
      </c>
      <c r="X72" s="113">
        <v>0</v>
      </c>
      <c r="Y72" s="113">
        <v>0</v>
      </c>
      <c r="Z72" s="113">
        <v>0</v>
      </c>
      <c r="AA72" s="113">
        <v>0</v>
      </c>
      <c r="AB72" s="113">
        <v>0</v>
      </c>
      <c r="AC72" s="113">
        <v>0</v>
      </c>
      <c r="AD72" s="113">
        <v>0</v>
      </c>
      <c r="AE72" s="113">
        <v>0</v>
      </c>
      <c r="AF72" s="113">
        <v>0</v>
      </c>
      <c r="AG72" s="113">
        <v>0.1</v>
      </c>
      <c r="AH72" s="113">
        <v>0</v>
      </c>
      <c r="AI72" s="110">
        <f t="shared" si="2"/>
        <v>67.7</v>
      </c>
      <c r="AJ72" s="111"/>
    </row>
    <row r="73" spans="1:36" ht="17.25" customHeight="1" x14ac:dyDescent="0.2">
      <c r="A73" s="122">
        <v>1591</v>
      </c>
      <c r="B73" s="105" t="s">
        <v>76</v>
      </c>
      <c r="C73" s="123"/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4">
        <v>0.2</v>
      </c>
      <c r="K73" s="114">
        <v>0</v>
      </c>
      <c r="L73" s="114">
        <v>0</v>
      </c>
      <c r="M73" s="114">
        <v>0</v>
      </c>
      <c r="N73" s="114">
        <v>0</v>
      </c>
      <c r="O73" s="114">
        <v>0</v>
      </c>
      <c r="P73" s="114">
        <v>3.3</v>
      </c>
      <c r="Q73" s="114">
        <v>14</v>
      </c>
      <c r="R73" s="113">
        <v>0</v>
      </c>
      <c r="S73" s="113">
        <v>0</v>
      </c>
      <c r="T73" s="113">
        <v>0</v>
      </c>
      <c r="U73" s="113">
        <v>0</v>
      </c>
      <c r="V73" s="113">
        <v>0</v>
      </c>
      <c r="W73" s="113">
        <v>0</v>
      </c>
      <c r="X73" s="113">
        <v>0</v>
      </c>
      <c r="Y73" s="113">
        <v>0</v>
      </c>
      <c r="Z73" s="113">
        <v>0</v>
      </c>
      <c r="AA73" s="113">
        <v>0</v>
      </c>
      <c r="AB73" s="113">
        <v>0</v>
      </c>
      <c r="AC73" s="113">
        <v>0</v>
      </c>
      <c r="AD73" s="113">
        <v>0</v>
      </c>
      <c r="AE73" s="113">
        <v>0</v>
      </c>
      <c r="AF73" s="113">
        <v>0</v>
      </c>
      <c r="AG73" s="113">
        <v>1.2</v>
      </c>
      <c r="AH73" s="113">
        <v>21.2</v>
      </c>
      <c r="AI73" s="110">
        <f t="shared" si="2"/>
        <v>39.9</v>
      </c>
      <c r="AJ73" s="111"/>
    </row>
    <row r="74" spans="1:36" ht="17.25" customHeight="1" x14ac:dyDescent="0.2">
      <c r="A74" s="122">
        <v>1592</v>
      </c>
      <c r="B74" s="105" t="s">
        <v>77</v>
      </c>
      <c r="C74" s="123"/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4">
        <v>0</v>
      </c>
      <c r="K74" s="114">
        <v>0.8</v>
      </c>
      <c r="L74" s="114">
        <v>5</v>
      </c>
      <c r="M74" s="114">
        <v>0</v>
      </c>
      <c r="N74" s="114">
        <v>20</v>
      </c>
      <c r="O74" s="114">
        <v>0.6</v>
      </c>
      <c r="P74" s="114">
        <v>9.6</v>
      </c>
      <c r="Q74" s="114">
        <v>2.8</v>
      </c>
      <c r="R74" s="113">
        <v>0</v>
      </c>
      <c r="S74" s="113">
        <v>0</v>
      </c>
      <c r="T74" s="113">
        <v>0</v>
      </c>
      <c r="U74" s="113">
        <v>0</v>
      </c>
      <c r="V74" s="113">
        <v>0</v>
      </c>
      <c r="W74" s="113">
        <v>0</v>
      </c>
      <c r="X74" s="113">
        <v>0</v>
      </c>
      <c r="Y74" s="113">
        <v>0</v>
      </c>
      <c r="Z74" s="113">
        <v>0</v>
      </c>
      <c r="AA74" s="113">
        <v>0</v>
      </c>
      <c r="AB74" s="113">
        <v>0</v>
      </c>
      <c r="AC74" s="113">
        <v>0</v>
      </c>
      <c r="AD74" s="113">
        <v>0</v>
      </c>
      <c r="AE74" s="113">
        <v>0</v>
      </c>
      <c r="AF74" s="113">
        <v>0</v>
      </c>
      <c r="AG74" s="113">
        <v>0.8</v>
      </c>
      <c r="AH74" s="175">
        <v>27</v>
      </c>
      <c r="AI74" s="110">
        <f t="shared" si="2"/>
        <v>66.599999999999994</v>
      </c>
      <c r="AJ74" s="111"/>
    </row>
    <row r="75" spans="1:36" ht="17.25" customHeight="1" x14ac:dyDescent="0.2">
      <c r="A75" s="122">
        <v>1597</v>
      </c>
      <c r="B75" s="105" t="s">
        <v>78</v>
      </c>
      <c r="C75" s="123"/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4">
        <v>0.2</v>
      </c>
      <c r="K75" s="114">
        <v>1</v>
      </c>
      <c r="L75" s="114">
        <v>0</v>
      </c>
      <c r="M75" s="114">
        <v>0</v>
      </c>
      <c r="N75" s="114">
        <v>3.8</v>
      </c>
      <c r="O75" s="114">
        <v>0.2</v>
      </c>
      <c r="P75" s="114">
        <v>0.2</v>
      </c>
      <c r="Q75" s="114">
        <v>2.6</v>
      </c>
      <c r="R75" s="113">
        <v>0</v>
      </c>
      <c r="S75" s="113">
        <v>0</v>
      </c>
      <c r="T75" s="113">
        <v>0</v>
      </c>
      <c r="U75" s="113">
        <v>0</v>
      </c>
      <c r="V75" s="113">
        <v>0</v>
      </c>
      <c r="W75" s="113">
        <v>0</v>
      </c>
      <c r="X75" s="113">
        <v>0</v>
      </c>
      <c r="Y75" s="113">
        <v>0</v>
      </c>
      <c r="Z75" s="113">
        <v>0</v>
      </c>
      <c r="AA75" s="113">
        <v>0</v>
      </c>
      <c r="AB75" s="113">
        <v>0</v>
      </c>
      <c r="AC75" s="113">
        <v>0</v>
      </c>
      <c r="AD75" s="113">
        <v>0</v>
      </c>
      <c r="AE75" s="113">
        <v>0</v>
      </c>
      <c r="AF75" s="196" t="s">
        <v>45</v>
      </c>
      <c r="AG75" s="195"/>
      <c r="AH75" s="194"/>
      <c r="AI75" s="174">
        <f t="shared" si="2"/>
        <v>8</v>
      </c>
      <c r="AJ75" s="111"/>
    </row>
    <row r="76" spans="1:36" ht="17.25" customHeight="1" x14ac:dyDescent="0.2">
      <c r="A76" s="122">
        <v>1630</v>
      </c>
      <c r="B76" s="105" t="s">
        <v>79</v>
      </c>
      <c r="C76" s="123"/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4">
        <v>0</v>
      </c>
      <c r="K76" s="114">
        <v>0.1</v>
      </c>
      <c r="L76" s="114">
        <v>19.100000000000001</v>
      </c>
      <c r="M76" s="114">
        <v>0</v>
      </c>
      <c r="N76" s="114">
        <v>2.6</v>
      </c>
      <c r="O76" s="114">
        <v>0.3</v>
      </c>
      <c r="P76" s="114">
        <v>0.3</v>
      </c>
      <c r="Q76" s="114">
        <v>0</v>
      </c>
      <c r="R76" s="113">
        <v>0</v>
      </c>
      <c r="S76" s="113">
        <v>0</v>
      </c>
      <c r="T76" s="113">
        <v>0</v>
      </c>
      <c r="U76" s="113">
        <v>0</v>
      </c>
      <c r="V76" s="113">
        <v>0</v>
      </c>
      <c r="W76" s="113">
        <v>0</v>
      </c>
      <c r="X76" s="113">
        <v>0</v>
      </c>
      <c r="Y76" s="113">
        <v>0</v>
      </c>
      <c r="Z76" s="113">
        <v>0</v>
      </c>
      <c r="AA76" s="113">
        <v>0</v>
      </c>
      <c r="AB76" s="113">
        <v>0</v>
      </c>
      <c r="AC76" s="113">
        <v>0</v>
      </c>
      <c r="AD76" s="113">
        <v>0</v>
      </c>
      <c r="AE76" s="113">
        <v>0</v>
      </c>
      <c r="AF76" s="113">
        <v>0</v>
      </c>
      <c r="AG76" s="113">
        <v>0</v>
      </c>
      <c r="AH76" s="113">
        <v>0.1</v>
      </c>
      <c r="AI76" s="110">
        <f t="shared" si="2"/>
        <v>22.500000000000007</v>
      </c>
      <c r="AJ76" s="111"/>
    </row>
    <row r="77" spans="1:36" ht="17.25" customHeight="1" x14ac:dyDescent="0.2">
      <c r="A77" s="122">
        <v>1632</v>
      </c>
      <c r="B77" s="105" t="s">
        <v>80</v>
      </c>
      <c r="C77" s="123"/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4">
        <v>0</v>
      </c>
      <c r="K77" s="114">
        <v>0.1</v>
      </c>
      <c r="L77" s="114">
        <v>0.1</v>
      </c>
      <c r="M77" s="114">
        <v>0</v>
      </c>
      <c r="N77" s="114">
        <v>9.1999999999999993</v>
      </c>
      <c r="O77" s="114">
        <v>0.4</v>
      </c>
      <c r="P77" s="114">
        <v>5.2</v>
      </c>
      <c r="Q77" s="114">
        <v>0.5</v>
      </c>
      <c r="R77" s="113">
        <v>0</v>
      </c>
      <c r="S77" s="113">
        <v>0</v>
      </c>
      <c r="T77" s="113">
        <v>0</v>
      </c>
      <c r="U77" s="113">
        <v>0</v>
      </c>
      <c r="V77" s="113">
        <v>0</v>
      </c>
      <c r="W77" s="113">
        <v>0</v>
      </c>
      <c r="X77" s="113">
        <v>0</v>
      </c>
      <c r="Y77" s="113">
        <v>0</v>
      </c>
      <c r="Z77" s="113">
        <v>0</v>
      </c>
      <c r="AA77" s="113">
        <v>0</v>
      </c>
      <c r="AB77" s="113">
        <v>0</v>
      </c>
      <c r="AC77" s="113">
        <v>0</v>
      </c>
      <c r="AD77" s="113">
        <v>0</v>
      </c>
      <c r="AE77" s="113">
        <v>0</v>
      </c>
      <c r="AF77" s="113">
        <v>0</v>
      </c>
      <c r="AG77" s="113">
        <v>0.9</v>
      </c>
      <c r="AH77" s="113">
        <v>15.9</v>
      </c>
      <c r="AI77" s="110">
        <f t="shared" si="2"/>
        <v>32.299999999999997</v>
      </c>
      <c r="AJ77" s="111"/>
    </row>
    <row r="78" spans="1:36" ht="17.25" customHeight="1" x14ac:dyDescent="0.2">
      <c r="A78" s="122">
        <v>1634</v>
      </c>
      <c r="B78" s="105" t="s">
        <v>81</v>
      </c>
      <c r="C78" s="123"/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4">
        <v>17.3</v>
      </c>
      <c r="K78" s="114">
        <v>4.9000000000000004</v>
      </c>
      <c r="L78" s="114">
        <v>5.7</v>
      </c>
      <c r="M78" s="114">
        <v>0</v>
      </c>
      <c r="N78" s="114">
        <v>4.3</v>
      </c>
      <c r="O78" s="114">
        <v>0.8</v>
      </c>
      <c r="P78" s="114">
        <v>1.9</v>
      </c>
      <c r="Q78" s="114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  <c r="AD78" s="113">
        <v>0</v>
      </c>
      <c r="AE78" s="113">
        <v>0</v>
      </c>
      <c r="AF78" s="113">
        <v>0</v>
      </c>
      <c r="AG78" s="113">
        <v>0</v>
      </c>
      <c r="AH78" s="113">
        <v>0</v>
      </c>
      <c r="AI78" s="110">
        <f t="shared" si="2"/>
        <v>34.9</v>
      </c>
      <c r="AJ78" s="111"/>
    </row>
    <row r="79" spans="1:36" ht="17.25" customHeight="1" x14ac:dyDescent="0.2">
      <c r="A79" s="122">
        <v>1640</v>
      </c>
      <c r="B79" s="105" t="s">
        <v>82</v>
      </c>
      <c r="C79" s="123"/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0.2</v>
      </c>
      <c r="K79" s="114">
        <v>0</v>
      </c>
      <c r="L79" s="114">
        <v>0</v>
      </c>
      <c r="M79" s="114">
        <v>0</v>
      </c>
      <c r="N79" s="114">
        <v>0</v>
      </c>
      <c r="O79" s="114">
        <v>2</v>
      </c>
      <c r="P79" s="114">
        <v>5.6</v>
      </c>
      <c r="Q79" s="114">
        <v>6.4</v>
      </c>
      <c r="R79" s="113">
        <v>0</v>
      </c>
      <c r="S79" s="113">
        <v>0</v>
      </c>
      <c r="T79" s="113">
        <v>0</v>
      </c>
      <c r="U79" s="113">
        <v>0</v>
      </c>
      <c r="V79" s="113">
        <v>0</v>
      </c>
      <c r="W79" s="113">
        <v>0</v>
      </c>
      <c r="X79" s="113">
        <v>0</v>
      </c>
      <c r="Y79" s="113">
        <v>0</v>
      </c>
      <c r="Z79" s="113">
        <v>0</v>
      </c>
      <c r="AA79" s="113">
        <v>0</v>
      </c>
      <c r="AB79" s="113">
        <v>0</v>
      </c>
      <c r="AC79" s="113">
        <v>0</v>
      </c>
      <c r="AD79" s="113">
        <v>0</v>
      </c>
      <c r="AE79" s="113">
        <v>0</v>
      </c>
      <c r="AF79" s="113">
        <v>0</v>
      </c>
      <c r="AG79" s="113">
        <v>1.8</v>
      </c>
      <c r="AH79" s="114">
        <v>12.4</v>
      </c>
      <c r="AI79" s="110">
        <f t="shared" si="2"/>
        <v>28.4</v>
      </c>
      <c r="AJ79" s="111"/>
    </row>
    <row r="80" spans="1:36" ht="17.25" customHeight="1" x14ac:dyDescent="0.2">
      <c r="A80" s="122">
        <v>1666</v>
      </c>
      <c r="B80" s="105" t="s">
        <v>83</v>
      </c>
      <c r="C80" s="123"/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4">
        <v>0.6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4">
        <v>2.1</v>
      </c>
      <c r="Q80" s="114">
        <v>15.3</v>
      </c>
      <c r="R80" s="113">
        <v>0</v>
      </c>
      <c r="S80" s="113">
        <v>0</v>
      </c>
      <c r="T80" s="113">
        <v>0</v>
      </c>
      <c r="U80" s="113">
        <v>0</v>
      </c>
      <c r="V80" s="113">
        <v>0</v>
      </c>
      <c r="W80" s="113">
        <v>0</v>
      </c>
      <c r="X80" s="113">
        <v>0</v>
      </c>
      <c r="Y80" s="113">
        <v>0</v>
      </c>
      <c r="Z80" s="113">
        <v>0</v>
      </c>
      <c r="AA80" s="113">
        <v>0</v>
      </c>
      <c r="AB80" s="113">
        <v>0</v>
      </c>
      <c r="AC80" s="113">
        <v>0</v>
      </c>
      <c r="AD80" s="113">
        <v>0</v>
      </c>
      <c r="AE80" s="113">
        <v>0</v>
      </c>
      <c r="AF80" s="113">
        <v>0</v>
      </c>
      <c r="AG80" s="113">
        <v>25.8</v>
      </c>
      <c r="AH80" s="113">
        <v>3.6</v>
      </c>
      <c r="AI80" s="110">
        <f t="shared" si="2"/>
        <v>47.4</v>
      </c>
      <c r="AJ80" s="111"/>
    </row>
    <row r="81" spans="1:36" ht="17.25" customHeight="1" x14ac:dyDescent="0.2">
      <c r="A81" s="122">
        <v>1668</v>
      </c>
      <c r="B81" s="105" t="s">
        <v>84</v>
      </c>
      <c r="C81" s="123"/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4">
        <v>0.5</v>
      </c>
      <c r="K81" s="114">
        <v>0</v>
      </c>
      <c r="L81" s="114">
        <v>0</v>
      </c>
      <c r="M81" s="114">
        <v>0</v>
      </c>
      <c r="N81" s="114">
        <v>0</v>
      </c>
      <c r="O81" s="114">
        <v>0</v>
      </c>
      <c r="P81" s="114">
        <v>2.2999999999999998</v>
      </c>
      <c r="Q81" s="114">
        <v>10.8</v>
      </c>
      <c r="R81" s="113">
        <v>0</v>
      </c>
      <c r="S81" s="113">
        <v>0</v>
      </c>
      <c r="T81" s="113">
        <v>0</v>
      </c>
      <c r="U81" s="113">
        <v>0</v>
      </c>
      <c r="V81" s="113">
        <v>0</v>
      </c>
      <c r="W81" s="113">
        <v>0</v>
      </c>
      <c r="X81" s="113">
        <v>0</v>
      </c>
      <c r="Y81" s="113">
        <v>0</v>
      </c>
      <c r="Z81" s="113">
        <v>0</v>
      </c>
      <c r="AA81" s="113">
        <v>0</v>
      </c>
      <c r="AB81" s="113">
        <v>0</v>
      </c>
      <c r="AC81" s="113">
        <v>0</v>
      </c>
      <c r="AD81" s="113">
        <v>0</v>
      </c>
      <c r="AE81" s="113">
        <v>0</v>
      </c>
      <c r="AF81" s="113">
        <v>0</v>
      </c>
      <c r="AG81" s="148">
        <v>12.3</v>
      </c>
      <c r="AH81" s="113">
        <v>3.2</v>
      </c>
      <c r="AI81" s="174">
        <f t="shared" si="2"/>
        <v>29.1</v>
      </c>
      <c r="AJ81" s="111"/>
    </row>
    <row r="82" spans="1:36" ht="17.25" customHeight="1" x14ac:dyDescent="0.2">
      <c r="A82" s="122">
        <v>1674</v>
      </c>
      <c r="B82" s="105" t="s">
        <v>85</v>
      </c>
      <c r="C82" s="123"/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14">
        <v>4.2</v>
      </c>
      <c r="K82" s="114">
        <v>2.1</v>
      </c>
      <c r="L82" s="114">
        <v>1.6</v>
      </c>
      <c r="M82" s="114">
        <v>0.1</v>
      </c>
      <c r="N82" s="114">
        <v>5.8</v>
      </c>
      <c r="O82" s="114">
        <v>0</v>
      </c>
      <c r="P82" s="114">
        <v>5.2</v>
      </c>
      <c r="Q82" s="114">
        <v>0.1</v>
      </c>
      <c r="R82" s="113">
        <v>0</v>
      </c>
      <c r="S82" s="113">
        <v>0</v>
      </c>
      <c r="T82" s="113">
        <v>0</v>
      </c>
      <c r="U82" s="113">
        <v>0</v>
      </c>
      <c r="V82" s="113">
        <v>0</v>
      </c>
      <c r="W82" s="113">
        <v>0</v>
      </c>
      <c r="X82" s="113">
        <v>0</v>
      </c>
      <c r="Y82" s="113">
        <v>0</v>
      </c>
      <c r="Z82" s="113">
        <v>0</v>
      </c>
      <c r="AA82" s="113">
        <v>0</v>
      </c>
      <c r="AB82" s="113">
        <v>0</v>
      </c>
      <c r="AC82" s="113">
        <v>0</v>
      </c>
      <c r="AD82" s="113">
        <v>0</v>
      </c>
      <c r="AE82" s="113">
        <v>0</v>
      </c>
      <c r="AF82" s="113">
        <v>0</v>
      </c>
      <c r="AG82" s="113">
        <v>0</v>
      </c>
      <c r="AH82" s="113">
        <v>0</v>
      </c>
      <c r="AI82" s="110">
        <f t="shared" si="2"/>
        <v>19.100000000000001</v>
      </c>
      <c r="AJ82" s="111"/>
    </row>
    <row r="83" spans="1:36" ht="17.25" customHeight="1" x14ac:dyDescent="0.2">
      <c r="A83" s="122">
        <v>1690</v>
      </c>
      <c r="B83" s="105" t="s">
        <v>38</v>
      </c>
      <c r="C83" s="123"/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4">
        <v>0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19.600000000000001</v>
      </c>
      <c r="Q83" s="114">
        <v>0.2</v>
      </c>
      <c r="R83" s="113">
        <v>0</v>
      </c>
      <c r="S83" s="113">
        <v>0</v>
      </c>
      <c r="T83" s="113">
        <v>0</v>
      </c>
      <c r="U83" s="113">
        <v>0</v>
      </c>
      <c r="V83" s="113">
        <v>0</v>
      </c>
      <c r="W83" s="113">
        <v>0</v>
      </c>
      <c r="X83" s="113">
        <v>0</v>
      </c>
      <c r="Y83" s="113">
        <v>0</v>
      </c>
      <c r="Z83" s="113">
        <v>0</v>
      </c>
      <c r="AA83" s="113">
        <v>0</v>
      </c>
      <c r="AB83" s="113">
        <v>0</v>
      </c>
      <c r="AC83" s="113">
        <v>0</v>
      </c>
      <c r="AD83" s="113">
        <v>0</v>
      </c>
      <c r="AE83" s="113">
        <v>0</v>
      </c>
      <c r="AF83" s="113">
        <v>0</v>
      </c>
      <c r="AG83" s="113">
        <v>0</v>
      </c>
      <c r="AH83" s="113">
        <v>0.9</v>
      </c>
      <c r="AI83" s="110">
        <f t="shared" si="2"/>
        <v>20.7</v>
      </c>
      <c r="AJ83" s="111"/>
    </row>
    <row r="84" spans="1:36" ht="17.25" customHeight="1" x14ac:dyDescent="0.2">
      <c r="A84" s="122">
        <v>1800</v>
      </c>
      <c r="B84" s="105" t="s">
        <v>87</v>
      </c>
      <c r="C84" s="123"/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4">
        <v>0</v>
      </c>
      <c r="K84" s="114">
        <v>0.8</v>
      </c>
      <c r="L84" s="114">
        <v>0.2</v>
      </c>
      <c r="M84" s="114">
        <v>0</v>
      </c>
      <c r="N84" s="114">
        <v>1</v>
      </c>
      <c r="O84" s="114">
        <v>0</v>
      </c>
      <c r="P84" s="114">
        <v>0</v>
      </c>
      <c r="Q84" s="114">
        <v>0.2</v>
      </c>
      <c r="R84" s="113">
        <v>0</v>
      </c>
      <c r="S84" s="113">
        <v>0</v>
      </c>
      <c r="T84" s="113">
        <v>0</v>
      </c>
      <c r="U84" s="113">
        <v>0</v>
      </c>
      <c r="V84" s="113">
        <v>0</v>
      </c>
      <c r="W84" s="113">
        <v>0</v>
      </c>
      <c r="X84" s="113">
        <v>0</v>
      </c>
      <c r="Y84" s="113">
        <v>0</v>
      </c>
      <c r="Z84" s="113">
        <v>0</v>
      </c>
      <c r="AA84" s="113">
        <v>0</v>
      </c>
      <c r="AB84" s="113">
        <v>0</v>
      </c>
      <c r="AC84" s="113">
        <v>0</v>
      </c>
      <c r="AD84" s="113">
        <v>0</v>
      </c>
      <c r="AE84" s="113">
        <v>0</v>
      </c>
      <c r="AF84" s="113">
        <v>0</v>
      </c>
      <c r="AG84" s="113">
        <v>0</v>
      </c>
      <c r="AH84" s="113">
        <v>0</v>
      </c>
      <c r="AI84" s="110">
        <f t="shared" si="2"/>
        <v>2.2000000000000002</v>
      </c>
      <c r="AJ84" s="111"/>
    </row>
    <row r="85" spans="1:36" ht="17.25" customHeight="1" x14ac:dyDescent="0.2">
      <c r="A85" s="122">
        <v>1810</v>
      </c>
      <c r="B85" s="105" t="s">
        <v>88</v>
      </c>
      <c r="C85" s="123"/>
      <c r="D85" s="113">
        <v>0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4">
        <v>4.0999999999999996</v>
      </c>
      <c r="K85" s="114">
        <v>0</v>
      </c>
      <c r="L85" s="114">
        <v>0</v>
      </c>
      <c r="M85" s="114">
        <v>0</v>
      </c>
      <c r="N85" s="114">
        <v>0.1</v>
      </c>
      <c r="O85" s="114">
        <v>0</v>
      </c>
      <c r="P85" s="114">
        <v>0</v>
      </c>
      <c r="Q85" s="114">
        <v>0</v>
      </c>
      <c r="R85" s="113">
        <v>0</v>
      </c>
      <c r="S85" s="113">
        <v>0</v>
      </c>
      <c r="T85" s="113">
        <v>0</v>
      </c>
      <c r="U85" s="113">
        <v>0</v>
      </c>
      <c r="V85" s="113">
        <v>0</v>
      </c>
      <c r="W85" s="113">
        <v>0</v>
      </c>
      <c r="X85" s="113">
        <v>0</v>
      </c>
      <c r="Y85" s="113">
        <v>0</v>
      </c>
      <c r="Z85" s="113">
        <v>0</v>
      </c>
      <c r="AA85" s="113">
        <v>0</v>
      </c>
      <c r="AB85" s="113">
        <v>0</v>
      </c>
      <c r="AC85" s="113">
        <v>0</v>
      </c>
      <c r="AD85" s="113">
        <v>0</v>
      </c>
      <c r="AE85" s="113">
        <v>0</v>
      </c>
      <c r="AF85" s="113">
        <v>0</v>
      </c>
      <c r="AG85" s="113">
        <v>0</v>
      </c>
      <c r="AH85" s="113">
        <v>0</v>
      </c>
      <c r="AI85" s="110">
        <f t="shared" si="2"/>
        <v>4.1999999999999993</v>
      </c>
      <c r="AJ85" s="111"/>
    </row>
    <row r="86" spans="1:36" ht="17.25" customHeight="1" x14ac:dyDescent="0.2">
      <c r="A86" s="122">
        <v>1889</v>
      </c>
      <c r="B86" s="105" t="s">
        <v>89</v>
      </c>
      <c r="C86" s="123"/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4">
        <v>5.2</v>
      </c>
      <c r="K86" s="114">
        <v>0.2</v>
      </c>
      <c r="L86" s="114">
        <v>0</v>
      </c>
      <c r="M86" s="114">
        <v>0</v>
      </c>
      <c r="N86" s="114">
        <v>0</v>
      </c>
      <c r="O86" s="114">
        <v>0</v>
      </c>
      <c r="P86" s="114">
        <v>0</v>
      </c>
      <c r="Q86" s="114">
        <v>0</v>
      </c>
      <c r="R86" s="113">
        <v>0</v>
      </c>
      <c r="S86" s="113">
        <v>0</v>
      </c>
      <c r="T86" s="113">
        <v>0</v>
      </c>
      <c r="U86" s="113">
        <v>0</v>
      </c>
      <c r="V86" s="113">
        <v>0</v>
      </c>
      <c r="W86" s="113">
        <v>0</v>
      </c>
      <c r="X86" s="113">
        <v>0</v>
      </c>
      <c r="Y86" s="113">
        <v>0</v>
      </c>
      <c r="Z86" s="113">
        <v>0</v>
      </c>
      <c r="AA86" s="113">
        <v>0</v>
      </c>
      <c r="AB86" s="113">
        <v>0</v>
      </c>
      <c r="AC86" s="113">
        <v>0</v>
      </c>
      <c r="AD86" s="113">
        <v>0</v>
      </c>
      <c r="AE86" s="113">
        <v>0</v>
      </c>
      <c r="AF86" s="113">
        <v>0</v>
      </c>
      <c r="AG86" s="113">
        <v>0</v>
      </c>
      <c r="AH86" s="113">
        <v>0</v>
      </c>
      <c r="AI86" s="110">
        <f t="shared" si="2"/>
        <v>5.4</v>
      </c>
      <c r="AJ86" s="111"/>
    </row>
    <row r="87" spans="1:36" ht="8.25" customHeight="1" x14ac:dyDescent="0.2">
      <c r="C87" s="126"/>
      <c r="AI87" s="127"/>
      <c r="AJ87" s="150"/>
    </row>
    <row r="88" spans="1:36" ht="17.25" customHeight="1" x14ac:dyDescent="0.2">
      <c r="B88" s="129" t="s">
        <v>90</v>
      </c>
      <c r="C88" s="130">
        <v>19.600000000000001</v>
      </c>
      <c r="D88" s="131">
        <v>0</v>
      </c>
      <c r="E88" s="131">
        <v>0.2</v>
      </c>
      <c r="F88" s="131">
        <v>0</v>
      </c>
      <c r="G88" s="131">
        <v>0</v>
      </c>
      <c r="H88" s="131">
        <v>0</v>
      </c>
      <c r="I88" s="131">
        <v>0</v>
      </c>
      <c r="J88" s="131">
        <v>7.5</v>
      </c>
      <c r="K88" s="131">
        <v>3.5</v>
      </c>
      <c r="L88" s="131">
        <v>3.5</v>
      </c>
      <c r="M88" s="131">
        <v>0.3</v>
      </c>
      <c r="N88" s="173"/>
      <c r="O88" s="173"/>
      <c r="P88" s="173">
        <v>8.6999999999999993</v>
      </c>
      <c r="Q88" s="131">
        <v>2.2999999999999998</v>
      </c>
      <c r="R88" s="131">
        <v>0</v>
      </c>
      <c r="S88" s="131">
        <v>0</v>
      </c>
      <c r="T88" s="131">
        <v>0</v>
      </c>
      <c r="U88" s="131">
        <v>0</v>
      </c>
      <c r="V88" s="131">
        <v>0</v>
      </c>
      <c r="W88" s="131">
        <v>0</v>
      </c>
      <c r="X88" s="131">
        <v>0</v>
      </c>
      <c r="Y88" s="131">
        <v>0</v>
      </c>
      <c r="Z88" s="131">
        <v>0</v>
      </c>
      <c r="AA88" s="131">
        <v>0</v>
      </c>
      <c r="AB88" s="131">
        <v>0</v>
      </c>
      <c r="AC88" s="131">
        <v>0</v>
      </c>
      <c r="AD88" s="131">
        <v>0</v>
      </c>
      <c r="AE88" s="131">
        <v>0</v>
      </c>
      <c r="AF88" s="132">
        <v>4.5</v>
      </c>
      <c r="AG88" s="132">
        <v>8</v>
      </c>
      <c r="AH88" s="132">
        <v>7</v>
      </c>
      <c r="AI88" s="101">
        <v>48.4</v>
      </c>
      <c r="AJ88" s="133">
        <f>AI88/C88</f>
        <v>2.4693877551020407</v>
      </c>
    </row>
    <row r="89" spans="1:36" s="134" customFormat="1" ht="12.75" customHeight="1" x14ac:dyDescent="0.2">
      <c r="B89" s="135"/>
      <c r="C89" s="136"/>
      <c r="E89" s="137"/>
      <c r="F89" s="137"/>
      <c r="G89" s="138"/>
      <c r="H89" s="137" t="s">
        <v>91</v>
      </c>
      <c r="I89" s="139"/>
      <c r="K89" s="140"/>
      <c r="L89" s="137" t="s">
        <v>92</v>
      </c>
      <c r="M89" s="139"/>
      <c r="N89" s="139"/>
      <c r="O89" s="139"/>
      <c r="P89" s="137" t="s">
        <v>93</v>
      </c>
      <c r="Q89" s="139"/>
      <c r="R89" s="139"/>
      <c r="S89" s="139"/>
      <c r="T89" s="139"/>
      <c r="U89" s="139" t="s">
        <v>94</v>
      </c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</row>
    <row r="90" spans="1:36" x14ac:dyDescent="0.2">
      <c r="AI90" s="141"/>
      <c r="AJ90" s="142"/>
    </row>
    <row r="91" spans="1:36" x14ac:dyDescent="0.2">
      <c r="AI91" s="143"/>
    </row>
    <row r="92" spans="1:36" x14ac:dyDescent="0.2">
      <c r="AI92" s="143"/>
    </row>
    <row r="93" spans="1:36" x14ac:dyDescent="0.2">
      <c r="AI93" s="143"/>
    </row>
    <row r="94" spans="1:36" x14ac:dyDescent="0.2">
      <c r="AI94" s="143"/>
    </row>
  </sheetData>
  <mergeCells count="10">
    <mergeCell ref="A39:B39"/>
    <mergeCell ref="J41:M41"/>
    <mergeCell ref="J43:K43"/>
    <mergeCell ref="AG47:AH47"/>
    <mergeCell ref="P54:Q54"/>
    <mergeCell ref="Q56:T56"/>
    <mergeCell ref="J65:K65"/>
    <mergeCell ref="N68:T68"/>
    <mergeCell ref="AF75:AH75"/>
    <mergeCell ref="J1:Y1"/>
  </mergeCells>
  <conditionalFormatting sqref="D45:M45 D43:I44 K44:M44 L72:Q72 D42:M42 D41:I41 D47:M49 D46:J46 L46:M46 D52:M56 D50:J51 L50:M51 D59:J59 L59:R59 D67:Q67 D66:J66 D65:I65 D58:R58 D57:K57 M57:S57 D71:Q71 D70:K70 M70:R70 L65:Q66 D69:P69 D68:M68 N82:O82 N55:Q55 N54:O54 N56:O56 D39:AJ40 D36:P36 D1:AJ5 N41:R50 N51:Q53 R51:R55 R65:S67 D73:Q80 R71:R80 D81:R81 D37:Q38 D60:R64 S58:S64 D87:AJ87 T69:T81 T57:T67 D83:T86 S42:T55 U42:X86 Y42:AJ42 Y49:AJ49 Y48:AE48 Y57:AE57 AI57:AJ57 Y58:AJ58 Y74:AE75 Y76:AJ78 R7:AJ15 R6:AE6 AG6:AJ6 Y83:AJ86 Y81:AF81 AH81 R17:AJ38 R16:AF16 AI16:AJ16 Y52:AJ53 Y50:AG50 AJ74:AJ75 Y80:AJ80 Y79:AG79 AI79:AJ79 D89:AJ65536 D88:AG88 AI88:AJ88 S41:AH41 AJ41 Y45:AJ46 Y43:AH44 AJ43:AJ44 AG48 Y51:AH51 AJ50:AJ51 Y55:AJ55 Y54:AH54 AJ54 Y56:AH56 AJ56 Y60:AJ64 Y59:AH59 AJ59 AF74:AG74 Y66:AJ67 Y65:AH65 AJ65 Y69:AJ73 Y68:AH68 AJ68 D6:Q35 L43:M43 Y82:AH82 Y47:AF47 AJ47:AJ48 AJ81:AJ82">
    <cfRule type="cellIs" dxfId="84" priority="49" stopIfTrue="1" operator="equal">
      <formula>0</formula>
    </cfRule>
  </conditionalFormatting>
  <conditionalFormatting sqref="J43">
    <cfRule type="cellIs" dxfId="83" priority="48" stopIfTrue="1" operator="equal">
      <formula>0</formula>
    </cfRule>
  </conditionalFormatting>
  <conditionalFormatting sqref="J44">
    <cfRule type="cellIs" dxfId="82" priority="47" stopIfTrue="1" operator="equal">
      <formula>0</formula>
    </cfRule>
  </conditionalFormatting>
  <conditionalFormatting sqref="J41">
    <cfRule type="cellIs" dxfId="81" priority="46" stopIfTrue="1" operator="equal">
      <formula>0</formula>
    </cfRule>
  </conditionalFormatting>
  <conditionalFormatting sqref="K46">
    <cfRule type="cellIs" dxfId="80" priority="45" stopIfTrue="1" operator="equal">
      <formula>0</formula>
    </cfRule>
  </conditionalFormatting>
  <conditionalFormatting sqref="K50:K51">
    <cfRule type="cellIs" dxfId="79" priority="44" stopIfTrue="1" operator="equal">
      <formula>0</formula>
    </cfRule>
  </conditionalFormatting>
  <conditionalFormatting sqref="K59">
    <cfRule type="cellIs" dxfId="78" priority="43" stopIfTrue="1" operator="equal">
      <formula>0</formula>
    </cfRule>
  </conditionalFormatting>
  <conditionalFormatting sqref="K66">
    <cfRule type="cellIs" dxfId="77" priority="42" stopIfTrue="1" operator="equal">
      <formula>0</formula>
    </cfRule>
  </conditionalFormatting>
  <conditionalFormatting sqref="J65">
    <cfRule type="cellIs" dxfId="76" priority="41" stopIfTrue="1" operator="equal">
      <formula>0</formula>
    </cfRule>
  </conditionalFormatting>
  <conditionalFormatting sqref="L57">
    <cfRule type="cellIs" dxfId="75" priority="40" stopIfTrue="1" operator="equal">
      <formula>0</formula>
    </cfRule>
  </conditionalFormatting>
  <conditionalFormatting sqref="L70">
    <cfRule type="cellIs" dxfId="74" priority="39" stopIfTrue="1" operator="equal">
      <formula>0</formula>
    </cfRule>
  </conditionalFormatting>
  <conditionalFormatting sqref="D72:K72">
    <cfRule type="cellIs" dxfId="73" priority="38" stopIfTrue="1" operator="equal">
      <formula>0</formula>
    </cfRule>
  </conditionalFormatting>
  <conditionalFormatting sqref="D82:M82">
    <cfRule type="cellIs" dxfId="72" priority="37" stopIfTrue="1" operator="equal">
      <formula>0</formula>
    </cfRule>
  </conditionalFormatting>
  <conditionalFormatting sqref="P54">
    <cfRule type="cellIs" dxfId="71" priority="36" stopIfTrue="1" operator="equal">
      <formula>0</formula>
    </cfRule>
  </conditionalFormatting>
  <conditionalFormatting sqref="P56">
    <cfRule type="cellIs" dxfId="70" priority="35" stopIfTrue="1" operator="equal">
      <formula>0</formula>
    </cfRule>
  </conditionalFormatting>
  <conditionalFormatting sqref="Q36">
    <cfRule type="cellIs" dxfId="69" priority="34" stopIfTrue="1" operator="equal">
      <formula>0</formula>
    </cfRule>
  </conditionalFormatting>
  <conditionalFormatting sqref="Q69:S69 S70:S81">
    <cfRule type="cellIs" dxfId="68" priority="33" stopIfTrue="1" operator="equal">
      <formula>0</formula>
    </cfRule>
  </conditionalFormatting>
  <conditionalFormatting sqref="AF48">
    <cfRule type="cellIs" dxfId="67" priority="32" stopIfTrue="1" operator="equal">
      <formula>0</formula>
    </cfRule>
  </conditionalFormatting>
  <conditionalFormatting sqref="AF6">
    <cfRule type="cellIs" dxfId="66" priority="31" stopIfTrue="1" operator="equal">
      <formula>0</formula>
    </cfRule>
  </conditionalFormatting>
  <conditionalFormatting sqref="AG16:AH16">
    <cfRule type="cellIs" dxfId="65" priority="30" stopIfTrue="1" operator="equal">
      <formula>0</formula>
    </cfRule>
  </conditionalFormatting>
  <conditionalFormatting sqref="AH50">
    <cfRule type="cellIs" dxfId="64" priority="29" stopIfTrue="1" operator="equal">
      <formula>0</formula>
    </cfRule>
  </conditionalFormatting>
  <conditionalFormatting sqref="AF75">
    <cfRule type="cellIs" dxfId="63" priority="28" stopIfTrue="1" operator="equal">
      <formula>0</formula>
    </cfRule>
  </conditionalFormatting>
  <conditionalFormatting sqref="AH79">
    <cfRule type="cellIs" dxfId="62" priority="27" stopIfTrue="1" operator="equal">
      <formula>0</formula>
    </cfRule>
  </conditionalFormatting>
  <conditionalFormatting sqref="AI43">
    <cfRule type="cellIs" dxfId="61" priority="26" stopIfTrue="1" operator="equal">
      <formula>0</formula>
    </cfRule>
  </conditionalFormatting>
  <conditionalFormatting sqref="AI41">
    <cfRule type="cellIs" dxfId="60" priority="25" stopIfTrue="1" operator="equal">
      <formula>0</formula>
    </cfRule>
  </conditionalFormatting>
  <conditionalFormatting sqref="AH48">
    <cfRule type="cellIs" dxfId="59" priority="24" stopIfTrue="1" operator="equal">
      <formula>0</formula>
    </cfRule>
  </conditionalFormatting>
  <conditionalFormatting sqref="AI51">
    <cfRule type="cellIs" dxfId="58" priority="23" stopIfTrue="1" operator="equal">
      <formula>0</formula>
    </cfRule>
  </conditionalFormatting>
  <conditionalFormatting sqref="AI54">
    <cfRule type="cellIs" dxfId="57" priority="22" stopIfTrue="1" operator="equal">
      <formula>0</formula>
    </cfRule>
  </conditionalFormatting>
  <conditionalFormatting sqref="AI56">
    <cfRule type="cellIs" dxfId="56" priority="21" stopIfTrue="1" operator="equal">
      <formula>0</formula>
    </cfRule>
  </conditionalFormatting>
  <conditionalFormatting sqref="Q56">
    <cfRule type="cellIs" dxfId="55" priority="20" stopIfTrue="1" operator="equal">
      <formula>0</formula>
    </cfRule>
  </conditionalFormatting>
  <conditionalFormatting sqref="AF57:AH57">
    <cfRule type="cellIs" dxfId="54" priority="19" stopIfTrue="1" operator="equal">
      <formula>0</formula>
    </cfRule>
  </conditionalFormatting>
  <conditionalFormatting sqref="AI59">
    <cfRule type="cellIs" dxfId="53" priority="18" stopIfTrue="1" operator="equal">
      <formula>0</formula>
    </cfRule>
  </conditionalFormatting>
  <conditionalFormatting sqref="AH74">
    <cfRule type="cellIs" dxfId="52" priority="17" stopIfTrue="1" operator="equal">
      <formula>0</formula>
    </cfRule>
  </conditionalFormatting>
  <conditionalFormatting sqref="AI65">
    <cfRule type="cellIs" dxfId="51" priority="16" stopIfTrue="1" operator="equal">
      <formula>0</formula>
    </cfRule>
  </conditionalFormatting>
  <conditionalFormatting sqref="AI68">
    <cfRule type="cellIs" dxfId="50" priority="15" stopIfTrue="1" operator="equal">
      <formula>0</formula>
    </cfRule>
  </conditionalFormatting>
  <conditionalFormatting sqref="AI75">
    <cfRule type="cellIs" dxfId="49" priority="14" stopIfTrue="1" operator="equal">
      <formula>0</formula>
    </cfRule>
  </conditionalFormatting>
  <conditionalFormatting sqref="AH88">
    <cfRule type="cellIs" dxfId="48" priority="13" stopIfTrue="1" operator="equal">
      <formula>0</formula>
    </cfRule>
  </conditionalFormatting>
  <conditionalFormatting sqref="P82:R82 T82">
    <cfRule type="cellIs" dxfId="47" priority="12" stopIfTrue="1" operator="equal">
      <formula>0</formula>
    </cfRule>
  </conditionalFormatting>
  <conditionalFormatting sqref="S82">
    <cfRule type="cellIs" dxfId="46" priority="11" stopIfTrue="1" operator="equal">
      <formula>0</formula>
    </cfRule>
  </conditionalFormatting>
  <conditionalFormatting sqref="AI74">
    <cfRule type="cellIs" dxfId="45" priority="10" stopIfTrue="1" operator="equal">
      <formula>0</formula>
    </cfRule>
  </conditionalFormatting>
  <conditionalFormatting sqref="AI50">
    <cfRule type="cellIs" dxfId="44" priority="9" stopIfTrue="1" operator="equal">
      <formula>0</formula>
    </cfRule>
  </conditionalFormatting>
  <conditionalFormatting sqref="AI48">
    <cfRule type="cellIs" dxfId="43" priority="8" stopIfTrue="1" operator="equal">
      <formula>0</formula>
    </cfRule>
  </conditionalFormatting>
  <conditionalFormatting sqref="AI82">
    <cfRule type="cellIs" dxfId="42" priority="7" stopIfTrue="1" operator="equal">
      <formula>0</formula>
    </cfRule>
  </conditionalFormatting>
  <conditionalFormatting sqref="AI44">
    <cfRule type="cellIs" dxfId="41" priority="6" stopIfTrue="1" operator="equal">
      <formula>0</formula>
    </cfRule>
  </conditionalFormatting>
  <conditionalFormatting sqref="AG47">
    <cfRule type="cellIs" dxfId="40" priority="5" stopIfTrue="1" operator="equal">
      <formula>0</formula>
    </cfRule>
  </conditionalFormatting>
  <conditionalFormatting sqref="AI47">
    <cfRule type="cellIs" dxfId="39" priority="4" stopIfTrue="1" operator="equal">
      <formula>0</formula>
    </cfRule>
  </conditionalFormatting>
  <conditionalFormatting sqref="N68">
    <cfRule type="cellIs" dxfId="38" priority="3" stopIfTrue="1" operator="equal">
      <formula>0</formula>
    </cfRule>
  </conditionalFormatting>
  <conditionalFormatting sqref="AG81">
    <cfRule type="cellIs" dxfId="37" priority="2" stopIfTrue="1" operator="equal">
      <formula>0</formula>
    </cfRule>
  </conditionalFormatting>
  <conditionalFormatting sqref="AI81">
    <cfRule type="cellIs" dxfId="36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75" orientation="landscape" horizontalDpi="4294967293" r:id="rId1"/>
  <headerFooter alignWithMargins="0"/>
  <rowBreaks count="1" manualBreakCount="1">
    <brk id="38" max="3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defaultRowHeight="12" x14ac:dyDescent="0.2"/>
  <cols>
    <col min="1" max="1" width="5" style="153" bestFit="1" customWidth="1"/>
    <col min="2" max="2" width="26.7109375" style="91" customWidth="1"/>
    <col min="3" max="3" width="5.85546875" style="92" customWidth="1"/>
    <col min="4" max="7" width="4.7109375" style="93" customWidth="1"/>
    <col min="8" max="13" width="4.140625" style="93" customWidth="1"/>
    <col min="14" max="33" width="4.7109375" style="93" customWidth="1"/>
    <col min="34" max="34" width="5.5703125" style="95" bestFit="1" customWidth="1"/>
    <col min="35" max="35" width="6.42578125" style="89" bestFit="1" customWidth="1"/>
    <col min="36" max="256" width="9.140625" style="90"/>
    <col min="257" max="257" width="5" style="90" bestFit="1" customWidth="1"/>
    <col min="258" max="258" width="26.7109375" style="90" customWidth="1"/>
    <col min="259" max="259" width="5.85546875" style="90" customWidth="1"/>
    <col min="260" max="263" width="4.7109375" style="90" customWidth="1"/>
    <col min="264" max="269" width="4.140625" style="90" customWidth="1"/>
    <col min="270" max="289" width="4.7109375" style="90" customWidth="1"/>
    <col min="290" max="290" width="5.5703125" style="90" bestFit="1" customWidth="1"/>
    <col min="291" max="291" width="6.42578125" style="90" bestFit="1" customWidth="1"/>
    <col min="292" max="512" width="9.140625" style="90"/>
    <col min="513" max="513" width="5" style="90" bestFit="1" customWidth="1"/>
    <col min="514" max="514" width="26.7109375" style="90" customWidth="1"/>
    <col min="515" max="515" width="5.85546875" style="90" customWidth="1"/>
    <col min="516" max="519" width="4.7109375" style="90" customWidth="1"/>
    <col min="520" max="525" width="4.140625" style="90" customWidth="1"/>
    <col min="526" max="545" width="4.7109375" style="90" customWidth="1"/>
    <col min="546" max="546" width="5.5703125" style="90" bestFit="1" customWidth="1"/>
    <col min="547" max="547" width="6.42578125" style="90" bestFit="1" customWidth="1"/>
    <col min="548" max="768" width="9.140625" style="90"/>
    <col min="769" max="769" width="5" style="90" bestFit="1" customWidth="1"/>
    <col min="770" max="770" width="26.7109375" style="90" customWidth="1"/>
    <col min="771" max="771" width="5.85546875" style="90" customWidth="1"/>
    <col min="772" max="775" width="4.7109375" style="90" customWidth="1"/>
    <col min="776" max="781" width="4.140625" style="90" customWidth="1"/>
    <col min="782" max="801" width="4.7109375" style="90" customWidth="1"/>
    <col min="802" max="802" width="5.5703125" style="90" bestFit="1" customWidth="1"/>
    <col min="803" max="803" width="6.42578125" style="90" bestFit="1" customWidth="1"/>
    <col min="804" max="1024" width="9.140625" style="90"/>
    <col min="1025" max="1025" width="5" style="90" bestFit="1" customWidth="1"/>
    <col min="1026" max="1026" width="26.7109375" style="90" customWidth="1"/>
    <col min="1027" max="1027" width="5.85546875" style="90" customWidth="1"/>
    <col min="1028" max="1031" width="4.7109375" style="90" customWidth="1"/>
    <col min="1032" max="1037" width="4.140625" style="90" customWidth="1"/>
    <col min="1038" max="1057" width="4.7109375" style="90" customWidth="1"/>
    <col min="1058" max="1058" width="5.5703125" style="90" bestFit="1" customWidth="1"/>
    <col min="1059" max="1059" width="6.42578125" style="90" bestFit="1" customWidth="1"/>
    <col min="1060" max="1280" width="9.140625" style="90"/>
    <col min="1281" max="1281" width="5" style="90" bestFit="1" customWidth="1"/>
    <col min="1282" max="1282" width="26.7109375" style="90" customWidth="1"/>
    <col min="1283" max="1283" width="5.85546875" style="90" customWidth="1"/>
    <col min="1284" max="1287" width="4.7109375" style="90" customWidth="1"/>
    <col min="1288" max="1293" width="4.140625" style="90" customWidth="1"/>
    <col min="1294" max="1313" width="4.7109375" style="90" customWidth="1"/>
    <col min="1314" max="1314" width="5.5703125" style="90" bestFit="1" customWidth="1"/>
    <col min="1315" max="1315" width="6.42578125" style="90" bestFit="1" customWidth="1"/>
    <col min="1316" max="1536" width="9.140625" style="90"/>
    <col min="1537" max="1537" width="5" style="90" bestFit="1" customWidth="1"/>
    <col min="1538" max="1538" width="26.7109375" style="90" customWidth="1"/>
    <col min="1539" max="1539" width="5.85546875" style="90" customWidth="1"/>
    <col min="1540" max="1543" width="4.7109375" style="90" customWidth="1"/>
    <col min="1544" max="1549" width="4.140625" style="90" customWidth="1"/>
    <col min="1550" max="1569" width="4.7109375" style="90" customWidth="1"/>
    <col min="1570" max="1570" width="5.5703125" style="90" bestFit="1" customWidth="1"/>
    <col min="1571" max="1571" width="6.42578125" style="90" bestFit="1" customWidth="1"/>
    <col min="1572" max="1792" width="9.140625" style="90"/>
    <col min="1793" max="1793" width="5" style="90" bestFit="1" customWidth="1"/>
    <col min="1794" max="1794" width="26.7109375" style="90" customWidth="1"/>
    <col min="1795" max="1795" width="5.85546875" style="90" customWidth="1"/>
    <col min="1796" max="1799" width="4.7109375" style="90" customWidth="1"/>
    <col min="1800" max="1805" width="4.140625" style="90" customWidth="1"/>
    <col min="1806" max="1825" width="4.7109375" style="90" customWidth="1"/>
    <col min="1826" max="1826" width="5.5703125" style="90" bestFit="1" customWidth="1"/>
    <col min="1827" max="1827" width="6.42578125" style="90" bestFit="1" customWidth="1"/>
    <col min="1828" max="2048" width="9.140625" style="90"/>
    <col min="2049" max="2049" width="5" style="90" bestFit="1" customWidth="1"/>
    <col min="2050" max="2050" width="26.7109375" style="90" customWidth="1"/>
    <col min="2051" max="2051" width="5.85546875" style="90" customWidth="1"/>
    <col min="2052" max="2055" width="4.7109375" style="90" customWidth="1"/>
    <col min="2056" max="2061" width="4.140625" style="90" customWidth="1"/>
    <col min="2062" max="2081" width="4.7109375" style="90" customWidth="1"/>
    <col min="2082" max="2082" width="5.5703125" style="90" bestFit="1" customWidth="1"/>
    <col min="2083" max="2083" width="6.42578125" style="90" bestFit="1" customWidth="1"/>
    <col min="2084" max="2304" width="9.140625" style="90"/>
    <col min="2305" max="2305" width="5" style="90" bestFit="1" customWidth="1"/>
    <col min="2306" max="2306" width="26.7109375" style="90" customWidth="1"/>
    <col min="2307" max="2307" width="5.85546875" style="90" customWidth="1"/>
    <col min="2308" max="2311" width="4.7109375" style="90" customWidth="1"/>
    <col min="2312" max="2317" width="4.140625" style="90" customWidth="1"/>
    <col min="2318" max="2337" width="4.7109375" style="90" customWidth="1"/>
    <col min="2338" max="2338" width="5.5703125" style="90" bestFit="1" customWidth="1"/>
    <col min="2339" max="2339" width="6.42578125" style="90" bestFit="1" customWidth="1"/>
    <col min="2340" max="2560" width="9.140625" style="90"/>
    <col min="2561" max="2561" width="5" style="90" bestFit="1" customWidth="1"/>
    <col min="2562" max="2562" width="26.7109375" style="90" customWidth="1"/>
    <col min="2563" max="2563" width="5.85546875" style="90" customWidth="1"/>
    <col min="2564" max="2567" width="4.7109375" style="90" customWidth="1"/>
    <col min="2568" max="2573" width="4.140625" style="90" customWidth="1"/>
    <col min="2574" max="2593" width="4.7109375" style="90" customWidth="1"/>
    <col min="2594" max="2594" width="5.5703125" style="90" bestFit="1" customWidth="1"/>
    <col min="2595" max="2595" width="6.42578125" style="90" bestFit="1" customWidth="1"/>
    <col min="2596" max="2816" width="9.140625" style="90"/>
    <col min="2817" max="2817" width="5" style="90" bestFit="1" customWidth="1"/>
    <col min="2818" max="2818" width="26.7109375" style="90" customWidth="1"/>
    <col min="2819" max="2819" width="5.85546875" style="90" customWidth="1"/>
    <col min="2820" max="2823" width="4.7109375" style="90" customWidth="1"/>
    <col min="2824" max="2829" width="4.140625" style="90" customWidth="1"/>
    <col min="2830" max="2849" width="4.7109375" style="90" customWidth="1"/>
    <col min="2850" max="2850" width="5.5703125" style="90" bestFit="1" customWidth="1"/>
    <col min="2851" max="2851" width="6.42578125" style="90" bestFit="1" customWidth="1"/>
    <col min="2852" max="3072" width="9.140625" style="90"/>
    <col min="3073" max="3073" width="5" style="90" bestFit="1" customWidth="1"/>
    <col min="3074" max="3074" width="26.7109375" style="90" customWidth="1"/>
    <col min="3075" max="3075" width="5.85546875" style="90" customWidth="1"/>
    <col min="3076" max="3079" width="4.7109375" style="90" customWidth="1"/>
    <col min="3080" max="3085" width="4.140625" style="90" customWidth="1"/>
    <col min="3086" max="3105" width="4.7109375" style="90" customWidth="1"/>
    <col min="3106" max="3106" width="5.5703125" style="90" bestFit="1" customWidth="1"/>
    <col min="3107" max="3107" width="6.42578125" style="90" bestFit="1" customWidth="1"/>
    <col min="3108" max="3328" width="9.140625" style="90"/>
    <col min="3329" max="3329" width="5" style="90" bestFit="1" customWidth="1"/>
    <col min="3330" max="3330" width="26.7109375" style="90" customWidth="1"/>
    <col min="3331" max="3331" width="5.85546875" style="90" customWidth="1"/>
    <col min="3332" max="3335" width="4.7109375" style="90" customWidth="1"/>
    <col min="3336" max="3341" width="4.140625" style="90" customWidth="1"/>
    <col min="3342" max="3361" width="4.7109375" style="90" customWidth="1"/>
    <col min="3362" max="3362" width="5.5703125" style="90" bestFit="1" customWidth="1"/>
    <col min="3363" max="3363" width="6.42578125" style="90" bestFit="1" customWidth="1"/>
    <col min="3364" max="3584" width="9.140625" style="90"/>
    <col min="3585" max="3585" width="5" style="90" bestFit="1" customWidth="1"/>
    <col min="3586" max="3586" width="26.7109375" style="90" customWidth="1"/>
    <col min="3587" max="3587" width="5.85546875" style="90" customWidth="1"/>
    <col min="3588" max="3591" width="4.7109375" style="90" customWidth="1"/>
    <col min="3592" max="3597" width="4.140625" style="90" customWidth="1"/>
    <col min="3598" max="3617" width="4.7109375" style="90" customWidth="1"/>
    <col min="3618" max="3618" width="5.5703125" style="90" bestFit="1" customWidth="1"/>
    <col min="3619" max="3619" width="6.42578125" style="90" bestFit="1" customWidth="1"/>
    <col min="3620" max="3840" width="9.140625" style="90"/>
    <col min="3841" max="3841" width="5" style="90" bestFit="1" customWidth="1"/>
    <col min="3842" max="3842" width="26.7109375" style="90" customWidth="1"/>
    <col min="3843" max="3843" width="5.85546875" style="90" customWidth="1"/>
    <col min="3844" max="3847" width="4.7109375" style="90" customWidth="1"/>
    <col min="3848" max="3853" width="4.140625" style="90" customWidth="1"/>
    <col min="3854" max="3873" width="4.7109375" style="90" customWidth="1"/>
    <col min="3874" max="3874" width="5.5703125" style="90" bestFit="1" customWidth="1"/>
    <col min="3875" max="3875" width="6.42578125" style="90" bestFit="1" customWidth="1"/>
    <col min="3876" max="4096" width="9.140625" style="90"/>
    <col min="4097" max="4097" width="5" style="90" bestFit="1" customWidth="1"/>
    <col min="4098" max="4098" width="26.7109375" style="90" customWidth="1"/>
    <col min="4099" max="4099" width="5.85546875" style="90" customWidth="1"/>
    <col min="4100" max="4103" width="4.7109375" style="90" customWidth="1"/>
    <col min="4104" max="4109" width="4.140625" style="90" customWidth="1"/>
    <col min="4110" max="4129" width="4.7109375" style="90" customWidth="1"/>
    <col min="4130" max="4130" width="5.5703125" style="90" bestFit="1" customWidth="1"/>
    <col min="4131" max="4131" width="6.42578125" style="90" bestFit="1" customWidth="1"/>
    <col min="4132" max="4352" width="9.140625" style="90"/>
    <col min="4353" max="4353" width="5" style="90" bestFit="1" customWidth="1"/>
    <col min="4354" max="4354" width="26.7109375" style="90" customWidth="1"/>
    <col min="4355" max="4355" width="5.85546875" style="90" customWidth="1"/>
    <col min="4356" max="4359" width="4.7109375" style="90" customWidth="1"/>
    <col min="4360" max="4365" width="4.140625" style="90" customWidth="1"/>
    <col min="4366" max="4385" width="4.7109375" style="90" customWidth="1"/>
    <col min="4386" max="4386" width="5.5703125" style="90" bestFit="1" customWidth="1"/>
    <col min="4387" max="4387" width="6.42578125" style="90" bestFit="1" customWidth="1"/>
    <col min="4388" max="4608" width="9.140625" style="90"/>
    <col min="4609" max="4609" width="5" style="90" bestFit="1" customWidth="1"/>
    <col min="4610" max="4610" width="26.7109375" style="90" customWidth="1"/>
    <col min="4611" max="4611" width="5.85546875" style="90" customWidth="1"/>
    <col min="4612" max="4615" width="4.7109375" style="90" customWidth="1"/>
    <col min="4616" max="4621" width="4.140625" style="90" customWidth="1"/>
    <col min="4622" max="4641" width="4.7109375" style="90" customWidth="1"/>
    <col min="4642" max="4642" width="5.5703125" style="90" bestFit="1" customWidth="1"/>
    <col min="4643" max="4643" width="6.42578125" style="90" bestFit="1" customWidth="1"/>
    <col min="4644" max="4864" width="9.140625" style="90"/>
    <col min="4865" max="4865" width="5" style="90" bestFit="1" customWidth="1"/>
    <col min="4866" max="4866" width="26.7109375" style="90" customWidth="1"/>
    <col min="4867" max="4867" width="5.85546875" style="90" customWidth="1"/>
    <col min="4868" max="4871" width="4.7109375" style="90" customWidth="1"/>
    <col min="4872" max="4877" width="4.140625" style="90" customWidth="1"/>
    <col min="4878" max="4897" width="4.7109375" style="90" customWidth="1"/>
    <col min="4898" max="4898" width="5.5703125" style="90" bestFit="1" customWidth="1"/>
    <col min="4899" max="4899" width="6.42578125" style="90" bestFit="1" customWidth="1"/>
    <col min="4900" max="5120" width="9.140625" style="90"/>
    <col min="5121" max="5121" width="5" style="90" bestFit="1" customWidth="1"/>
    <col min="5122" max="5122" width="26.7109375" style="90" customWidth="1"/>
    <col min="5123" max="5123" width="5.85546875" style="90" customWidth="1"/>
    <col min="5124" max="5127" width="4.7109375" style="90" customWidth="1"/>
    <col min="5128" max="5133" width="4.140625" style="90" customWidth="1"/>
    <col min="5134" max="5153" width="4.7109375" style="90" customWidth="1"/>
    <col min="5154" max="5154" width="5.5703125" style="90" bestFit="1" customWidth="1"/>
    <col min="5155" max="5155" width="6.42578125" style="90" bestFit="1" customWidth="1"/>
    <col min="5156" max="5376" width="9.140625" style="90"/>
    <col min="5377" max="5377" width="5" style="90" bestFit="1" customWidth="1"/>
    <col min="5378" max="5378" width="26.7109375" style="90" customWidth="1"/>
    <col min="5379" max="5379" width="5.85546875" style="90" customWidth="1"/>
    <col min="5380" max="5383" width="4.7109375" style="90" customWidth="1"/>
    <col min="5384" max="5389" width="4.140625" style="90" customWidth="1"/>
    <col min="5390" max="5409" width="4.7109375" style="90" customWidth="1"/>
    <col min="5410" max="5410" width="5.5703125" style="90" bestFit="1" customWidth="1"/>
    <col min="5411" max="5411" width="6.42578125" style="90" bestFit="1" customWidth="1"/>
    <col min="5412" max="5632" width="9.140625" style="90"/>
    <col min="5633" max="5633" width="5" style="90" bestFit="1" customWidth="1"/>
    <col min="5634" max="5634" width="26.7109375" style="90" customWidth="1"/>
    <col min="5635" max="5635" width="5.85546875" style="90" customWidth="1"/>
    <col min="5636" max="5639" width="4.7109375" style="90" customWidth="1"/>
    <col min="5640" max="5645" width="4.140625" style="90" customWidth="1"/>
    <col min="5646" max="5665" width="4.7109375" style="90" customWidth="1"/>
    <col min="5666" max="5666" width="5.5703125" style="90" bestFit="1" customWidth="1"/>
    <col min="5667" max="5667" width="6.42578125" style="90" bestFit="1" customWidth="1"/>
    <col min="5668" max="5888" width="9.140625" style="90"/>
    <col min="5889" max="5889" width="5" style="90" bestFit="1" customWidth="1"/>
    <col min="5890" max="5890" width="26.7109375" style="90" customWidth="1"/>
    <col min="5891" max="5891" width="5.85546875" style="90" customWidth="1"/>
    <col min="5892" max="5895" width="4.7109375" style="90" customWidth="1"/>
    <col min="5896" max="5901" width="4.140625" style="90" customWidth="1"/>
    <col min="5902" max="5921" width="4.7109375" style="90" customWidth="1"/>
    <col min="5922" max="5922" width="5.5703125" style="90" bestFit="1" customWidth="1"/>
    <col min="5923" max="5923" width="6.42578125" style="90" bestFit="1" customWidth="1"/>
    <col min="5924" max="6144" width="9.140625" style="90"/>
    <col min="6145" max="6145" width="5" style="90" bestFit="1" customWidth="1"/>
    <col min="6146" max="6146" width="26.7109375" style="90" customWidth="1"/>
    <col min="6147" max="6147" width="5.85546875" style="90" customWidth="1"/>
    <col min="6148" max="6151" width="4.7109375" style="90" customWidth="1"/>
    <col min="6152" max="6157" width="4.140625" style="90" customWidth="1"/>
    <col min="6158" max="6177" width="4.7109375" style="90" customWidth="1"/>
    <col min="6178" max="6178" width="5.5703125" style="90" bestFit="1" customWidth="1"/>
    <col min="6179" max="6179" width="6.42578125" style="90" bestFit="1" customWidth="1"/>
    <col min="6180" max="6400" width="9.140625" style="90"/>
    <col min="6401" max="6401" width="5" style="90" bestFit="1" customWidth="1"/>
    <col min="6402" max="6402" width="26.7109375" style="90" customWidth="1"/>
    <col min="6403" max="6403" width="5.85546875" style="90" customWidth="1"/>
    <col min="6404" max="6407" width="4.7109375" style="90" customWidth="1"/>
    <col min="6408" max="6413" width="4.140625" style="90" customWidth="1"/>
    <col min="6414" max="6433" width="4.7109375" style="90" customWidth="1"/>
    <col min="6434" max="6434" width="5.5703125" style="90" bestFit="1" customWidth="1"/>
    <col min="6435" max="6435" width="6.42578125" style="90" bestFit="1" customWidth="1"/>
    <col min="6436" max="6656" width="9.140625" style="90"/>
    <col min="6657" max="6657" width="5" style="90" bestFit="1" customWidth="1"/>
    <col min="6658" max="6658" width="26.7109375" style="90" customWidth="1"/>
    <col min="6659" max="6659" width="5.85546875" style="90" customWidth="1"/>
    <col min="6660" max="6663" width="4.7109375" style="90" customWidth="1"/>
    <col min="6664" max="6669" width="4.140625" style="90" customWidth="1"/>
    <col min="6670" max="6689" width="4.7109375" style="90" customWidth="1"/>
    <col min="6690" max="6690" width="5.5703125" style="90" bestFit="1" customWidth="1"/>
    <col min="6691" max="6691" width="6.42578125" style="90" bestFit="1" customWidth="1"/>
    <col min="6692" max="6912" width="9.140625" style="90"/>
    <col min="6913" max="6913" width="5" style="90" bestFit="1" customWidth="1"/>
    <col min="6914" max="6914" width="26.7109375" style="90" customWidth="1"/>
    <col min="6915" max="6915" width="5.85546875" style="90" customWidth="1"/>
    <col min="6916" max="6919" width="4.7109375" style="90" customWidth="1"/>
    <col min="6920" max="6925" width="4.140625" style="90" customWidth="1"/>
    <col min="6926" max="6945" width="4.7109375" style="90" customWidth="1"/>
    <col min="6946" max="6946" width="5.5703125" style="90" bestFit="1" customWidth="1"/>
    <col min="6947" max="6947" width="6.42578125" style="90" bestFit="1" customWidth="1"/>
    <col min="6948" max="7168" width="9.140625" style="90"/>
    <col min="7169" max="7169" width="5" style="90" bestFit="1" customWidth="1"/>
    <col min="7170" max="7170" width="26.7109375" style="90" customWidth="1"/>
    <col min="7171" max="7171" width="5.85546875" style="90" customWidth="1"/>
    <col min="7172" max="7175" width="4.7109375" style="90" customWidth="1"/>
    <col min="7176" max="7181" width="4.140625" style="90" customWidth="1"/>
    <col min="7182" max="7201" width="4.7109375" style="90" customWidth="1"/>
    <col min="7202" max="7202" width="5.5703125" style="90" bestFit="1" customWidth="1"/>
    <col min="7203" max="7203" width="6.42578125" style="90" bestFit="1" customWidth="1"/>
    <col min="7204" max="7424" width="9.140625" style="90"/>
    <col min="7425" max="7425" width="5" style="90" bestFit="1" customWidth="1"/>
    <col min="7426" max="7426" width="26.7109375" style="90" customWidth="1"/>
    <col min="7427" max="7427" width="5.85546875" style="90" customWidth="1"/>
    <col min="7428" max="7431" width="4.7109375" style="90" customWidth="1"/>
    <col min="7432" max="7437" width="4.140625" style="90" customWidth="1"/>
    <col min="7438" max="7457" width="4.7109375" style="90" customWidth="1"/>
    <col min="7458" max="7458" width="5.5703125" style="90" bestFit="1" customWidth="1"/>
    <col min="7459" max="7459" width="6.42578125" style="90" bestFit="1" customWidth="1"/>
    <col min="7460" max="7680" width="9.140625" style="90"/>
    <col min="7681" max="7681" width="5" style="90" bestFit="1" customWidth="1"/>
    <col min="7682" max="7682" width="26.7109375" style="90" customWidth="1"/>
    <col min="7683" max="7683" width="5.85546875" style="90" customWidth="1"/>
    <col min="7684" max="7687" width="4.7109375" style="90" customWidth="1"/>
    <col min="7688" max="7693" width="4.140625" style="90" customWidth="1"/>
    <col min="7694" max="7713" width="4.7109375" style="90" customWidth="1"/>
    <col min="7714" max="7714" width="5.5703125" style="90" bestFit="1" customWidth="1"/>
    <col min="7715" max="7715" width="6.42578125" style="90" bestFit="1" customWidth="1"/>
    <col min="7716" max="7936" width="9.140625" style="90"/>
    <col min="7937" max="7937" width="5" style="90" bestFit="1" customWidth="1"/>
    <col min="7938" max="7938" width="26.7109375" style="90" customWidth="1"/>
    <col min="7939" max="7939" width="5.85546875" style="90" customWidth="1"/>
    <col min="7940" max="7943" width="4.7109375" style="90" customWidth="1"/>
    <col min="7944" max="7949" width="4.140625" style="90" customWidth="1"/>
    <col min="7950" max="7969" width="4.7109375" style="90" customWidth="1"/>
    <col min="7970" max="7970" width="5.5703125" style="90" bestFit="1" customWidth="1"/>
    <col min="7971" max="7971" width="6.42578125" style="90" bestFit="1" customWidth="1"/>
    <col min="7972" max="8192" width="9.140625" style="90"/>
    <col min="8193" max="8193" width="5" style="90" bestFit="1" customWidth="1"/>
    <col min="8194" max="8194" width="26.7109375" style="90" customWidth="1"/>
    <col min="8195" max="8195" width="5.85546875" style="90" customWidth="1"/>
    <col min="8196" max="8199" width="4.7109375" style="90" customWidth="1"/>
    <col min="8200" max="8205" width="4.140625" style="90" customWidth="1"/>
    <col min="8206" max="8225" width="4.7109375" style="90" customWidth="1"/>
    <col min="8226" max="8226" width="5.5703125" style="90" bestFit="1" customWidth="1"/>
    <col min="8227" max="8227" width="6.42578125" style="90" bestFit="1" customWidth="1"/>
    <col min="8228" max="8448" width="9.140625" style="90"/>
    <col min="8449" max="8449" width="5" style="90" bestFit="1" customWidth="1"/>
    <col min="8450" max="8450" width="26.7109375" style="90" customWidth="1"/>
    <col min="8451" max="8451" width="5.85546875" style="90" customWidth="1"/>
    <col min="8452" max="8455" width="4.7109375" style="90" customWidth="1"/>
    <col min="8456" max="8461" width="4.140625" style="90" customWidth="1"/>
    <col min="8462" max="8481" width="4.7109375" style="90" customWidth="1"/>
    <col min="8482" max="8482" width="5.5703125" style="90" bestFit="1" customWidth="1"/>
    <col min="8483" max="8483" width="6.42578125" style="90" bestFit="1" customWidth="1"/>
    <col min="8484" max="8704" width="9.140625" style="90"/>
    <col min="8705" max="8705" width="5" style="90" bestFit="1" customWidth="1"/>
    <col min="8706" max="8706" width="26.7109375" style="90" customWidth="1"/>
    <col min="8707" max="8707" width="5.85546875" style="90" customWidth="1"/>
    <col min="8708" max="8711" width="4.7109375" style="90" customWidth="1"/>
    <col min="8712" max="8717" width="4.140625" style="90" customWidth="1"/>
    <col min="8718" max="8737" width="4.7109375" style="90" customWidth="1"/>
    <col min="8738" max="8738" width="5.5703125" style="90" bestFit="1" customWidth="1"/>
    <col min="8739" max="8739" width="6.42578125" style="90" bestFit="1" customWidth="1"/>
    <col min="8740" max="8960" width="9.140625" style="90"/>
    <col min="8961" max="8961" width="5" style="90" bestFit="1" customWidth="1"/>
    <col min="8962" max="8962" width="26.7109375" style="90" customWidth="1"/>
    <col min="8963" max="8963" width="5.85546875" style="90" customWidth="1"/>
    <col min="8964" max="8967" width="4.7109375" style="90" customWidth="1"/>
    <col min="8968" max="8973" width="4.140625" style="90" customWidth="1"/>
    <col min="8974" max="8993" width="4.7109375" style="90" customWidth="1"/>
    <col min="8994" max="8994" width="5.5703125" style="90" bestFit="1" customWidth="1"/>
    <col min="8995" max="8995" width="6.42578125" style="90" bestFit="1" customWidth="1"/>
    <col min="8996" max="9216" width="9.140625" style="90"/>
    <col min="9217" max="9217" width="5" style="90" bestFit="1" customWidth="1"/>
    <col min="9218" max="9218" width="26.7109375" style="90" customWidth="1"/>
    <col min="9219" max="9219" width="5.85546875" style="90" customWidth="1"/>
    <col min="9220" max="9223" width="4.7109375" style="90" customWidth="1"/>
    <col min="9224" max="9229" width="4.140625" style="90" customWidth="1"/>
    <col min="9230" max="9249" width="4.7109375" style="90" customWidth="1"/>
    <col min="9250" max="9250" width="5.5703125" style="90" bestFit="1" customWidth="1"/>
    <col min="9251" max="9251" width="6.42578125" style="90" bestFit="1" customWidth="1"/>
    <col min="9252" max="9472" width="9.140625" style="90"/>
    <col min="9473" max="9473" width="5" style="90" bestFit="1" customWidth="1"/>
    <col min="9474" max="9474" width="26.7109375" style="90" customWidth="1"/>
    <col min="9475" max="9475" width="5.85546875" style="90" customWidth="1"/>
    <col min="9476" max="9479" width="4.7109375" style="90" customWidth="1"/>
    <col min="9480" max="9485" width="4.140625" style="90" customWidth="1"/>
    <col min="9486" max="9505" width="4.7109375" style="90" customWidth="1"/>
    <col min="9506" max="9506" width="5.5703125" style="90" bestFit="1" customWidth="1"/>
    <col min="9507" max="9507" width="6.42578125" style="90" bestFit="1" customWidth="1"/>
    <col min="9508" max="9728" width="9.140625" style="90"/>
    <col min="9729" max="9729" width="5" style="90" bestFit="1" customWidth="1"/>
    <col min="9730" max="9730" width="26.7109375" style="90" customWidth="1"/>
    <col min="9731" max="9731" width="5.85546875" style="90" customWidth="1"/>
    <col min="9732" max="9735" width="4.7109375" style="90" customWidth="1"/>
    <col min="9736" max="9741" width="4.140625" style="90" customWidth="1"/>
    <col min="9742" max="9761" width="4.7109375" style="90" customWidth="1"/>
    <col min="9762" max="9762" width="5.5703125" style="90" bestFit="1" customWidth="1"/>
    <col min="9763" max="9763" width="6.42578125" style="90" bestFit="1" customWidth="1"/>
    <col min="9764" max="9984" width="9.140625" style="90"/>
    <col min="9985" max="9985" width="5" style="90" bestFit="1" customWidth="1"/>
    <col min="9986" max="9986" width="26.7109375" style="90" customWidth="1"/>
    <col min="9987" max="9987" width="5.85546875" style="90" customWidth="1"/>
    <col min="9988" max="9991" width="4.7109375" style="90" customWidth="1"/>
    <col min="9992" max="9997" width="4.140625" style="90" customWidth="1"/>
    <col min="9998" max="10017" width="4.7109375" style="90" customWidth="1"/>
    <col min="10018" max="10018" width="5.5703125" style="90" bestFit="1" customWidth="1"/>
    <col min="10019" max="10019" width="6.42578125" style="90" bestFit="1" customWidth="1"/>
    <col min="10020" max="10240" width="9.140625" style="90"/>
    <col min="10241" max="10241" width="5" style="90" bestFit="1" customWidth="1"/>
    <col min="10242" max="10242" width="26.7109375" style="90" customWidth="1"/>
    <col min="10243" max="10243" width="5.85546875" style="90" customWidth="1"/>
    <col min="10244" max="10247" width="4.7109375" style="90" customWidth="1"/>
    <col min="10248" max="10253" width="4.140625" style="90" customWidth="1"/>
    <col min="10254" max="10273" width="4.7109375" style="90" customWidth="1"/>
    <col min="10274" max="10274" width="5.5703125" style="90" bestFit="1" customWidth="1"/>
    <col min="10275" max="10275" width="6.42578125" style="90" bestFit="1" customWidth="1"/>
    <col min="10276" max="10496" width="9.140625" style="90"/>
    <col min="10497" max="10497" width="5" style="90" bestFit="1" customWidth="1"/>
    <col min="10498" max="10498" width="26.7109375" style="90" customWidth="1"/>
    <col min="10499" max="10499" width="5.85546875" style="90" customWidth="1"/>
    <col min="10500" max="10503" width="4.7109375" style="90" customWidth="1"/>
    <col min="10504" max="10509" width="4.140625" style="90" customWidth="1"/>
    <col min="10510" max="10529" width="4.7109375" style="90" customWidth="1"/>
    <col min="10530" max="10530" width="5.5703125" style="90" bestFit="1" customWidth="1"/>
    <col min="10531" max="10531" width="6.42578125" style="90" bestFit="1" customWidth="1"/>
    <col min="10532" max="10752" width="9.140625" style="90"/>
    <col min="10753" max="10753" width="5" style="90" bestFit="1" customWidth="1"/>
    <col min="10754" max="10754" width="26.7109375" style="90" customWidth="1"/>
    <col min="10755" max="10755" width="5.85546875" style="90" customWidth="1"/>
    <col min="10756" max="10759" width="4.7109375" style="90" customWidth="1"/>
    <col min="10760" max="10765" width="4.140625" style="90" customWidth="1"/>
    <col min="10766" max="10785" width="4.7109375" style="90" customWidth="1"/>
    <col min="10786" max="10786" width="5.5703125" style="90" bestFit="1" customWidth="1"/>
    <col min="10787" max="10787" width="6.42578125" style="90" bestFit="1" customWidth="1"/>
    <col min="10788" max="11008" width="9.140625" style="90"/>
    <col min="11009" max="11009" width="5" style="90" bestFit="1" customWidth="1"/>
    <col min="11010" max="11010" width="26.7109375" style="90" customWidth="1"/>
    <col min="11011" max="11011" width="5.85546875" style="90" customWidth="1"/>
    <col min="11012" max="11015" width="4.7109375" style="90" customWidth="1"/>
    <col min="11016" max="11021" width="4.140625" style="90" customWidth="1"/>
    <col min="11022" max="11041" width="4.7109375" style="90" customWidth="1"/>
    <col min="11042" max="11042" width="5.5703125" style="90" bestFit="1" customWidth="1"/>
    <col min="11043" max="11043" width="6.42578125" style="90" bestFit="1" customWidth="1"/>
    <col min="11044" max="11264" width="9.140625" style="90"/>
    <col min="11265" max="11265" width="5" style="90" bestFit="1" customWidth="1"/>
    <col min="11266" max="11266" width="26.7109375" style="90" customWidth="1"/>
    <col min="11267" max="11267" width="5.85546875" style="90" customWidth="1"/>
    <col min="11268" max="11271" width="4.7109375" style="90" customWidth="1"/>
    <col min="11272" max="11277" width="4.140625" style="90" customWidth="1"/>
    <col min="11278" max="11297" width="4.7109375" style="90" customWidth="1"/>
    <col min="11298" max="11298" width="5.5703125" style="90" bestFit="1" customWidth="1"/>
    <col min="11299" max="11299" width="6.42578125" style="90" bestFit="1" customWidth="1"/>
    <col min="11300" max="11520" width="9.140625" style="90"/>
    <col min="11521" max="11521" width="5" style="90" bestFit="1" customWidth="1"/>
    <col min="11522" max="11522" width="26.7109375" style="90" customWidth="1"/>
    <col min="11523" max="11523" width="5.85546875" style="90" customWidth="1"/>
    <col min="11524" max="11527" width="4.7109375" style="90" customWidth="1"/>
    <col min="11528" max="11533" width="4.140625" style="90" customWidth="1"/>
    <col min="11534" max="11553" width="4.7109375" style="90" customWidth="1"/>
    <col min="11554" max="11554" width="5.5703125" style="90" bestFit="1" customWidth="1"/>
    <col min="11555" max="11555" width="6.42578125" style="90" bestFit="1" customWidth="1"/>
    <col min="11556" max="11776" width="9.140625" style="90"/>
    <col min="11777" max="11777" width="5" style="90" bestFit="1" customWidth="1"/>
    <col min="11778" max="11778" width="26.7109375" style="90" customWidth="1"/>
    <col min="11779" max="11779" width="5.85546875" style="90" customWidth="1"/>
    <col min="11780" max="11783" width="4.7109375" style="90" customWidth="1"/>
    <col min="11784" max="11789" width="4.140625" style="90" customWidth="1"/>
    <col min="11790" max="11809" width="4.7109375" style="90" customWidth="1"/>
    <col min="11810" max="11810" width="5.5703125" style="90" bestFit="1" customWidth="1"/>
    <col min="11811" max="11811" width="6.42578125" style="90" bestFit="1" customWidth="1"/>
    <col min="11812" max="12032" width="9.140625" style="90"/>
    <col min="12033" max="12033" width="5" style="90" bestFit="1" customWidth="1"/>
    <col min="12034" max="12034" width="26.7109375" style="90" customWidth="1"/>
    <col min="12035" max="12035" width="5.85546875" style="90" customWidth="1"/>
    <col min="12036" max="12039" width="4.7109375" style="90" customWidth="1"/>
    <col min="12040" max="12045" width="4.140625" style="90" customWidth="1"/>
    <col min="12046" max="12065" width="4.7109375" style="90" customWidth="1"/>
    <col min="12066" max="12066" width="5.5703125" style="90" bestFit="1" customWidth="1"/>
    <col min="12067" max="12067" width="6.42578125" style="90" bestFit="1" customWidth="1"/>
    <col min="12068" max="12288" width="9.140625" style="90"/>
    <col min="12289" max="12289" width="5" style="90" bestFit="1" customWidth="1"/>
    <col min="12290" max="12290" width="26.7109375" style="90" customWidth="1"/>
    <col min="12291" max="12291" width="5.85546875" style="90" customWidth="1"/>
    <col min="12292" max="12295" width="4.7109375" style="90" customWidth="1"/>
    <col min="12296" max="12301" width="4.140625" style="90" customWidth="1"/>
    <col min="12302" max="12321" width="4.7109375" style="90" customWidth="1"/>
    <col min="12322" max="12322" width="5.5703125" style="90" bestFit="1" customWidth="1"/>
    <col min="12323" max="12323" width="6.42578125" style="90" bestFit="1" customWidth="1"/>
    <col min="12324" max="12544" width="9.140625" style="90"/>
    <col min="12545" max="12545" width="5" style="90" bestFit="1" customWidth="1"/>
    <col min="12546" max="12546" width="26.7109375" style="90" customWidth="1"/>
    <col min="12547" max="12547" width="5.85546875" style="90" customWidth="1"/>
    <col min="12548" max="12551" width="4.7109375" style="90" customWidth="1"/>
    <col min="12552" max="12557" width="4.140625" style="90" customWidth="1"/>
    <col min="12558" max="12577" width="4.7109375" style="90" customWidth="1"/>
    <col min="12578" max="12578" width="5.5703125" style="90" bestFit="1" customWidth="1"/>
    <col min="12579" max="12579" width="6.42578125" style="90" bestFit="1" customWidth="1"/>
    <col min="12580" max="12800" width="9.140625" style="90"/>
    <col min="12801" max="12801" width="5" style="90" bestFit="1" customWidth="1"/>
    <col min="12802" max="12802" width="26.7109375" style="90" customWidth="1"/>
    <col min="12803" max="12803" width="5.85546875" style="90" customWidth="1"/>
    <col min="12804" max="12807" width="4.7109375" style="90" customWidth="1"/>
    <col min="12808" max="12813" width="4.140625" style="90" customWidth="1"/>
    <col min="12814" max="12833" width="4.7109375" style="90" customWidth="1"/>
    <col min="12834" max="12834" width="5.5703125" style="90" bestFit="1" customWidth="1"/>
    <col min="12835" max="12835" width="6.42578125" style="90" bestFit="1" customWidth="1"/>
    <col min="12836" max="13056" width="9.140625" style="90"/>
    <col min="13057" max="13057" width="5" style="90" bestFit="1" customWidth="1"/>
    <col min="13058" max="13058" width="26.7109375" style="90" customWidth="1"/>
    <col min="13059" max="13059" width="5.85546875" style="90" customWidth="1"/>
    <col min="13060" max="13063" width="4.7109375" style="90" customWidth="1"/>
    <col min="13064" max="13069" width="4.140625" style="90" customWidth="1"/>
    <col min="13070" max="13089" width="4.7109375" style="90" customWidth="1"/>
    <col min="13090" max="13090" width="5.5703125" style="90" bestFit="1" customWidth="1"/>
    <col min="13091" max="13091" width="6.42578125" style="90" bestFit="1" customWidth="1"/>
    <col min="13092" max="13312" width="9.140625" style="90"/>
    <col min="13313" max="13313" width="5" style="90" bestFit="1" customWidth="1"/>
    <col min="13314" max="13314" width="26.7109375" style="90" customWidth="1"/>
    <col min="13315" max="13315" width="5.85546875" style="90" customWidth="1"/>
    <col min="13316" max="13319" width="4.7109375" style="90" customWidth="1"/>
    <col min="13320" max="13325" width="4.140625" style="90" customWidth="1"/>
    <col min="13326" max="13345" width="4.7109375" style="90" customWidth="1"/>
    <col min="13346" max="13346" width="5.5703125" style="90" bestFit="1" customWidth="1"/>
    <col min="13347" max="13347" width="6.42578125" style="90" bestFit="1" customWidth="1"/>
    <col min="13348" max="13568" width="9.140625" style="90"/>
    <col min="13569" max="13569" width="5" style="90" bestFit="1" customWidth="1"/>
    <col min="13570" max="13570" width="26.7109375" style="90" customWidth="1"/>
    <col min="13571" max="13571" width="5.85546875" style="90" customWidth="1"/>
    <col min="13572" max="13575" width="4.7109375" style="90" customWidth="1"/>
    <col min="13576" max="13581" width="4.140625" style="90" customWidth="1"/>
    <col min="13582" max="13601" width="4.7109375" style="90" customWidth="1"/>
    <col min="13602" max="13602" width="5.5703125" style="90" bestFit="1" customWidth="1"/>
    <col min="13603" max="13603" width="6.42578125" style="90" bestFit="1" customWidth="1"/>
    <col min="13604" max="13824" width="9.140625" style="90"/>
    <col min="13825" max="13825" width="5" style="90" bestFit="1" customWidth="1"/>
    <col min="13826" max="13826" width="26.7109375" style="90" customWidth="1"/>
    <col min="13827" max="13827" width="5.85546875" style="90" customWidth="1"/>
    <col min="13828" max="13831" width="4.7109375" style="90" customWidth="1"/>
    <col min="13832" max="13837" width="4.140625" style="90" customWidth="1"/>
    <col min="13838" max="13857" width="4.7109375" style="90" customWidth="1"/>
    <col min="13858" max="13858" width="5.5703125" style="90" bestFit="1" customWidth="1"/>
    <col min="13859" max="13859" width="6.42578125" style="90" bestFit="1" customWidth="1"/>
    <col min="13860" max="14080" width="9.140625" style="90"/>
    <col min="14081" max="14081" width="5" style="90" bestFit="1" customWidth="1"/>
    <col min="14082" max="14082" width="26.7109375" style="90" customWidth="1"/>
    <col min="14083" max="14083" width="5.85546875" style="90" customWidth="1"/>
    <col min="14084" max="14087" width="4.7109375" style="90" customWidth="1"/>
    <col min="14088" max="14093" width="4.140625" style="90" customWidth="1"/>
    <col min="14094" max="14113" width="4.7109375" style="90" customWidth="1"/>
    <col min="14114" max="14114" width="5.5703125" style="90" bestFit="1" customWidth="1"/>
    <col min="14115" max="14115" width="6.42578125" style="90" bestFit="1" customWidth="1"/>
    <col min="14116" max="14336" width="9.140625" style="90"/>
    <col min="14337" max="14337" width="5" style="90" bestFit="1" customWidth="1"/>
    <col min="14338" max="14338" width="26.7109375" style="90" customWidth="1"/>
    <col min="14339" max="14339" width="5.85546875" style="90" customWidth="1"/>
    <col min="14340" max="14343" width="4.7109375" style="90" customWidth="1"/>
    <col min="14344" max="14349" width="4.140625" style="90" customWidth="1"/>
    <col min="14350" max="14369" width="4.7109375" style="90" customWidth="1"/>
    <col min="14370" max="14370" width="5.5703125" style="90" bestFit="1" customWidth="1"/>
    <col min="14371" max="14371" width="6.42578125" style="90" bestFit="1" customWidth="1"/>
    <col min="14372" max="14592" width="9.140625" style="90"/>
    <col min="14593" max="14593" width="5" style="90" bestFit="1" customWidth="1"/>
    <col min="14594" max="14594" width="26.7109375" style="90" customWidth="1"/>
    <col min="14595" max="14595" width="5.85546875" style="90" customWidth="1"/>
    <col min="14596" max="14599" width="4.7109375" style="90" customWidth="1"/>
    <col min="14600" max="14605" width="4.140625" style="90" customWidth="1"/>
    <col min="14606" max="14625" width="4.7109375" style="90" customWidth="1"/>
    <col min="14626" max="14626" width="5.5703125" style="90" bestFit="1" customWidth="1"/>
    <col min="14627" max="14627" width="6.42578125" style="90" bestFit="1" customWidth="1"/>
    <col min="14628" max="14848" width="9.140625" style="90"/>
    <col min="14849" max="14849" width="5" style="90" bestFit="1" customWidth="1"/>
    <col min="14850" max="14850" width="26.7109375" style="90" customWidth="1"/>
    <col min="14851" max="14851" width="5.85546875" style="90" customWidth="1"/>
    <col min="14852" max="14855" width="4.7109375" style="90" customWidth="1"/>
    <col min="14856" max="14861" width="4.140625" style="90" customWidth="1"/>
    <col min="14862" max="14881" width="4.7109375" style="90" customWidth="1"/>
    <col min="14882" max="14882" width="5.5703125" style="90" bestFit="1" customWidth="1"/>
    <col min="14883" max="14883" width="6.42578125" style="90" bestFit="1" customWidth="1"/>
    <col min="14884" max="15104" width="9.140625" style="90"/>
    <col min="15105" max="15105" width="5" style="90" bestFit="1" customWidth="1"/>
    <col min="15106" max="15106" width="26.7109375" style="90" customWidth="1"/>
    <col min="15107" max="15107" width="5.85546875" style="90" customWidth="1"/>
    <col min="15108" max="15111" width="4.7109375" style="90" customWidth="1"/>
    <col min="15112" max="15117" width="4.140625" style="90" customWidth="1"/>
    <col min="15118" max="15137" width="4.7109375" style="90" customWidth="1"/>
    <col min="15138" max="15138" width="5.5703125" style="90" bestFit="1" customWidth="1"/>
    <col min="15139" max="15139" width="6.42578125" style="90" bestFit="1" customWidth="1"/>
    <col min="15140" max="15360" width="9.140625" style="90"/>
    <col min="15361" max="15361" width="5" style="90" bestFit="1" customWidth="1"/>
    <col min="15362" max="15362" width="26.7109375" style="90" customWidth="1"/>
    <col min="15363" max="15363" width="5.85546875" style="90" customWidth="1"/>
    <col min="15364" max="15367" width="4.7109375" style="90" customWidth="1"/>
    <col min="15368" max="15373" width="4.140625" style="90" customWidth="1"/>
    <col min="15374" max="15393" width="4.7109375" style="90" customWidth="1"/>
    <col min="15394" max="15394" width="5.5703125" style="90" bestFit="1" customWidth="1"/>
    <col min="15395" max="15395" width="6.42578125" style="90" bestFit="1" customWidth="1"/>
    <col min="15396" max="15616" width="9.140625" style="90"/>
    <col min="15617" max="15617" width="5" style="90" bestFit="1" customWidth="1"/>
    <col min="15618" max="15618" width="26.7109375" style="90" customWidth="1"/>
    <col min="15619" max="15619" width="5.85546875" style="90" customWidth="1"/>
    <col min="15620" max="15623" width="4.7109375" style="90" customWidth="1"/>
    <col min="15624" max="15629" width="4.140625" style="90" customWidth="1"/>
    <col min="15630" max="15649" width="4.7109375" style="90" customWidth="1"/>
    <col min="15650" max="15650" width="5.5703125" style="90" bestFit="1" customWidth="1"/>
    <col min="15651" max="15651" width="6.42578125" style="90" bestFit="1" customWidth="1"/>
    <col min="15652" max="15872" width="9.140625" style="90"/>
    <col min="15873" max="15873" width="5" style="90" bestFit="1" customWidth="1"/>
    <col min="15874" max="15874" width="26.7109375" style="90" customWidth="1"/>
    <col min="15875" max="15875" width="5.85546875" style="90" customWidth="1"/>
    <col min="15876" max="15879" width="4.7109375" style="90" customWidth="1"/>
    <col min="15880" max="15885" width="4.140625" style="90" customWidth="1"/>
    <col min="15886" max="15905" width="4.7109375" style="90" customWidth="1"/>
    <col min="15906" max="15906" width="5.5703125" style="90" bestFit="1" customWidth="1"/>
    <col min="15907" max="15907" width="6.42578125" style="90" bestFit="1" customWidth="1"/>
    <col min="15908" max="16128" width="9.140625" style="90"/>
    <col min="16129" max="16129" width="5" style="90" bestFit="1" customWidth="1"/>
    <col min="16130" max="16130" width="26.7109375" style="90" customWidth="1"/>
    <col min="16131" max="16131" width="5.85546875" style="90" customWidth="1"/>
    <col min="16132" max="16135" width="4.7109375" style="90" customWidth="1"/>
    <col min="16136" max="16141" width="4.140625" style="90" customWidth="1"/>
    <col min="16142" max="16161" width="4.7109375" style="90" customWidth="1"/>
    <col min="16162" max="16162" width="5.5703125" style="90" bestFit="1" customWidth="1"/>
    <col min="16163" max="16163" width="6.42578125" style="90" bestFit="1" customWidth="1"/>
    <col min="16164" max="16384" width="9.140625" style="90"/>
  </cols>
  <sheetData>
    <row r="1" spans="1:35" x14ac:dyDescent="0.2">
      <c r="B1" s="87"/>
      <c r="C1" s="152"/>
      <c r="D1" s="152"/>
      <c r="E1" s="152"/>
      <c r="F1" s="152"/>
      <c r="G1" s="152"/>
      <c r="H1" s="152"/>
      <c r="I1" s="152"/>
      <c r="J1" s="189" t="s">
        <v>114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52"/>
      <c r="AA1" s="152"/>
      <c r="AB1" s="152"/>
      <c r="AC1" s="152"/>
      <c r="AD1" s="152"/>
      <c r="AE1" s="152"/>
      <c r="AF1" s="152"/>
      <c r="AG1" s="152"/>
      <c r="AH1" s="152"/>
    </row>
    <row r="2" spans="1:35" ht="6" customHeight="1" x14ac:dyDescent="0.2"/>
    <row r="3" spans="1:35" s="103" customFormat="1" ht="24" x14ac:dyDescent="0.2">
      <c r="A3" s="96" t="s">
        <v>1</v>
      </c>
      <c r="B3" s="97" t="s">
        <v>2</v>
      </c>
      <c r="C3" s="98" t="s">
        <v>3</v>
      </c>
      <c r="D3" s="99">
        <v>1</v>
      </c>
      <c r="E3" s="99">
        <v>2</v>
      </c>
      <c r="F3" s="99">
        <v>3</v>
      </c>
      <c r="G3" s="99">
        <v>4</v>
      </c>
      <c r="H3" s="99">
        <v>5</v>
      </c>
      <c r="I3" s="99">
        <v>6</v>
      </c>
      <c r="J3" s="99">
        <v>7</v>
      </c>
      <c r="K3" s="99">
        <v>8</v>
      </c>
      <c r="L3" s="99">
        <v>9</v>
      </c>
      <c r="M3" s="99">
        <v>10</v>
      </c>
      <c r="N3" s="99">
        <v>11</v>
      </c>
      <c r="O3" s="99">
        <v>12</v>
      </c>
      <c r="P3" s="99">
        <v>13</v>
      </c>
      <c r="Q3" s="99">
        <v>14</v>
      </c>
      <c r="R3" s="99">
        <v>15</v>
      </c>
      <c r="S3" s="99">
        <v>16</v>
      </c>
      <c r="T3" s="99">
        <v>17</v>
      </c>
      <c r="U3" s="99">
        <v>18</v>
      </c>
      <c r="V3" s="99">
        <v>19</v>
      </c>
      <c r="W3" s="99">
        <v>20</v>
      </c>
      <c r="X3" s="99">
        <v>21</v>
      </c>
      <c r="Y3" s="99">
        <v>22</v>
      </c>
      <c r="Z3" s="99">
        <v>23</v>
      </c>
      <c r="AA3" s="99">
        <v>24</v>
      </c>
      <c r="AB3" s="99">
        <v>25</v>
      </c>
      <c r="AC3" s="99">
        <v>26</v>
      </c>
      <c r="AD3" s="99">
        <v>27</v>
      </c>
      <c r="AE3" s="99">
        <v>28</v>
      </c>
      <c r="AF3" s="99">
        <v>29</v>
      </c>
      <c r="AG3" s="99">
        <v>30</v>
      </c>
      <c r="AH3" s="101" t="s">
        <v>115</v>
      </c>
      <c r="AI3" s="102" t="s">
        <v>5</v>
      </c>
    </row>
    <row r="4" spans="1:35" s="112" customFormat="1" ht="17.25" customHeight="1" x14ac:dyDescent="0.2">
      <c r="A4" s="104">
        <v>10</v>
      </c>
      <c r="B4" s="105" t="s">
        <v>6</v>
      </c>
      <c r="C4" s="106">
        <v>2.2999999999999998</v>
      </c>
      <c r="D4" s="114">
        <v>17</v>
      </c>
      <c r="E4" s="114">
        <v>5.7</v>
      </c>
      <c r="F4" s="114">
        <v>0</v>
      </c>
      <c r="G4" s="107">
        <v>0</v>
      </c>
      <c r="H4" s="107">
        <v>0</v>
      </c>
      <c r="I4" s="107">
        <v>0</v>
      </c>
      <c r="J4" s="107">
        <v>0</v>
      </c>
      <c r="K4" s="107">
        <v>0</v>
      </c>
      <c r="L4" s="107">
        <v>0</v>
      </c>
      <c r="M4" s="107">
        <v>0</v>
      </c>
      <c r="N4" s="107">
        <v>4.7</v>
      </c>
      <c r="O4" s="107">
        <v>0</v>
      </c>
      <c r="P4" s="107">
        <v>0</v>
      </c>
      <c r="Q4" s="107">
        <v>0</v>
      </c>
      <c r="R4" s="107">
        <v>0</v>
      </c>
      <c r="S4" s="107">
        <v>0</v>
      </c>
      <c r="T4" s="107">
        <v>1</v>
      </c>
      <c r="U4" s="107">
        <v>0</v>
      </c>
      <c r="V4" s="107">
        <v>0.5</v>
      </c>
      <c r="W4" s="107">
        <v>0</v>
      </c>
      <c r="X4" s="107">
        <v>0</v>
      </c>
      <c r="Y4" s="107">
        <v>0</v>
      </c>
      <c r="Z4" s="107">
        <v>0</v>
      </c>
      <c r="AA4" s="107">
        <v>0</v>
      </c>
      <c r="AB4" s="107">
        <v>0</v>
      </c>
      <c r="AC4" s="107">
        <v>0</v>
      </c>
      <c r="AD4" s="107">
        <v>0</v>
      </c>
      <c r="AE4" s="107">
        <v>0</v>
      </c>
      <c r="AF4" s="107">
        <v>0</v>
      </c>
      <c r="AG4" s="107">
        <v>0</v>
      </c>
      <c r="AH4" s="110">
        <f>SUM(D4:AG4)</f>
        <v>28.9</v>
      </c>
      <c r="AI4" s="111">
        <f t="shared" ref="AI4:AI38" si="0">AH4/C4</f>
        <v>12.565217391304348</v>
      </c>
    </row>
    <row r="5" spans="1:35" s="103" customFormat="1" ht="17.25" customHeight="1" x14ac:dyDescent="0.2">
      <c r="A5" s="104">
        <v>38</v>
      </c>
      <c r="B5" s="18" t="s">
        <v>7</v>
      </c>
      <c r="C5" s="106">
        <v>0.3</v>
      </c>
      <c r="D5" s="114">
        <v>3.2</v>
      </c>
      <c r="E5" s="114">
        <v>6</v>
      </c>
      <c r="F5" s="114">
        <v>0</v>
      </c>
      <c r="G5" s="113">
        <v>0</v>
      </c>
      <c r="H5" s="113">
        <v>0</v>
      </c>
      <c r="I5" s="113">
        <v>0</v>
      </c>
      <c r="J5" s="113">
        <v>0</v>
      </c>
      <c r="K5" s="113">
        <v>0</v>
      </c>
      <c r="L5" s="113">
        <v>0</v>
      </c>
      <c r="M5" s="113">
        <v>0</v>
      </c>
      <c r="N5" s="113">
        <v>1</v>
      </c>
      <c r="O5" s="113">
        <v>0</v>
      </c>
      <c r="P5" s="113">
        <v>0</v>
      </c>
      <c r="Q5" s="113">
        <v>0</v>
      </c>
      <c r="R5" s="114">
        <v>0</v>
      </c>
      <c r="S5" s="114">
        <v>0</v>
      </c>
      <c r="T5" s="114">
        <v>0</v>
      </c>
      <c r="U5" s="114">
        <v>0</v>
      </c>
      <c r="V5" s="114">
        <v>0</v>
      </c>
      <c r="W5" s="114">
        <v>0</v>
      </c>
      <c r="X5" s="114">
        <v>0</v>
      </c>
      <c r="Y5" s="113">
        <v>0</v>
      </c>
      <c r="Z5" s="113">
        <v>0</v>
      </c>
      <c r="AA5" s="113">
        <v>0</v>
      </c>
      <c r="AB5" s="113">
        <v>0</v>
      </c>
      <c r="AC5" s="113">
        <v>0</v>
      </c>
      <c r="AD5" s="113">
        <v>0</v>
      </c>
      <c r="AE5" s="113">
        <v>0</v>
      </c>
      <c r="AF5" s="113">
        <v>0</v>
      </c>
      <c r="AG5" s="113">
        <v>0</v>
      </c>
      <c r="AH5" s="110">
        <f t="shared" ref="AH5:AH38" si="1">SUM(D5:AG5)</f>
        <v>10.199999999999999</v>
      </c>
      <c r="AI5" s="111">
        <f t="shared" si="0"/>
        <v>34</v>
      </c>
    </row>
    <row r="6" spans="1:35" s="103" customFormat="1" ht="17.25" customHeight="1" x14ac:dyDescent="0.2">
      <c r="A6" s="104">
        <v>40</v>
      </c>
      <c r="B6" s="18" t="s">
        <v>8</v>
      </c>
      <c r="C6" s="106">
        <v>1.8</v>
      </c>
      <c r="D6" s="114">
        <v>0</v>
      </c>
      <c r="E6" s="114">
        <v>0</v>
      </c>
      <c r="F6" s="114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3" t="s">
        <v>11</v>
      </c>
      <c r="O6" s="113">
        <v>0.6</v>
      </c>
      <c r="P6" s="113">
        <v>0</v>
      </c>
      <c r="Q6" s="113">
        <v>0</v>
      </c>
      <c r="R6" s="114">
        <v>0</v>
      </c>
      <c r="S6" s="114">
        <v>0</v>
      </c>
      <c r="T6" s="114">
        <v>0.8</v>
      </c>
      <c r="U6" s="114">
        <v>0</v>
      </c>
      <c r="V6" s="114">
        <v>0</v>
      </c>
      <c r="W6" s="114">
        <v>0</v>
      </c>
      <c r="X6" s="114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0">
        <f t="shared" si="1"/>
        <v>1.4</v>
      </c>
      <c r="AI6" s="111">
        <f t="shared" si="0"/>
        <v>0.77777777777777768</v>
      </c>
    </row>
    <row r="7" spans="1:35" s="103" customFormat="1" ht="17.25" customHeight="1" x14ac:dyDescent="0.2">
      <c r="A7" s="104">
        <v>63</v>
      </c>
      <c r="B7" s="18" t="s">
        <v>9</v>
      </c>
      <c r="C7" s="106">
        <v>2.5</v>
      </c>
      <c r="D7" s="114">
        <v>0</v>
      </c>
      <c r="E7" s="114">
        <v>0</v>
      </c>
      <c r="F7" s="114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2</v>
      </c>
      <c r="O7" s="113">
        <v>0</v>
      </c>
      <c r="P7" s="113">
        <v>0</v>
      </c>
      <c r="Q7" s="113">
        <v>0</v>
      </c>
      <c r="R7" s="114">
        <v>0</v>
      </c>
      <c r="S7" s="114">
        <v>0</v>
      </c>
      <c r="T7" s="114">
        <v>0.9</v>
      </c>
      <c r="U7" s="114">
        <v>0</v>
      </c>
      <c r="V7" s="114">
        <v>0</v>
      </c>
      <c r="W7" s="114">
        <v>0</v>
      </c>
      <c r="X7" s="114">
        <v>0</v>
      </c>
      <c r="Y7" s="113">
        <v>0</v>
      </c>
      <c r="Z7" s="113">
        <v>0</v>
      </c>
      <c r="AA7" s="113">
        <v>0</v>
      </c>
      <c r="AB7" s="113">
        <v>0</v>
      </c>
      <c r="AC7" s="113">
        <v>0</v>
      </c>
      <c r="AD7" s="113">
        <v>0</v>
      </c>
      <c r="AE7" s="113">
        <v>0</v>
      </c>
      <c r="AF7" s="113">
        <v>0</v>
      </c>
      <c r="AG7" s="113">
        <v>0</v>
      </c>
      <c r="AH7" s="110">
        <f t="shared" si="1"/>
        <v>2.9</v>
      </c>
      <c r="AI7" s="111">
        <f t="shared" si="0"/>
        <v>1.1599999999999999</v>
      </c>
    </row>
    <row r="8" spans="1:35" s="103" customFormat="1" ht="17.25" customHeight="1" x14ac:dyDescent="0.2">
      <c r="A8" s="104">
        <v>82</v>
      </c>
      <c r="B8" s="18" t="s">
        <v>10</v>
      </c>
      <c r="C8" s="106">
        <v>0.7</v>
      </c>
      <c r="D8" s="113">
        <v>0.3</v>
      </c>
      <c r="E8" s="113" t="s">
        <v>11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18.100000000000001</v>
      </c>
      <c r="O8" s="113">
        <v>0.7</v>
      </c>
      <c r="P8" s="113">
        <v>0</v>
      </c>
      <c r="Q8" s="113">
        <v>0</v>
      </c>
      <c r="R8" s="114">
        <v>0</v>
      </c>
      <c r="S8" s="114">
        <v>0</v>
      </c>
      <c r="T8" s="114">
        <v>0.5</v>
      </c>
      <c r="U8" s="114">
        <v>0</v>
      </c>
      <c r="V8" s="114">
        <v>0</v>
      </c>
      <c r="W8" s="114">
        <v>0</v>
      </c>
      <c r="X8" s="114">
        <v>0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  <c r="AD8" s="113">
        <v>0</v>
      </c>
      <c r="AE8" s="113">
        <v>0</v>
      </c>
      <c r="AF8" s="113" t="s">
        <v>11</v>
      </c>
      <c r="AG8" s="113">
        <v>0</v>
      </c>
      <c r="AH8" s="110">
        <f t="shared" si="1"/>
        <v>19.600000000000001</v>
      </c>
      <c r="AI8" s="111">
        <f t="shared" si="0"/>
        <v>28.000000000000004</v>
      </c>
    </row>
    <row r="9" spans="1:35" ht="17.25" customHeight="1" x14ac:dyDescent="0.2">
      <c r="A9" s="104">
        <v>90</v>
      </c>
      <c r="B9" s="18" t="s">
        <v>12</v>
      </c>
      <c r="C9" s="106">
        <v>1.4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4">
        <v>0</v>
      </c>
      <c r="S9" s="114">
        <v>0</v>
      </c>
      <c r="T9" s="114">
        <v>1.7</v>
      </c>
      <c r="U9" s="114">
        <v>0</v>
      </c>
      <c r="V9" s="114">
        <v>0</v>
      </c>
      <c r="W9" s="114">
        <v>0</v>
      </c>
      <c r="X9" s="114">
        <v>0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0">
        <f t="shared" si="1"/>
        <v>1.7</v>
      </c>
      <c r="AI9" s="111">
        <f t="shared" si="0"/>
        <v>1.2142857142857144</v>
      </c>
    </row>
    <row r="10" spans="1:35" ht="17.25" customHeight="1" x14ac:dyDescent="0.2">
      <c r="A10" s="104">
        <v>94</v>
      </c>
      <c r="B10" s="18" t="s">
        <v>13</v>
      </c>
      <c r="C10" s="106">
        <v>0.8</v>
      </c>
      <c r="D10" s="114">
        <v>2.2000000000000002</v>
      </c>
      <c r="E10" s="114">
        <v>0</v>
      </c>
      <c r="F10" s="114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8.5</v>
      </c>
      <c r="O10" s="113">
        <v>2.5</v>
      </c>
      <c r="P10" s="113">
        <v>0</v>
      </c>
      <c r="Q10" s="113">
        <v>0</v>
      </c>
      <c r="R10" s="114">
        <v>0</v>
      </c>
      <c r="S10" s="114">
        <v>0</v>
      </c>
      <c r="T10" s="114">
        <v>0.5</v>
      </c>
      <c r="U10" s="114">
        <v>0</v>
      </c>
      <c r="V10" s="114">
        <v>0</v>
      </c>
      <c r="W10" s="114">
        <v>0</v>
      </c>
      <c r="X10" s="114">
        <v>0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3">
        <v>0</v>
      </c>
      <c r="AF10" s="113">
        <v>0</v>
      </c>
      <c r="AG10" s="113">
        <v>0</v>
      </c>
      <c r="AH10" s="110">
        <f t="shared" si="1"/>
        <v>13.7</v>
      </c>
      <c r="AI10" s="111">
        <f t="shared" si="0"/>
        <v>17.124999999999996</v>
      </c>
    </row>
    <row r="11" spans="1:35" ht="17.25" customHeight="1" x14ac:dyDescent="0.2">
      <c r="A11" s="104">
        <v>105</v>
      </c>
      <c r="B11" s="18" t="s">
        <v>14</v>
      </c>
      <c r="C11" s="106">
        <v>4.8</v>
      </c>
      <c r="D11" s="114">
        <v>0</v>
      </c>
      <c r="E11" s="114">
        <v>12</v>
      </c>
      <c r="F11" s="114">
        <v>2.4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1.4</v>
      </c>
      <c r="O11" s="113">
        <v>0</v>
      </c>
      <c r="P11" s="113">
        <v>0</v>
      </c>
      <c r="Q11" s="113">
        <v>0</v>
      </c>
      <c r="R11" s="114">
        <v>0</v>
      </c>
      <c r="S11" s="114">
        <v>0</v>
      </c>
      <c r="T11" s="114">
        <v>0</v>
      </c>
      <c r="U11" s="114">
        <v>0</v>
      </c>
      <c r="V11" s="114">
        <v>0</v>
      </c>
      <c r="W11" s="114">
        <v>0</v>
      </c>
      <c r="X11" s="114">
        <v>0</v>
      </c>
      <c r="Y11" s="113">
        <v>0</v>
      </c>
      <c r="Z11" s="113">
        <v>0</v>
      </c>
      <c r="AA11" s="113">
        <v>0</v>
      </c>
      <c r="AB11" s="113">
        <v>0</v>
      </c>
      <c r="AC11" s="113">
        <v>0</v>
      </c>
      <c r="AD11" s="113">
        <v>0</v>
      </c>
      <c r="AE11" s="113">
        <v>0</v>
      </c>
      <c r="AF11" s="113">
        <v>0</v>
      </c>
      <c r="AG11" s="113">
        <v>0</v>
      </c>
      <c r="AH11" s="110">
        <f t="shared" si="1"/>
        <v>15.8</v>
      </c>
      <c r="AI11" s="111">
        <f t="shared" si="0"/>
        <v>3.291666666666667</v>
      </c>
    </row>
    <row r="12" spans="1:35" ht="17.25" customHeight="1" x14ac:dyDescent="0.2">
      <c r="A12" s="104">
        <v>120</v>
      </c>
      <c r="B12" s="18" t="s">
        <v>15</v>
      </c>
      <c r="C12" s="106">
        <v>8.8000000000000007</v>
      </c>
      <c r="D12" s="114">
        <v>1.6</v>
      </c>
      <c r="E12" s="114">
        <v>4</v>
      </c>
      <c r="F12" s="114">
        <v>4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4">
        <v>0</v>
      </c>
      <c r="S12" s="114">
        <v>0</v>
      </c>
      <c r="T12" s="114">
        <v>0.2</v>
      </c>
      <c r="U12" s="114">
        <v>0.1</v>
      </c>
      <c r="V12" s="114">
        <v>0</v>
      </c>
      <c r="W12" s="114">
        <v>0</v>
      </c>
      <c r="X12" s="114">
        <v>0</v>
      </c>
      <c r="Y12" s="113">
        <v>0</v>
      </c>
      <c r="Z12" s="113">
        <v>0</v>
      </c>
      <c r="AA12" s="113">
        <v>0</v>
      </c>
      <c r="AB12" s="113">
        <v>0</v>
      </c>
      <c r="AC12" s="113">
        <v>0</v>
      </c>
      <c r="AD12" s="113">
        <v>0</v>
      </c>
      <c r="AE12" s="113">
        <v>0</v>
      </c>
      <c r="AF12" s="113">
        <v>0</v>
      </c>
      <c r="AG12" s="113">
        <v>0</v>
      </c>
      <c r="AH12" s="110">
        <f t="shared" si="1"/>
        <v>9.8999999999999986</v>
      </c>
      <c r="AI12" s="111">
        <f t="shared" si="0"/>
        <v>1.1249999999999998</v>
      </c>
    </row>
    <row r="13" spans="1:35" ht="17.25" customHeight="1" x14ac:dyDescent="0.2">
      <c r="A13" s="104">
        <v>130</v>
      </c>
      <c r="B13" s="18" t="s">
        <v>16</v>
      </c>
      <c r="C13" s="106">
        <v>11.2</v>
      </c>
      <c r="D13" s="113">
        <v>36.5</v>
      </c>
      <c r="E13" s="113">
        <v>0.5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 t="s">
        <v>11</v>
      </c>
      <c r="O13" s="113">
        <v>0</v>
      </c>
      <c r="P13" s="113">
        <v>0</v>
      </c>
      <c r="Q13" s="113">
        <v>0</v>
      </c>
      <c r="R13" s="114">
        <v>0</v>
      </c>
      <c r="S13" s="114">
        <v>0</v>
      </c>
      <c r="T13" s="114">
        <v>0</v>
      </c>
      <c r="U13" s="114">
        <v>0</v>
      </c>
      <c r="V13" s="114" t="s">
        <v>11</v>
      </c>
      <c r="W13" s="114">
        <v>0</v>
      </c>
      <c r="X13" s="114">
        <v>0</v>
      </c>
      <c r="Y13" s="113">
        <v>0</v>
      </c>
      <c r="Z13" s="113">
        <v>0</v>
      </c>
      <c r="AA13" s="113">
        <v>0</v>
      </c>
      <c r="AB13" s="113">
        <v>0</v>
      </c>
      <c r="AC13" s="113">
        <v>0</v>
      </c>
      <c r="AD13" s="113">
        <v>0</v>
      </c>
      <c r="AE13" s="113">
        <v>0</v>
      </c>
      <c r="AF13" s="113">
        <v>0</v>
      </c>
      <c r="AG13" s="113">
        <v>0</v>
      </c>
      <c r="AH13" s="110">
        <f t="shared" si="1"/>
        <v>37</v>
      </c>
      <c r="AI13" s="111">
        <f t="shared" si="0"/>
        <v>3.3035714285714288</v>
      </c>
    </row>
    <row r="14" spans="1:35" ht="17.25" customHeight="1" x14ac:dyDescent="0.2">
      <c r="A14" s="104">
        <v>160</v>
      </c>
      <c r="B14" s="177" t="s">
        <v>17</v>
      </c>
      <c r="C14" s="106">
        <v>5.4</v>
      </c>
      <c r="D14" s="113">
        <v>3.4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0">
        <f t="shared" si="1"/>
        <v>3.4</v>
      </c>
      <c r="AI14" s="111">
        <f t="shared" si="0"/>
        <v>0.62962962962962954</v>
      </c>
    </row>
    <row r="15" spans="1:35" ht="17.25" customHeight="1" x14ac:dyDescent="0.2">
      <c r="A15" s="104">
        <v>178</v>
      </c>
      <c r="B15" s="18" t="s">
        <v>18</v>
      </c>
      <c r="C15" s="106">
        <v>9.9</v>
      </c>
      <c r="D15" s="113">
        <v>2.5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26.4</v>
      </c>
      <c r="R15" s="114">
        <v>0</v>
      </c>
      <c r="S15" s="114">
        <v>0</v>
      </c>
      <c r="T15" s="114">
        <v>0</v>
      </c>
      <c r="U15" s="114">
        <v>0</v>
      </c>
      <c r="V15" s="114">
        <v>4.5</v>
      </c>
      <c r="W15" s="114">
        <v>0</v>
      </c>
      <c r="X15" s="114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0</v>
      </c>
      <c r="AE15" s="113">
        <v>0</v>
      </c>
      <c r="AF15" s="113">
        <v>0</v>
      </c>
      <c r="AG15" s="113">
        <v>0</v>
      </c>
      <c r="AH15" s="110">
        <f t="shared" si="1"/>
        <v>33.4</v>
      </c>
      <c r="AI15" s="111">
        <f t="shared" si="0"/>
        <v>3.3737373737373733</v>
      </c>
    </row>
    <row r="16" spans="1:35" ht="17.25" customHeight="1" x14ac:dyDescent="0.2">
      <c r="A16" s="104">
        <v>211</v>
      </c>
      <c r="B16" s="18" t="s">
        <v>19</v>
      </c>
      <c r="C16" s="146">
        <v>9.1</v>
      </c>
      <c r="D16" s="114">
        <v>0</v>
      </c>
      <c r="E16" s="114">
        <v>0</v>
      </c>
      <c r="F16" s="114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49.9</v>
      </c>
      <c r="R16" s="114">
        <v>0</v>
      </c>
      <c r="S16" s="114">
        <v>0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13">
        <v>0</v>
      </c>
      <c r="Z16" s="113">
        <v>0</v>
      </c>
      <c r="AA16" s="113">
        <v>0</v>
      </c>
      <c r="AB16" s="113">
        <v>0.3</v>
      </c>
      <c r="AC16" s="113">
        <v>0</v>
      </c>
      <c r="AD16" s="113">
        <v>0</v>
      </c>
      <c r="AE16" s="113">
        <v>0</v>
      </c>
      <c r="AF16" s="113">
        <v>0</v>
      </c>
      <c r="AG16" s="113">
        <v>0</v>
      </c>
      <c r="AH16" s="110">
        <f t="shared" si="1"/>
        <v>50.199999999999996</v>
      </c>
      <c r="AI16" s="111">
        <f t="shared" si="0"/>
        <v>5.5164835164835164</v>
      </c>
    </row>
    <row r="17" spans="1:35" ht="17.25" customHeight="1" x14ac:dyDescent="0.2">
      <c r="A17" s="104">
        <v>225</v>
      </c>
      <c r="B17" s="18" t="s">
        <v>20</v>
      </c>
      <c r="C17" s="146">
        <v>20.2</v>
      </c>
      <c r="D17" s="114">
        <v>7</v>
      </c>
      <c r="E17" s="114">
        <v>0</v>
      </c>
      <c r="F17" s="114">
        <v>0</v>
      </c>
      <c r="G17" s="113">
        <v>5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4">
        <v>0</v>
      </c>
      <c r="S17" s="114">
        <v>0</v>
      </c>
      <c r="T17" s="114">
        <v>0</v>
      </c>
      <c r="U17" s="114">
        <v>0</v>
      </c>
      <c r="V17" s="114">
        <v>0</v>
      </c>
      <c r="W17" s="114">
        <v>0</v>
      </c>
      <c r="X17" s="114">
        <v>0</v>
      </c>
      <c r="Y17" s="113">
        <v>0</v>
      </c>
      <c r="Z17" s="113">
        <v>0</v>
      </c>
      <c r="AA17" s="113">
        <v>0</v>
      </c>
      <c r="AB17" s="113">
        <v>0</v>
      </c>
      <c r="AC17" s="113">
        <v>0</v>
      </c>
      <c r="AD17" s="113">
        <v>0</v>
      </c>
      <c r="AE17" s="113">
        <v>0</v>
      </c>
      <c r="AF17" s="113">
        <v>0</v>
      </c>
      <c r="AG17" s="113">
        <v>0</v>
      </c>
      <c r="AH17" s="110">
        <f t="shared" si="1"/>
        <v>12</v>
      </c>
      <c r="AI17" s="111">
        <f t="shared" si="0"/>
        <v>0.59405940594059403</v>
      </c>
    </row>
    <row r="18" spans="1:35" ht="17.25" customHeight="1" x14ac:dyDescent="0.2">
      <c r="A18" s="104">
        <v>310</v>
      </c>
      <c r="B18" s="18" t="s">
        <v>21</v>
      </c>
      <c r="C18" s="146">
        <v>13.6</v>
      </c>
      <c r="D18" s="114">
        <v>5.8</v>
      </c>
      <c r="E18" s="114">
        <v>15.9</v>
      </c>
      <c r="F18" s="114">
        <v>0</v>
      </c>
      <c r="G18" s="113">
        <v>24.3</v>
      </c>
      <c r="H18" s="113">
        <v>6.8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12.2</v>
      </c>
      <c r="R18" s="114">
        <v>0</v>
      </c>
      <c r="S18" s="114">
        <v>0</v>
      </c>
      <c r="T18" s="114">
        <v>0</v>
      </c>
      <c r="U18" s="114">
        <v>0</v>
      </c>
      <c r="V18" s="114" t="s">
        <v>11</v>
      </c>
      <c r="W18" s="114">
        <v>0</v>
      </c>
      <c r="X18" s="114">
        <v>0</v>
      </c>
      <c r="Y18" s="113">
        <v>0</v>
      </c>
      <c r="Z18" s="113">
        <v>0</v>
      </c>
      <c r="AA18" s="113">
        <v>0</v>
      </c>
      <c r="AB18" s="113">
        <v>2.7</v>
      </c>
      <c r="AC18" s="113">
        <v>0</v>
      </c>
      <c r="AD18" s="113">
        <v>0</v>
      </c>
      <c r="AE18" s="113">
        <v>0</v>
      </c>
      <c r="AF18" s="113">
        <v>0</v>
      </c>
      <c r="AG18" s="113">
        <v>0</v>
      </c>
      <c r="AH18" s="110">
        <f t="shared" si="1"/>
        <v>67.7</v>
      </c>
      <c r="AI18" s="111">
        <f t="shared" si="0"/>
        <v>4.9779411764705888</v>
      </c>
    </row>
    <row r="19" spans="1:35" ht="17.25" customHeight="1" x14ac:dyDescent="0.2">
      <c r="A19" s="104">
        <v>313</v>
      </c>
      <c r="B19" s="18" t="s">
        <v>22</v>
      </c>
      <c r="C19" s="146">
        <v>2.5</v>
      </c>
      <c r="D19" s="114">
        <v>6.8</v>
      </c>
      <c r="E19" s="114">
        <v>0</v>
      </c>
      <c r="F19" s="114">
        <v>0</v>
      </c>
      <c r="G19" s="113">
        <v>1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12.4</v>
      </c>
      <c r="P19" s="113">
        <v>0</v>
      </c>
      <c r="Q19" s="113">
        <v>0</v>
      </c>
      <c r="R19" s="114">
        <v>0</v>
      </c>
      <c r="S19" s="114">
        <v>0</v>
      </c>
      <c r="T19" s="114">
        <v>0</v>
      </c>
      <c r="U19" s="114">
        <v>0</v>
      </c>
      <c r="V19" s="114">
        <v>0</v>
      </c>
      <c r="W19" s="114">
        <v>0</v>
      </c>
      <c r="X19" s="114">
        <v>0</v>
      </c>
      <c r="Y19" s="113">
        <v>0</v>
      </c>
      <c r="Z19" s="113">
        <v>0</v>
      </c>
      <c r="AA19" s="113">
        <v>0</v>
      </c>
      <c r="AB19" s="113">
        <v>0</v>
      </c>
      <c r="AC19" s="113">
        <v>0</v>
      </c>
      <c r="AD19" s="113">
        <v>0</v>
      </c>
      <c r="AE19" s="113">
        <v>0</v>
      </c>
      <c r="AF19" s="113">
        <v>0</v>
      </c>
      <c r="AG19" s="113">
        <v>0</v>
      </c>
      <c r="AH19" s="110">
        <f t="shared" si="1"/>
        <v>20.2</v>
      </c>
      <c r="AI19" s="111">
        <f t="shared" si="0"/>
        <v>8.08</v>
      </c>
    </row>
    <row r="20" spans="1:35" ht="17.25" customHeight="1" x14ac:dyDescent="0.2">
      <c r="A20" s="104">
        <v>320</v>
      </c>
      <c r="B20" s="18" t="s">
        <v>23</v>
      </c>
      <c r="C20" s="146">
        <v>10.5</v>
      </c>
      <c r="D20" s="114">
        <v>40</v>
      </c>
      <c r="E20" s="114">
        <v>2.5</v>
      </c>
      <c r="F20" s="114">
        <v>0</v>
      </c>
      <c r="G20" s="113">
        <v>53.3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9</v>
      </c>
      <c r="P20" s="113">
        <v>6.6</v>
      </c>
      <c r="Q20" s="113">
        <v>0</v>
      </c>
      <c r="R20" s="114">
        <v>0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  <c r="X20" s="114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3">
        <v>0</v>
      </c>
      <c r="AE20" s="113">
        <v>0</v>
      </c>
      <c r="AF20" s="113">
        <v>0</v>
      </c>
      <c r="AG20" s="113">
        <v>0</v>
      </c>
      <c r="AH20" s="110">
        <f t="shared" si="1"/>
        <v>111.39999999999999</v>
      </c>
      <c r="AI20" s="111">
        <f t="shared" si="0"/>
        <v>10.609523809523809</v>
      </c>
    </row>
    <row r="21" spans="1:35" ht="17.25" customHeight="1" x14ac:dyDescent="0.2">
      <c r="A21" s="104">
        <v>332</v>
      </c>
      <c r="B21" s="18" t="s">
        <v>24</v>
      </c>
      <c r="C21" s="146">
        <v>1</v>
      </c>
      <c r="D21" s="113">
        <v>0.2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0.6</v>
      </c>
      <c r="O21" s="113">
        <v>0</v>
      </c>
      <c r="P21" s="113">
        <v>0</v>
      </c>
      <c r="Q21" s="113">
        <v>0</v>
      </c>
      <c r="R21" s="114">
        <v>1.2</v>
      </c>
      <c r="S21" s="114">
        <v>0</v>
      </c>
      <c r="T21" s="114">
        <v>0</v>
      </c>
      <c r="U21" s="114">
        <v>0</v>
      </c>
      <c r="V21" s="114">
        <v>0</v>
      </c>
      <c r="W21" s="114">
        <v>0</v>
      </c>
      <c r="X21" s="114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3">
        <v>0</v>
      </c>
      <c r="AF21" s="113">
        <v>0</v>
      </c>
      <c r="AG21" s="113">
        <v>0</v>
      </c>
      <c r="AH21" s="110">
        <f t="shared" si="1"/>
        <v>2</v>
      </c>
      <c r="AI21" s="111">
        <f t="shared" si="0"/>
        <v>2</v>
      </c>
    </row>
    <row r="22" spans="1:35" ht="17.25" customHeight="1" x14ac:dyDescent="0.2">
      <c r="A22" s="104">
        <v>338</v>
      </c>
      <c r="B22" s="18" t="s">
        <v>25</v>
      </c>
      <c r="C22" s="146">
        <v>1.8</v>
      </c>
      <c r="D22" s="114">
        <v>4.5999999999999996</v>
      </c>
      <c r="E22" s="114">
        <v>0</v>
      </c>
      <c r="F22" s="114">
        <v>0</v>
      </c>
      <c r="G22" s="113">
        <v>0.8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4">
        <v>8.1999999999999993</v>
      </c>
      <c r="P22" s="113">
        <v>0</v>
      </c>
      <c r="Q22" s="113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0</v>
      </c>
      <c r="W22" s="114">
        <v>0</v>
      </c>
      <c r="X22" s="114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0">
        <f t="shared" si="1"/>
        <v>13.599999999999998</v>
      </c>
      <c r="AI22" s="111">
        <f t="shared" si="0"/>
        <v>7.5555555555555545</v>
      </c>
    </row>
    <row r="23" spans="1:35" ht="17.25" customHeight="1" x14ac:dyDescent="0.2">
      <c r="A23" s="104">
        <v>370</v>
      </c>
      <c r="B23" s="177" t="s">
        <v>26</v>
      </c>
      <c r="C23" s="146">
        <v>7.4</v>
      </c>
      <c r="D23" s="113">
        <v>1.8</v>
      </c>
      <c r="E23" s="113">
        <v>0</v>
      </c>
      <c r="F23" s="113">
        <v>0</v>
      </c>
      <c r="G23" s="113">
        <v>0.1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3.2</v>
      </c>
      <c r="R23" s="114">
        <v>0</v>
      </c>
      <c r="S23" s="114">
        <v>0</v>
      </c>
      <c r="T23" s="114">
        <v>0</v>
      </c>
      <c r="U23" s="114">
        <v>0</v>
      </c>
      <c r="V23" s="114">
        <v>0.2</v>
      </c>
      <c r="W23" s="114">
        <v>0</v>
      </c>
      <c r="X23" s="114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0</v>
      </c>
      <c r="AE23" s="113">
        <v>0</v>
      </c>
      <c r="AF23" s="113">
        <v>0</v>
      </c>
      <c r="AG23" s="113">
        <v>0</v>
      </c>
      <c r="AH23" s="110">
        <f t="shared" si="1"/>
        <v>5.3000000000000007</v>
      </c>
      <c r="AI23" s="111">
        <f t="shared" si="0"/>
        <v>0.71621621621621623</v>
      </c>
    </row>
    <row r="24" spans="1:35" ht="17.25" customHeight="1" x14ac:dyDescent="0.2">
      <c r="A24" s="104">
        <v>377</v>
      </c>
      <c r="B24" s="18" t="s">
        <v>27</v>
      </c>
      <c r="C24" s="146">
        <v>15.6</v>
      </c>
      <c r="D24" s="114">
        <v>16.399999999999999</v>
      </c>
      <c r="E24" s="114">
        <v>1</v>
      </c>
      <c r="F24" s="113">
        <v>0</v>
      </c>
      <c r="G24" s="113">
        <v>50.4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1.6</v>
      </c>
      <c r="R24" s="114">
        <v>0</v>
      </c>
      <c r="S24" s="114">
        <v>0</v>
      </c>
      <c r="T24" s="114">
        <v>0</v>
      </c>
      <c r="U24" s="114">
        <v>0</v>
      </c>
      <c r="V24" s="114">
        <v>0</v>
      </c>
      <c r="W24" s="114">
        <v>0</v>
      </c>
      <c r="X24" s="114">
        <v>0</v>
      </c>
      <c r="Y24" s="113">
        <v>0</v>
      </c>
      <c r="Z24" s="113">
        <v>0</v>
      </c>
      <c r="AA24" s="113">
        <v>0</v>
      </c>
      <c r="AB24" s="113">
        <v>0.9</v>
      </c>
      <c r="AC24" s="113">
        <v>0</v>
      </c>
      <c r="AD24" s="113">
        <v>0</v>
      </c>
      <c r="AE24" s="113">
        <v>0</v>
      </c>
      <c r="AF24" s="113">
        <v>0</v>
      </c>
      <c r="AG24" s="113">
        <v>0</v>
      </c>
      <c r="AH24" s="110">
        <f t="shared" si="1"/>
        <v>70.3</v>
      </c>
      <c r="AI24" s="111">
        <f t="shared" si="0"/>
        <v>4.5064102564102564</v>
      </c>
    </row>
    <row r="25" spans="1:35" ht="17.25" customHeight="1" x14ac:dyDescent="0.2">
      <c r="A25" s="104">
        <v>394</v>
      </c>
      <c r="B25" s="18" t="s">
        <v>28</v>
      </c>
      <c r="C25" s="106">
        <v>2.7</v>
      </c>
      <c r="D25" s="114">
        <v>3.8</v>
      </c>
      <c r="E25" s="114">
        <v>0</v>
      </c>
      <c r="F25" s="114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4">
        <v>1.2</v>
      </c>
      <c r="S25" s="114">
        <v>0</v>
      </c>
      <c r="T25" s="114">
        <v>0</v>
      </c>
      <c r="U25" s="114">
        <v>0</v>
      </c>
      <c r="V25" s="114">
        <v>0</v>
      </c>
      <c r="W25" s="114">
        <v>0</v>
      </c>
      <c r="X25" s="114">
        <v>0</v>
      </c>
      <c r="Y25" s="113">
        <v>0</v>
      </c>
      <c r="Z25" s="113">
        <v>0</v>
      </c>
      <c r="AA25" s="113">
        <v>0</v>
      </c>
      <c r="AB25" s="113">
        <v>0</v>
      </c>
      <c r="AC25" s="113">
        <v>0</v>
      </c>
      <c r="AD25" s="113">
        <v>0</v>
      </c>
      <c r="AE25" s="113">
        <v>0</v>
      </c>
      <c r="AF25" s="113">
        <v>0</v>
      </c>
      <c r="AG25" s="113">
        <v>0</v>
      </c>
      <c r="AH25" s="110">
        <f t="shared" si="1"/>
        <v>5</v>
      </c>
      <c r="AI25" s="111">
        <f t="shared" si="0"/>
        <v>1.8518518518518516</v>
      </c>
    </row>
    <row r="26" spans="1:35" ht="17.25" customHeight="1" x14ac:dyDescent="0.2">
      <c r="A26" s="104">
        <v>429</v>
      </c>
      <c r="B26" s="18" t="s">
        <v>29</v>
      </c>
      <c r="C26" s="106">
        <v>1.2</v>
      </c>
      <c r="D26" s="114">
        <v>19</v>
      </c>
      <c r="E26" s="114">
        <v>0</v>
      </c>
      <c r="F26" s="114">
        <v>0</v>
      </c>
      <c r="G26" s="113">
        <v>0.3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0.3</v>
      </c>
      <c r="P26" s="113">
        <v>0.2</v>
      </c>
      <c r="Q26" s="113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3">
        <v>0</v>
      </c>
      <c r="Z26" s="113">
        <v>0</v>
      </c>
      <c r="AA26" s="113">
        <v>0</v>
      </c>
      <c r="AB26" s="113">
        <v>0</v>
      </c>
      <c r="AC26" s="113">
        <v>0</v>
      </c>
      <c r="AD26" s="113">
        <v>0</v>
      </c>
      <c r="AE26" s="113">
        <v>0</v>
      </c>
      <c r="AF26" s="113">
        <v>0</v>
      </c>
      <c r="AG26" s="113">
        <v>0</v>
      </c>
      <c r="AH26" s="110">
        <f t="shared" si="1"/>
        <v>19.8</v>
      </c>
      <c r="AI26" s="111">
        <f t="shared" si="0"/>
        <v>16.5</v>
      </c>
    </row>
    <row r="27" spans="1:35" ht="17.25" customHeight="1" x14ac:dyDescent="0.2">
      <c r="A27" s="104">
        <v>440</v>
      </c>
      <c r="B27" s="18" t="s">
        <v>30</v>
      </c>
      <c r="C27" s="106">
        <v>10</v>
      </c>
      <c r="D27" s="114">
        <v>2</v>
      </c>
      <c r="E27" s="114">
        <v>13</v>
      </c>
      <c r="F27" s="114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2.2000000000000002</v>
      </c>
      <c r="P27" s="113">
        <v>0</v>
      </c>
      <c r="Q27" s="113">
        <v>0</v>
      </c>
      <c r="R27" s="114">
        <v>0</v>
      </c>
      <c r="S27" s="114">
        <v>0</v>
      </c>
      <c r="T27" s="114">
        <v>0</v>
      </c>
      <c r="U27" s="114">
        <v>10.7</v>
      </c>
      <c r="V27" s="114">
        <v>0</v>
      </c>
      <c r="W27" s="114">
        <v>0</v>
      </c>
      <c r="X27" s="114">
        <v>0</v>
      </c>
      <c r="Y27" s="113">
        <v>0</v>
      </c>
      <c r="Z27" s="113">
        <v>0</v>
      </c>
      <c r="AA27" s="113">
        <v>0</v>
      </c>
      <c r="AB27" s="113">
        <v>0.5</v>
      </c>
      <c r="AC27" s="113">
        <v>0</v>
      </c>
      <c r="AD27" s="113">
        <v>0</v>
      </c>
      <c r="AE27" s="113">
        <v>0</v>
      </c>
      <c r="AF27" s="113">
        <v>0</v>
      </c>
      <c r="AG27" s="113">
        <v>0</v>
      </c>
      <c r="AH27" s="110">
        <f t="shared" si="1"/>
        <v>28.4</v>
      </c>
      <c r="AI27" s="111">
        <f t="shared" si="0"/>
        <v>2.84</v>
      </c>
    </row>
    <row r="28" spans="1:35" ht="17.25" customHeight="1" x14ac:dyDescent="0.2">
      <c r="A28" s="104">
        <v>477</v>
      </c>
      <c r="B28" s="105" t="s">
        <v>31</v>
      </c>
      <c r="C28" s="106">
        <v>5.9</v>
      </c>
      <c r="D28" s="113">
        <v>13.5</v>
      </c>
      <c r="E28" s="113">
        <v>5.5</v>
      </c>
      <c r="F28" s="113" t="s">
        <v>11</v>
      </c>
      <c r="G28" s="113">
        <v>0.5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3.5</v>
      </c>
      <c r="P28" s="113">
        <v>0</v>
      </c>
      <c r="Q28" s="113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3">
        <v>0</v>
      </c>
      <c r="AF28" s="113">
        <v>0</v>
      </c>
      <c r="AG28" s="113">
        <v>0</v>
      </c>
      <c r="AH28" s="110">
        <f t="shared" si="1"/>
        <v>23</v>
      </c>
      <c r="AI28" s="111">
        <f t="shared" si="0"/>
        <v>3.8983050847457625</v>
      </c>
    </row>
    <row r="29" spans="1:35" ht="17.25" customHeight="1" x14ac:dyDescent="0.2">
      <c r="A29" s="104">
        <v>572</v>
      </c>
      <c r="B29" s="18" t="s">
        <v>32</v>
      </c>
      <c r="C29" s="106">
        <v>4.8</v>
      </c>
      <c r="D29" s="114">
        <v>11.7</v>
      </c>
      <c r="E29" s="114">
        <v>0.1</v>
      </c>
      <c r="F29" s="114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4">
        <v>0</v>
      </c>
      <c r="S29" s="114">
        <v>0</v>
      </c>
      <c r="T29" s="114">
        <v>0</v>
      </c>
      <c r="U29" s="114">
        <v>0</v>
      </c>
      <c r="V29" s="114">
        <v>0</v>
      </c>
      <c r="W29" s="114">
        <v>0</v>
      </c>
      <c r="X29" s="114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3">
        <v>0</v>
      </c>
      <c r="AF29" s="113">
        <v>0</v>
      </c>
      <c r="AG29" s="113">
        <v>0</v>
      </c>
      <c r="AH29" s="110">
        <f t="shared" si="1"/>
        <v>11.799999999999999</v>
      </c>
      <c r="AI29" s="111">
        <f t="shared" si="0"/>
        <v>2.458333333333333</v>
      </c>
    </row>
    <row r="30" spans="1:35" ht="17.25" customHeight="1" x14ac:dyDescent="0.2">
      <c r="A30" s="104">
        <v>592</v>
      </c>
      <c r="B30" s="18" t="s">
        <v>33</v>
      </c>
      <c r="C30" s="106">
        <v>12</v>
      </c>
      <c r="D30" s="114">
        <v>39</v>
      </c>
      <c r="E30" s="114">
        <v>7</v>
      </c>
      <c r="F30" s="114">
        <v>0.2</v>
      </c>
      <c r="G30" s="113">
        <v>4.3</v>
      </c>
      <c r="H30" s="113">
        <v>2.1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4.4000000000000004</v>
      </c>
      <c r="P30" s="113">
        <v>0</v>
      </c>
      <c r="Q30" s="113">
        <v>0</v>
      </c>
      <c r="R30" s="114">
        <v>0</v>
      </c>
      <c r="S30" s="114">
        <v>0</v>
      </c>
      <c r="T30" s="114">
        <v>0</v>
      </c>
      <c r="U30" s="114">
        <v>0</v>
      </c>
      <c r="V30" s="114">
        <v>0</v>
      </c>
      <c r="W30" s="114">
        <v>0</v>
      </c>
      <c r="X30" s="114">
        <v>0</v>
      </c>
      <c r="Y30" s="113">
        <v>0</v>
      </c>
      <c r="Z30" s="113">
        <v>0</v>
      </c>
      <c r="AA30" s="113">
        <v>0</v>
      </c>
      <c r="AB30" s="113">
        <v>0</v>
      </c>
      <c r="AC30" s="113">
        <v>0</v>
      </c>
      <c r="AD30" s="113">
        <v>0</v>
      </c>
      <c r="AE30" s="113">
        <v>0</v>
      </c>
      <c r="AF30" s="113">
        <v>0</v>
      </c>
      <c r="AG30" s="113">
        <v>0</v>
      </c>
      <c r="AH30" s="110">
        <f t="shared" si="1"/>
        <v>57</v>
      </c>
      <c r="AI30" s="111">
        <f t="shared" si="0"/>
        <v>4.75</v>
      </c>
    </row>
    <row r="31" spans="1:35" ht="17.25" customHeight="1" x14ac:dyDescent="0.2">
      <c r="A31" s="104">
        <v>602</v>
      </c>
      <c r="B31" s="105" t="s">
        <v>34</v>
      </c>
      <c r="C31" s="106">
        <v>9.1</v>
      </c>
      <c r="D31" s="113">
        <v>1.6</v>
      </c>
      <c r="E31" s="113">
        <v>28.2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22.9</v>
      </c>
      <c r="P31" s="113">
        <v>0</v>
      </c>
      <c r="Q31" s="113">
        <v>0.9</v>
      </c>
      <c r="R31" s="114">
        <v>1.5</v>
      </c>
      <c r="S31" s="114">
        <v>0</v>
      </c>
      <c r="T31" s="114">
        <v>0</v>
      </c>
      <c r="U31" s="114">
        <v>13.2</v>
      </c>
      <c r="V31" s="113">
        <v>17.899999999999999</v>
      </c>
      <c r="W31" s="114">
        <v>0</v>
      </c>
      <c r="X31" s="114">
        <v>0</v>
      </c>
      <c r="Y31" s="113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0">
        <f t="shared" si="1"/>
        <v>86.199999999999989</v>
      </c>
      <c r="AI31" s="111">
        <f t="shared" si="0"/>
        <v>9.4725274725274708</v>
      </c>
    </row>
    <row r="32" spans="1:35" ht="17.25" customHeight="1" x14ac:dyDescent="0.2">
      <c r="A32" s="104">
        <v>633</v>
      </c>
      <c r="B32" s="18" t="s">
        <v>35</v>
      </c>
      <c r="C32" s="106">
        <v>5</v>
      </c>
      <c r="D32" s="114">
        <v>50</v>
      </c>
      <c r="E32" s="114">
        <v>0.5</v>
      </c>
      <c r="F32" s="114">
        <v>0.2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1.4</v>
      </c>
      <c r="P32" s="113">
        <v>0</v>
      </c>
      <c r="Q32" s="113">
        <v>0</v>
      </c>
      <c r="R32" s="114">
        <v>0</v>
      </c>
      <c r="S32" s="114">
        <v>0</v>
      </c>
      <c r="T32" s="114">
        <v>0</v>
      </c>
      <c r="U32" s="114">
        <v>0</v>
      </c>
      <c r="V32" s="113">
        <v>0</v>
      </c>
      <c r="W32" s="114">
        <v>0</v>
      </c>
      <c r="X32" s="114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3">
        <v>0</v>
      </c>
      <c r="AF32" s="113">
        <v>0</v>
      </c>
      <c r="AG32" s="113">
        <v>0</v>
      </c>
      <c r="AH32" s="110">
        <f t="shared" si="1"/>
        <v>52.1</v>
      </c>
      <c r="AI32" s="111">
        <f t="shared" si="0"/>
        <v>10.42</v>
      </c>
    </row>
    <row r="33" spans="1:35" ht="17.25" customHeight="1" x14ac:dyDescent="0.2">
      <c r="A33" s="104">
        <v>660</v>
      </c>
      <c r="B33" s="177" t="s">
        <v>36</v>
      </c>
      <c r="C33" s="106">
        <v>10.3</v>
      </c>
      <c r="D33" s="113">
        <v>5.3</v>
      </c>
      <c r="E33" s="113">
        <v>0.5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6</v>
      </c>
      <c r="O33" s="113">
        <v>2</v>
      </c>
      <c r="P33" s="113">
        <v>0</v>
      </c>
      <c r="Q33" s="113">
        <v>0</v>
      </c>
      <c r="R33" s="114">
        <v>0</v>
      </c>
      <c r="S33" s="114">
        <v>0</v>
      </c>
      <c r="T33" s="114">
        <v>0</v>
      </c>
      <c r="U33" s="114">
        <v>0.6</v>
      </c>
      <c r="V33" s="113">
        <v>0</v>
      </c>
      <c r="W33" s="114">
        <v>0</v>
      </c>
      <c r="X33" s="114">
        <v>0</v>
      </c>
      <c r="Y33" s="113">
        <v>0</v>
      </c>
      <c r="Z33" s="113">
        <v>0</v>
      </c>
      <c r="AA33" s="113">
        <v>0</v>
      </c>
      <c r="AB33" s="113">
        <v>0</v>
      </c>
      <c r="AC33" s="113">
        <v>0</v>
      </c>
      <c r="AD33" s="113">
        <v>0</v>
      </c>
      <c r="AE33" s="113">
        <v>0</v>
      </c>
      <c r="AF33" s="113">
        <v>0</v>
      </c>
      <c r="AG33" s="113">
        <v>0</v>
      </c>
      <c r="AH33" s="110">
        <f t="shared" si="1"/>
        <v>14.4</v>
      </c>
      <c r="AI33" s="111">
        <f t="shared" si="0"/>
        <v>1.3980582524271845</v>
      </c>
    </row>
    <row r="34" spans="1:35" ht="17.25" customHeight="1" x14ac:dyDescent="0.2">
      <c r="A34" s="104">
        <v>666</v>
      </c>
      <c r="B34" s="18" t="s">
        <v>37</v>
      </c>
      <c r="C34" s="106">
        <v>7</v>
      </c>
      <c r="D34" s="113">
        <v>1</v>
      </c>
      <c r="E34" s="113" t="s">
        <v>11</v>
      </c>
      <c r="F34" s="113" t="s">
        <v>11</v>
      </c>
      <c r="G34" s="113">
        <v>6.4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2.2000000000000002</v>
      </c>
      <c r="Q34" s="113">
        <v>1.1000000000000001</v>
      </c>
      <c r="R34" s="114">
        <v>0</v>
      </c>
      <c r="S34" s="114">
        <v>0</v>
      </c>
      <c r="T34" s="114">
        <v>0</v>
      </c>
      <c r="U34" s="114">
        <v>0</v>
      </c>
      <c r="V34" s="113">
        <v>0</v>
      </c>
      <c r="W34" s="114">
        <v>0</v>
      </c>
      <c r="X34" s="114">
        <v>0</v>
      </c>
      <c r="Y34" s="113">
        <v>0</v>
      </c>
      <c r="Z34" s="113">
        <v>0</v>
      </c>
      <c r="AA34" s="113">
        <v>0</v>
      </c>
      <c r="AB34" s="113">
        <v>0</v>
      </c>
      <c r="AC34" s="113">
        <v>0</v>
      </c>
      <c r="AD34" s="113">
        <v>0</v>
      </c>
      <c r="AE34" s="113">
        <v>0</v>
      </c>
      <c r="AF34" s="113">
        <v>0</v>
      </c>
      <c r="AG34" s="113">
        <v>0</v>
      </c>
      <c r="AH34" s="110">
        <f t="shared" si="1"/>
        <v>10.700000000000001</v>
      </c>
      <c r="AI34" s="111">
        <f t="shared" si="0"/>
        <v>1.5285714285714287</v>
      </c>
    </row>
    <row r="35" spans="1:35" ht="17.25" customHeight="1" x14ac:dyDescent="0.2">
      <c r="A35" s="104">
        <v>690</v>
      </c>
      <c r="B35" s="105" t="s">
        <v>38</v>
      </c>
      <c r="C35" s="106">
        <v>8.1999999999999993</v>
      </c>
      <c r="D35" s="113">
        <v>2.5</v>
      </c>
      <c r="E35" s="113">
        <v>2</v>
      </c>
      <c r="F35" s="113">
        <v>21.6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 t="s">
        <v>11</v>
      </c>
      <c r="P35" s="113">
        <v>0</v>
      </c>
      <c r="Q35" s="113">
        <v>0</v>
      </c>
      <c r="R35" s="114">
        <v>0</v>
      </c>
      <c r="S35" s="114">
        <v>0</v>
      </c>
      <c r="T35" s="114">
        <v>0</v>
      </c>
      <c r="U35" s="114">
        <v>14</v>
      </c>
      <c r="V35" s="113">
        <v>0</v>
      </c>
      <c r="W35" s="114">
        <v>0</v>
      </c>
      <c r="X35" s="114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3">
        <v>0</v>
      </c>
      <c r="AE35" s="113">
        <v>0</v>
      </c>
      <c r="AF35" s="113">
        <v>0</v>
      </c>
      <c r="AG35" s="113">
        <v>0</v>
      </c>
      <c r="AH35" s="110">
        <f t="shared" si="1"/>
        <v>40.1</v>
      </c>
      <c r="AI35" s="111">
        <f t="shared" si="0"/>
        <v>4.8902439024390247</v>
      </c>
    </row>
    <row r="36" spans="1:35" ht="17.25" customHeight="1" x14ac:dyDescent="0.2">
      <c r="A36" s="104">
        <v>731</v>
      </c>
      <c r="B36" s="18" t="s">
        <v>39</v>
      </c>
      <c r="C36" s="106">
        <v>1.7</v>
      </c>
      <c r="D36" s="113" t="s">
        <v>11</v>
      </c>
      <c r="E36" s="113">
        <v>0</v>
      </c>
      <c r="F36" s="113" t="s">
        <v>11</v>
      </c>
      <c r="G36" s="114">
        <v>0.2</v>
      </c>
      <c r="H36" s="113">
        <v>0</v>
      </c>
      <c r="I36" s="113">
        <v>0</v>
      </c>
      <c r="J36" s="113">
        <v>0</v>
      </c>
      <c r="K36" s="114">
        <v>0.2</v>
      </c>
      <c r="L36" s="113">
        <v>0</v>
      </c>
      <c r="M36" s="114">
        <v>0</v>
      </c>
      <c r="N36" s="114">
        <v>0</v>
      </c>
      <c r="O36" s="113">
        <v>0</v>
      </c>
      <c r="P36" s="113">
        <v>0</v>
      </c>
      <c r="Q36" s="113">
        <v>0</v>
      </c>
      <c r="R36" s="114" t="s">
        <v>11</v>
      </c>
      <c r="S36" s="114" t="s">
        <v>11</v>
      </c>
      <c r="T36" s="114">
        <v>0</v>
      </c>
      <c r="U36" s="114">
        <v>0.2</v>
      </c>
      <c r="V36" s="113">
        <v>0</v>
      </c>
      <c r="W36" s="114">
        <v>0</v>
      </c>
      <c r="X36" s="114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3">
        <v>0</v>
      </c>
      <c r="AF36" s="113">
        <v>0</v>
      </c>
      <c r="AG36" s="113">
        <v>0</v>
      </c>
      <c r="AH36" s="110">
        <f t="shared" si="1"/>
        <v>0.60000000000000009</v>
      </c>
      <c r="AI36" s="111">
        <f t="shared" si="0"/>
        <v>0.35294117647058831</v>
      </c>
    </row>
    <row r="37" spans="1:35" ht="17.25" customHeight="1" x14ac:dyDescent="0.2">
      <c r="A37" s="104">
        <v>782</v>
      </c>
      <c r="B37" s="105" t="s">
        <v>40</v>
      </c>
      <c r="C37" s="106">
        <v>4.4000000000000004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4">
        <v>0</v>
      </c>
      <c r="O37" s="113">
        <v>0</v>
      </c>
      <c r="P37" s="113">
        <v>0</v>
      </c>
      <c r="Q37" s="113">
        <v>0</v>
      </c>
      <c r="R37" s="114">
        <v>0</v>
      </c>
      <c r="S37" s="114">
        <v>0</v>
      </c>
      <c r="T37" s="114">
        <v>0</v>
      </c>
      <c r="U37" s="114" t="s">
        <v>11</v>
      </c>
      <c r="V37" s="113">
        <v>0</v>
      </c>
      <c r="W37" s="114">
        <v>0</v>
      </c>
      <c r="X37" s="114">
        <v>0</v>
      </c>
      <c r="Y37" s="113">
        <v>0</v>
      </c>
      <c r="Z37" s="113">
        <v>0</v>
      </c>
      <c r="AA37" s="113">
        <v>0</v>
      </c>
      <c r="AB37" s="113">
        <v>0</v>
      </c>
      <c r="AC37" s="113">
        <v>0</v>
      </c>
      <c r="AD37" s="113">
        <v>0</v>
      </c>
      <c r="AE37" s="113">
        <v>0</v>
      </c>
      <c r="AF37" s="113">
        <v>0</v>
      </c>
      <c r="AG37" s="113">
        <v>0</v>
      </c>
      <c r="AH37" s="110">
        <f t="shared" si="1"/>
        <v>0</v>
      </c>
      <c r="AI37" s="111">
        <f t="shared" si="0"/>
        <v>0</v>
      </c>
    </row>
    <row r="38" spans="1:35" ht="17.25" customHeight="1" x14ac:dyDescent="0.2">
      <c r="A38" s="104">
        <v>845</v>
      </c>
      <c r="B38" s="18" t="s">
        <v>41</v>
      </c>
      <c r="C38" s="106">
        <v>2.6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4">
        <v>0</v>
      </c>
      <c r="O38" s="113">
        <v>0</v>
      </c>
      <c r="P38" s="113">
        <v>0</v>
      </c>
      <c r="Q38" s="113">
        <v>0</v>
      </c>
      <c r="R38" s="114">
        <v>0</v>
      </c>
      <c r="S38" s="114">
        <v>0</v>
      </c>
      <c r="T38" s="114">
        <v>0</v>
      </c>
      <c r="U38" s="114" t="s">
        <v>11</v>
      </c>
      <c r="V38" s="113">
        <v>0</v>
      </c>
      <c r="W38" s="114">
        <v>0</v>
      </c>
      <c r="X38" s="114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13">
        <v>0</v>
      </c>
      <c r="AE38" s="113">
        <v>0</v>
      </c>
      <c r="AF38" s="113">
        <v>0</v>
      </c>
      <c r="AG38" s="113">
        <v>0</v>
      </c>
      <c r="AH38" s="110">
        <f t="shared" si="1"/>
        <v>0</v>
      </c>
      <c r="AI38" s="111">
        <f t="shared" si="0"/>
        <v>0</v>
      </c>
    </row>
    <row r="39" spans="1:35" ht="17.25" customHeight="1" x14ac:dyDescent="0.2">
      <c r="A39" s="191" t="s">
        <v>42</v>
      </c>
      <c r="B39" s="192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20"/>
      <c r="AI39" s="121"/>
    </row>
    <row r="40" spans="1:35" ht="17.25" customHeight="1" x14ac:dyDescent="0.2">
      <c r="A40" s="122">
        <v>1002</v>
      </c>
      <c r="B40" s="18" t="s">
        <v>44</v>
      </c>
      <c r="C40" s="123"/>
      <c r="D40" s="113">
        <v>3.1</v>
      </c>
      <c r="E40" s="113">
        <v>0.2</v>
      </c>
      <c r="F40" s="113">
        <v>0.2</v>
      </c>
      <c r="G40" s="113">
        <v>0</v>
      </c>
      <c r="H40" s="113">
        <v>0.1</v>
      </c>
      <c r="I40" s="113">
        <v>0</v>
      </c>
      <c r="J40" s="114">
        <v>0</v>
      </c>
      <c r="K40" s="114">
        <v>0</v>
      </c>
      <c r="L40" s="114">
        <v>0</v>
      </c>
      <c r="M40" s="114">
        <v>0</v>
      </c>
      <c r="N40" s="114">
        <v>0</v>
      </c>
      <c r="O40" s="114">
        <v>0.1</v>
      </c>
      <c r="P40" s="114">
        <v>0.2</v>
      </c>
      <c r="Q40" s="114">
        <v>0.1</v>
      </c>
      <c r="R40" s="113">
        <v>0</v>
      </c>
      <c r="S40" s="113">
        <v>0</v>
      </c>
      <c r="T40" s="113">
        <v>1</v>
      </c>
      <c r="U40" s="113">
        <v>0.1</v>
      </c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0.2</v>
      </c>
      <c r="AB40" s="113">
        <v>0.3</v>
      </c>
      <c r="AC40" s="113">
        <v>0</v>
      </c>
      <c r="AD40" s="113">
        <v>0</v>
      </c>
      <c r="AE40" s="113">
        <v>0</v>
      </c>
      <c r="AF40" s="113">
        <v>0</v>
      </c>
      <c r="AG40" s="113">
        <v>0</v>
      </c>
      <c r="AH40" s="110">
        <f t="shared" ref="AH40:AH86" si="2">SUM(D40:AG40)</f>
        <v>5.6000000000000005</v>
      </c>
      <c r="AI40" s="111"/>
    </row>
    <row r="41" spans="1:35" ht="17.25" customHeight="1" x14ac:dyDescent="0.2">
      <c r="A41" s="122">
        <v>1032</v>
      </c>
      <c r="B41" s="18" t="s">
        <v>46</v>
      </c>
      <c r="C41" s="123"/>
      <c r="D41" s="113">
        <v>32.4</v>
      </c>
      <c r="E41" s="113">
        <v>18.899999999999999</v>
      </c>
      <c r="F41" s="113">
        <v>0</v>
      </c>
      <c r="G41" s="113">
        <v>0.1</v>
      </c>
      <c r="H41" s="113">
        <v>0</v>
      </c>
      <c r="I41" s="113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10.1</v>
      </c>
      <c r="O41" s="114">
        <v>0.3</v>
      </c>
      <c r="P41" s="114">
        <v>0</v>
      </c>
      <c r="Q41" s="114">
        <v>0</v>
      </c>
      <c r="R41" s="113">
        <v>0</v>
      </c>
      <c r="S41" s="113">
        <v>0</v>
      </c>
      <c r="T41" s="113">
        <v>0.2</v>
      </c>
      <c r="U41" s="113">
        <v>0.2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0</v>
      </c>
      <c r="AB41" s="113">
        <v>0.1</v>
      </c>
      <c r="AC41" s="113">
        <v>0</v>
      </c>
      <c r="AD41" s="113">
        <v>0</v>
      </c>
      <c r="AE41" s="113">
        <v>0</v>
      </c>
      <c r="AF41" s="113">
        <v>0</v>
      </c>
      <c r="AG41" s="113">
        <v>0</v>
      </c>
      <c r="AH41" s="110">
        <f t="shared" si="2"/>
        <v>62.300000000000004</v>
      </c>
      <c r="AI41" s="111"/>
    </row>
    <row r="42" spans="1:35" ht="17.25" customHeight="1" x14ac:dyDescent="0.2">
      <c r="A42" s="122">
        <v>1039</v>
      </c>
      <c r="B42" s="18" t="s">
        <v>47</v>
      </c>
      <c r="C42" s="123"/>
      <c r="D42" s="113">
        <v>0.5</v>
      </c>
      <c r="E42" s="113">
        <v>1.4</v>
      </c>
      <c r="F42" s="113">
        <v>0</v>
      </c>
      <c r="G42" s="113">
        <v>0</v>
      </c>
      <c r="H42" s="113">
        <v>0</v>
      </c>
      <c r="I42" s="113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3.2</v>
      </c>
      <c r="O42" s="114">
        <v>2.8</v>
      </c>
      <c r="P42" s="114">
        <v>0.2</v>
      </c>
      <c r="Q42" s="114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  <c r="AD42" s="113">
        <v>0</v>
      </c>
      <c r="AE42" s="113">
        <v>0</v>
      </c>
      <c r="AF42" s="113">
        <v>0</v>
      </c>
      <c r="AG42" s="113">
        <v>0</v>
      </c>
      <c r="AH42" s="110">
        <f t="shared" si="2"/>
        <v>8.1</v>
      </c>
      <c r="AI42" s="111"/>
    </row>
    <row r="43" spans="1:35" ht="17.25" customHeight="1" x14ac:dyDescent="0.2">
      <c r="A43" s="122">
        <v>1041</v>
      </c>
      <c r="B43" s="18" t="s">
        <v>8</v>
      </c>
      <c r="C43" s="123"/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4">
        <v>0</v>
      </c>
      <c r="K43" s="114">
        <v>0</v>
      </c>
      <c r="L43" s="114">
        <v>0</v>
      </c>
      <c r="M43" s="114">
        <v>0</v>
      </c>
      <c r="N43" s="114">
        <v>0.2</v>
      </c>
      <c r="O43" s="114">
        <v>0</v>
      </c>
      <c r="P43" s="114">
        <v>0</v>
      </c>
      <c r="Q43" s="114">
        <v>0</v>
      </c>
      <c r="R43" s="113">
        <v>0</v>
      </c>
      <c r="S43" s="113">
        <v>0</v>
      </c>
      <c r="T43" s="113">
        <v>0.2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13">
        <v>0</v>
      </c>
      <c r="AE43" s="113">
        <v>0</v>
      </c>
      <c r="AF43" s="113">
        <v>0</v>
      </c>
      <c r="AG43" s="113">
        <v>0</v>
      </c>
      <c r="AH43" s="110">
        <f t="shared" si="2"/>
        <v>0.4</v>
      </c>
      <c r="AI43" s="111"/>
    </row>
    <row r="44" spans="1:35" ht="17.25" customHeight="1" x14ac:dyDescent="0.2">
      <c r="A44" s="122">
        <v>1089</v>
      </c>
      <c r="B44" s="18" t="s">
        <v>48</v>
      </c>
      <c r="C44" s="123"/>
      <c r="D44" s="113">
        <v>0.2</v>
      </c>
      <c r="E44" s="113">
        <v>17.100000000000001</v>
      </c>
      <c r="F44" s="113">
        <v>0</v>
      </c>
      <c r="G44" s="113">
        <v>0</v>
      </c>
      <c r="H44" s="113">
        <v>0</v>
      </c>
      <c r="I44" s="113">
        <v>0</v>
      </c>
      <c r="J44" s="114">
        <v>0</v>
      </c>
      <c r="K44" s="114">
        <v>0</v>
      </c>
      <c r="L44" s="114">
        <v>0</v>
      </c>
      <c r="M44" s="114">
        <v>0</v>
      </c>
      <c r="N44" s="114">
        <v>0.7</v>
      </c>
      <c r="O44" s="114">
        <v>0</v>
      </c>
      <c r="P44" s="114">
        <v>0</v>
      </c>
      <c r="Q44" s="114">
        <v>0</v>
      </c>
      <c r="R44" s="113">
        <v>0</v>
      </c>
      <c r="S44" s="113">
        <v>0</v>
      </c>
      <c r="T44" s="113">
        <v>0.4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13">
        <v>0</v>
      </c>
      <c r="AE44" s="113">
        <v>0</v>
      </c>
      <c r="AF44" s="113">
        <v>0</v>
      </c>
      <c r="AG44" s="113">
        <v>0</v>
      </c>
      <c r="AH44" s="110">
        <f t="shared" si="2"/>
        <v>18.399999999999999</v>
      </c>
      <c r="AI44" s="111"/>
    </row>
    <row r="45" spans="1:35" ht="17.25" customHeight="1" x14ac:dyDescent="0.2">
      <c r="A45" s="122">
        <v>1105</v>
      </c>
      <c r="B45" s="18" t="s">
        <v>49</v>
      </c>
      <c r="C45" s="123"/>
      <c r="D45" s="113">
        <v>0</v>
      </c>
      <c r="E45" s="113">
        <v>11.6</v>
      </c>
      <c r="F45" s="113">
        <v>2.2000000000000002</v>
      </c>
      <c r="G45" s="113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1.7</v>
      </c>
      <c r="O45" s="114">
        <v>0.4</v>
      </c>
      <c r="P45" s="114">
        <v>0</v>
      </c>
      <c r="Q45" s="114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0</v>
      </c>
      <c r="AH45" s="110">
        <f t="shared" si="2"/>
        <v>15.9</v>
      </c>
      <c r="AI45" s="111"/>
    </row>
    <row r="46" spans="1:35" ht="17.25" customHeight="1" x14ac:dyDescent="0.2">
      <c r="A46" s="122">
        <v>1112</v>
      </c>
      <c r="B46" s="18" t="s">
        <v>50</v>
      </c>
      <c r="C46" s="123"/>
      <c r="D46" s="113">
        <v>0.9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4">
        <v>0</v>
      </c>
      <c r="K46" s="114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3">
        <v>0</v>
      </c>
      <c r="S46" s="113">
        <v>0</v>
      </c>
      <c r="T46" s="113">
        <v>0.7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0</v>
      </c>
      <c r="AE46" s="113">
        <v>0</v>
      </c>
      <c r="AF46" s="113">
        <v>0</v>
      </c>
      <c r="AG46" s="113">
        <v>0</v>
      </c>
      <c r="AH46" s="110">
        <f t="shared" si="2"/>
        <v>1.6</v>
      </c>
      <c r="AI46" s="111"/>
    </row>
    <row r="47" spans="1:35" ht="17.25" customHeight="1" x14ac:dyDescent="0.2">
      <c r="A47" s="122">
        <v>1151</v>
      </c>
      <c r="B47" s="18" t="s">
        <v>51</v>
      </c>
      <c r="C47" s="123"/>
      <c r="D47" s="193" t="s">
        <v>45</v>
      </c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1"/>
      <c r="AH47" s="36">
        <f t="shared" si="2"/>
        <v>0</v>
      </c>
      <c r="AI47" s="111"/>
    </row>
    <row r="48" spans="1:35" ht="17.25" customHeight="1" x14ac:dyDescent="0.2">
      <c r="A48" s="122">
        <v>1160</v>
      </c>
      <c r="B48" s="18" t="s">
        <v>52</v>
      </c>
      <c r="C48" s="123"/>
      <c r="D48" s="113">
        <v>1</v>
      </c>
      <c r="E48" s="113">
        <v>0.2</v>
      </c>
      <c r="F48" s="113">
        <v>0</v>
      </c>
      <c r="G48" s="113">
        <v>0</v>
      </c>
      <c r="H48" s="113">
        <v>0</v>
      </c>
      <c r="I48" s="113">
        <v>0</v>
      </c>
      <c r="J48" s="114">
        <v>0</v>
      </c>
      <c r="K48" s="114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13">
        <v>0</v>
      </c>
      <c r="AE48" s="113">
        <v>0</v>
      </c>
      <c r="AF48" s="113">
        <v>0</v>
      </c>
      <c r="AG48" s="113">
        <v>0</v>
      </c>
      <c r="AH48" s="110">
        <f t="shared" si="2"/>
        <v>1.2</v>
      </c>
      <c r="AI48" s="111"/>
    </row>
    <row r="49" spans="1:35" ht="17.25" customHeight="1" x14ac:dyDescent="0.2">
      <c r="A49" s="122">
        <v>1171</v>
      </c>
      <c r="B49" s="18" t="s">
        <v>53</v>
      </c>
      <c r="C49" s="123"/>
      <c r="D49" s="113">
        <v>34.299999999999997</v>
      </c>
      <c r="E49" s="113">
        <v>0.2</v>
      </c>
      <c r="F49" s="113">
        <v>25.1</v>
      </c>
      <c r="G49" s="113">
        <v>0</v>
      </c>
      <c r="H49" s="113">
        <v>0</v>
      </c>
      <c r="I49" s="113">
        <v>0</v>
      </c>
      <c r="J49" s="114">
        <v>0</v>
      </c>
      <c r="K49" s="114">
        <v>0</v>
      </c>
      <c r="L49" s="114">
        <v>0</v>
      </c>
      <c r="M49" s="114">
        <v>0</v>
      </c>
      <c r="N49" s="114">
        <v>0</v>
      </c>
      <c r="O49" s="114">
        <v>0.1</v>
      </c>
      <c r="P49" s="114">
        <v>1.7</v>
      </c>
      <c r="Q49" s="114">
        <v>0</v>
      </c>
      <c r="R49" s="113">
        <v>0.2</v>
      </c>
      <c r="S49" s="113">
        <v>0</v>
      </c>
      <c r="T49" s="113">
        <v>0</v>
      </c>
      <c r="U49" s="113">
        <v>0</v>
      </c>
      <c r="V49" s="113">
        <v>0</v>
      </c>
      <c r="W49" s="113">
        <v>0</v>
      </c>
      <c r="X49" s="113">
        <v>0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13">
        <v>0</v>
      </c>
      <c r="AH49" s="110">
        <f t="shared" si="2"/>
        <v>61.600000000000009</v>
      </c>
      <c r="AI49" s="111"/>
    </row>
    <row r="50" spans="1:35" ht="17.25" customHeight="1" x14ac:dyDescent="0.2">
      <c r="A50" s="122">
        <v>1187</v>
      </c>
      <c r="B50" s="18" t="s">
        <v>54</v>
      </c>
      <c r="C50" s="123"/>
      <c r="D50" s="113">
        <v>3.8</v>
      </c>
      <c r="E50" s="113">
        <v>2</v>
      </c>
      <c r="F50" s="113">
        <v>0.2</v>
      </c>
      <c r="G50" s="113">
        <v>0</v>
      </c>
      <c r="H50" s="113">
        <v>0</v>
      </c>
      <c r="I50" s="113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0.8</v>
      </c>
      <c r="O50" s="114">
        <v>1.7</v>
      </c>
      <c r="P50" s="114">
        <v>0</v>
      </c>
      <c r="Q50" s="114">
        <v>0</v>
      </c>
      <c r="R50" s="113">
        <v>0</v>
      </c>
      <c r="S50" s="113">
        <v>0</v>
      </c>
      <c r="T50" s="113">
        <v>0.1</v>
      </c>
      <c r="U50" s="113">
        <v>0</v>
      </c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0</v>
      </c>
      <c r="AH50" s="110">
        <f t="shared" si="2"/>
        <v>8.6</v>
      </c>
      <c r="AI50" s="111"/>
    </row>
    <row r="51" spans="1:35" ht="17.25" customHeight="1" x14ac:dyDescent="0.2">
      <c r="A51" s="122">
        <v>1195</v>
      </c>
      <c r="B51" s="18" t="s">
        <v>55</v>
      </c>
      <c r="C51" s="123"/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2.1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13">
        <v>0</v>
      </c>
      <c r="AH51" s="110">
        <f t="shared" si="2"/>
        <v>2.1</v>
      </c>
      <c r="AI51" s="111"/>
    </row>
    <row r="52" spans="1:35" ht="17.25" customHeight="1" x14ac:dyDescent="0.2">
      <c r="A52" s="122">
        <v>1203</v>
      </c>
      <c r="B52" s="18" t="s">
        <v>56</v>
      </c>
      <c r="C52" s="123"/>
      <c r="D52" s="113">
        <v>7</v>
      </c>
      <c r="E52" s="113">
        <v>11.2</v>
      </c>
      <c r="F52" s="113">
        <v>2.4</v>
      </c>
      <c r="G52" s="113">
        <v>3.6</v>
      </c>
      <c r="H52" s="113">
        <v>0</v>
      </c>
      <c r="I52" s="113">
        <v>0</v>
      </c>
      <c r="J52" s="114">
        <v>0</v>
      </c>
      <c r="K52" s="114">
        <v>0</v>
      </c>
      <c r="L52" s="114">
        <v>0</v>
      </c>
      <c r="M52" s="114">
        <v>0</v>
      </c>
      <c r="N52" s="114">
        <v>5.8</v>
      </c>
      <c r="O52" s="114">
        <v>16.2</v>
      </c>
      <c r="P52" s="114">
        <v>0</v>
      </c>
      <c r="Q52" s="114">
        <v>0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3">
        <v>0</v>
      </c>
      <c r="AF52" s="113">
        <v>0</v>
      </c>
      <c r="AG52" s="113">
        <v>0</v>
      </c>
      <c r="AH52" s="110">
        <f t="shared" si="2"/>
        <v>46.2</v>
      </c>
      <c r="AI52" s="111"/>
    </row>
    <row r="53" spans="1:35" ht="17.25" customHeight="1" x14ac:dyDescent="0.2">
      <c r="A53" s="122">
        <v>1211</v>
      </c>
      <c r="B53" s="18" t="s">
        <v>58</v>
      </c>
      <c r="C53" s="123"/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48.2</v>
      </c>
      <c r="R53" s="113">
        <v>0</v>
      </c>
      <c r="S53" s="113">
        <v>0</v>
      </c>
      <c r="T53" s="113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0.3</v>
      </c>
      <c r="AC53" s="113">
        <v>0</v>
      </c>
      <c r="AD53" s="113">
        <v>0</v>
      </c>
      <c r="AE53" s="113">
        <v>0</v>
      </c>
      <c r="AF53" s="113">
        <v>0</v>
      </c>
      <c r="AG53" s="113">
        <v>0</v>
      </c>
      <c r="AH53" s="110">
        <f t="shared" si="2"/>
        <v>48.5</v>
      </c>
      <c r="AI53" s="111"/>
    </row>
    <row r="54" spans="1:35" ht="17.25" customHeight="1" x14ac:dyDescent="0.2">
      <c r="A54" s="122">
        <v>1225</v>
      </c>
      <c r="B54" s="18" t="s">
        <v>20</v>
      </c>
      <c r="C54" s="123"/>
      <c r="D54" s="193" t="s">
        <v>45</v>
      </c>
      <c r="E54" s="195"/>
      <c r="F54" s="195"/>
      <c r="G54" s="195"/>
      <c r="H54" s="194"/>
      <c r="I54" s="113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24" t="s">
        <v>45</v>
      </c>
      <c r="P54" s="114">
        <v>0</v>
      </c>
      <c r="Q54" s="114">
        <v>0</v>
      </c>
      <c r="R54" s="113">
        <v>0</v>
      </c>
      <c r="S54" s="113">
        <v>0</v>
      </c>
      <c r="T54" s="113">
        <v>0</v>
      </c>
      <c r="U54" s="113">
        <v>0</v>
      </c>
      <c r="V54" s="113">
        <v>0</v>
      </c>
      <c r="W54" s="113">
        <v>0</v>
      </c>
      <c r="X54" s="113">
        <v>0</v>
      </c>
      <c r="Y54" s="113">
        <v>0</v>
      </c>
      <c r="Z54" s="113">
        <v>0</v>
      </c>
      <c r="AA54" s="113">
        <v>0</v>
      </c>
      <c r="AB54" s="113">
        <v>0</v>
      </c>
      <c r="AC54" s="113">
        <v>0</v>
      </c>
      <c r="AD54" s="113">
        <v>0</v>
      </c>
      <c r="AE54" s="113">
        <v>0</v>
      </c>
      <c r="AF54" s="113">
        <v>0</v>
      </c>
      <c r="AG54" s="113">
        <v>0</v>
      </c>
      <c r="AH54" s="36">
        <f t="shared" si="2"/>
        <v>0</v>
      </c>
      <c r="AI54" s="111"/>
    </row>
    <row r="55" spans="1:35" ht="17.25" customHeight="1" x14ac:dyDescent="0.2">
      <c r="A55" s="122">
        <v>1260</v>
      </c>
      <c r="B55" s="18" t="s">
        <v>60</v>
      </c>
      <c r="C55" s="123"/>
      <c r="D55" s="113">
        <v>27</v>
      </c>
      <c r="E55" s="113">
        <v>16.899999999999999</v>
      </c>
      <c r="F55" s="113">
        <v>0.1</v>
      </c>
      <c r="G55" s="113">
        <v>0.8</v>
      </c>
      <c r="H55" s="113">
        <v>0</v>
      </c>
      <c r="I55" s="113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6.7</v>
      </c>
      <c r="P55" s="114">
        <v>5.4</v>
      </c>
      <c r="Q55" s="114">
        <v>0</v>
      </c>
      <c r="R55" s="113">
        <v>0</v>
      </c>
      <c r="S55" s="113">
        <v>0</v>
      </c>
      <c r="T55" s="113">
        <v>0.1</v>
      </c>
      <c r="U55" s="113">
        <v>0</v>
      </c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113">
        <v>0</v>
      </c>
      <c r="AH55" s="110">
        <f t="shared" si="2"/>
        <v>57</v>
      </c>
      <c r="AI55" s="111"/>
    </row>
    <row r="56" spans="1:35" ht="17.25" customHeight="1" x14ac:dyDescent="0.2">
      <c r="A56" s="122">
        <v>1270</v>
      </c>
      <c r="B56" s="18" t="s">
        <v>61</v>
      </c>
      <c r="C56" s="123"/>
      <c r="D56" s="113">
        <v>1.6</v>
      </c>
      <c r="E56" s="113">
        <v>6.6</v>
      </c>
      <c r="F56" s="113">
        <v>0.2</v>
      </c>
      <c r="G56" s="113">
        <v>20.3</v>
      </c>
      <c r="H56" s="113">
        <v>0.2</v>
      </c>
      <c r="I56" s="113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4">
        <v>0.4</v>
      </c>
      <c r="Q56" s="114">
        <v>0</v>
      </c>
      <c r="R56" s="113">
        <v>0.4</v>
      </c>
      <c r="S56" s="113">
        <v>0</v>
      </c>
      <c r="T56" s="113">
        <v>0</v>
      </c>
      <c r="U56" s="113">
        <v>0</v>
      </c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3">
        <v>0</v>
      </c>
      <c r="AF56" s="113">
        <v>0</v>
      </c>
      <c r="AG56" s="113">
        <v>0</v>
      </c>
      <c r="AH56" s="110">
        <f t="shared" si="2"/>
        <v>29.699999999999996</v>
      </c>
      <c r="AI56" s="111"/>
    </row>
    <row r="57" spans="1:35" ht="17.25" customHeight="1" x14ac:dyDescent="0.2">
      <c r="A57" s="122">
        <v>1301</v>
      </c>
      <c r="B57" s="18" t="s">
        <v>62</v>
      </c>
      <c r="C57" s="123"/>
      <c r="D57" s="113">
        <v>8.3000000000000007</v>
      </c>
      <c r="E57" s="113">
        <v>11.7</v>
      </c>
      <c r="F57" s="113">
        <v>0.2</v>
      </c>
      <c r="G57" s="113">
        <v>68.099999999999994</v>
      </c>
      <c r="H57" s="113">
        <v>1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1.4</v>
      </c>
      <c r="R57" s="113">
        <v>0.2</v>
      </c>
      <c r="S57" s="113">
        <v>0</v>
      </c>
      <c r="T57" s="113">
        <v>0</v>
      </c>
      <c r="U57" s="113">
        <v>0</v>
      </c>
      <c r="V57" s="113">
        <v>1.8</v>
      </c>
      <c r="W57" s="113">
        <v>0</v>
      </c>
      <c r="X57" s="113">
        <v>0</v>
      </c>
      <c r="Y57" s="113">
        <v>0</v>
      </c>
      <c r="Z57" s="113">
        <v>0</v>
      </c>
      <c r="AA57" s="113">
        <v>0</v>
      </c>
      <c r="AB57" s="113">
        <v>0.4</v>
      </c>
      <c r="AC57" s="113">
        <v>0</v>
      </c>
      <c r="AD57" s="113">
        <v>0</v>
      </c>
      <c r="AE57" s="113">
        <v>0</v>
      </c>
      <c r="AF57" s="113">
        <v>0</v>
      </c>
      <c r="AG57" s="113">
        <v>0</v>
      </c>
      <c r="AH57" s="110">
        <f t="shared" si="2"/>
        <v>93.100000000000009</v>
      </c>
      <c r="AI57" s="111"/>
    </row>
    <row r="58" spans="1:35" ht="17.25" customHeight="1" x14ac:dyDescent="0.2">
      <c r="A58" s="122">
        <v>1313</v>
      </c>
      <c r="B58" s="18" t="s">
        <v>22</v>
      </c>
      <c r="C58" s="123"/>
      <c r="D58" s="113">
        <v>3.9</v>
      </c>
      <c r="E58" s="113">
        <v>0</v>
      </c>
      <c r="F58" s="113">
        <v>0</v>
      </c>
      <c r="G58" s="113">
        <v>0.1</v>
      </c>
      <c r="H58" s="113">
        <v>0</v>
      </c>
      <c r="I58" s="113">
        <v>0</v>
      </c>
      <c r="J58" s="114">
        <v>0</v>
      </c>
      <c r="K58" s="114">
        <v>0</v>
      </c>
      <c r="L58" s="114">
        <v>0</v>
      </c>
      <c r="M58" s="114">
        <v>0</v>
      </c>
      <c r="N58" s="114">
        <v>0</v>
      </c>
      <c r="O58" s="114">
        <v>9.1</v>
      </c>
      <c r="P58" s="114">
        <v>0</v>
      </c>
      <c r="Q58" s="114">
        <v>0</v>
      </c>
      <c r="R58" s="113">
        <v>0</v>
      </c>
      <c r="S58" s="113">
        <v>0</v>
      </c>
      <c r="T58" s="113">
        <v>0.1</v>
      </c>
      <c r="U58" s="113">
        <v>0</v>
      </c>
      <c r="V58" s="113">
        <v>0</v>
      </c>
      <c r="W58" s="113">
        <v>0</v>
      </c>
      <c r="X58" s="113">
        <v>0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  <c r="AD58" s="113">
        <v>0</v>
      </c>
      <c r="AE58" s="113">
        <v>0</v>
      </c>
      <c r="AF58" s="113">
        <v>0</v>
      </c>
      <c r="AG58" s="113">
        <v>0</v>
      </c>
      <c r="AH58" s="110">
        <f t="shared" si="2"/>
        <v>13.2</v>
      </c>
      <c r="AI58" s="111"/>
    </row>
    <row r="59" spans="1:35" ht="17.25" customHeight="1" x14ac:dyDescent="0.2">
      <c r="A59" s="122">
        <v>1320</v>
      </c>
      <c r="B59" s="18" t="s">
        <v>23</v>
      </c>
      <c r="C59" s="123"/>
      <c r="D59" s="113">
        <v>37</v>
      </c>
      <c r="E59" s="113">
        <v>2.2000000000000002</v>
      </c>
      <c r="F59" s="113">
        <v>0</v>
      </c>
      <c r="G59" s="113">
        <v>44.7</v>
      </c>
      <c r="H59" s="193" t="s">
        <v>45</v>
      </c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13">
        <v>0</v>
      </c>
      <c r="U59" s="113">
        <v>0</v>
      </c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0</v>
      </c>
      <c r="AC59" s="113">
        <v>0</v>
      </c>
      <c r="AD59" s="113">
        <v>0</v>
      </c>
      <c r="AE59" s="113">
        <v>0</v>
      </c>
      <c r="AF59" s="113">
        <v>0</v>
      </c>
      <c r="AG59" s="113">
        <v>0</v>
      </c>
      <c r="AH59" s="36">
        <f t="shared" si="2"/>
        <v>83.9</v>
      </c>
      <c r="AI59" s="111"/>
    </row>
    <row r="60" spans="1:35" ht="17.25" customHeight="1" x14ac:dyDescent="0.2">
      <c r="A60" s="122">
        <v>1337</v>
      </c>
      <c r="B60" s="18" t="s">
        <v>64</v>
      </c>
      <c r="C60" s="123"/>
      <c r="D60" s="113">
        <v>1.2</v>
      </c>
      <c r="E60" s="113">
        <v>0.4</v>
      </c>
      <c r="F60" s="113">
        <v>0</v>
      </c>
      <c r="G60" s="113">
        <v>4.5999999999999996</v>
      </c>
      <c r="H60" s="113">
        <v>13.9</v>
      </c>
      <c r="I60" s="113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0.1</v>
      </c>
      <c r="P60" s="114">
        <v>0</v>
      </c>
      <c r="Q60" s="114">
        <v>9.1999999999999993</v>
      </c>
      <c r="R60" s="113">
        <v>0.1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49.2</v>
      </c>
      <c r="AC60" s="113">
        <v>0</v>
      </c>
      <c r="AD60" s="113">
        <v>0</v>
      </c>
      <c r="AE60" s="113">
        <v>0</v>
      </c>
      <c r="AF60" s="113">
        <v>0</v>
      </c>
      <c r="AG60" s="113">
        <v>0</v>
      </c>
      <c r="AH60" s="110">
        <f t="shared" si="2"/>
        <v>78.7</v>
      </c>
      <c r="AI60" s="111"/>
    </row>
    <row r="61" spans="1:35" ht="17.25" customHeight="1" x14ac:dyDescent="0.2">
      <c r="A61" s="122">
        <v>1377</v>
      </c>
      <c r="B61" s="18" t="s">
        <v>65</v>
      </c>
      <c r="C61" s="123"/>
      <c r="D61" s="113">
        <v>16</v>
      </c>
      <c r="E61" s="113">
        <v>1</v>
      </c>
      <c r="F61" s="113">
        <v>0</v>
      </c>
      <c r="G61" s="113">
        <v>49.2</v>
      </c>
      <c r="H61" s="113">
        <v>0</v>
      </c>
      <c r="I61" s="113">
        <v>0</v>
      </c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1.6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0.8</v>
      </c>
      <c r="AC61" s="113">
        <v>0</v>
      </c>
      <c r="AD61" s="113">
        <v>0</v>
      </c>
      <c r="AE61" s="113">
        <v>0</v>
      </c>
      <c r="AF61" s="113">
        <v>0</v>
      </c>
      <c r="AG61" s="113">
        <v>0</v>
      </c>
      <c r="AH61" s="110">
        <f t="shared" si="2"/>
        <v>68.599999999999994</v>
      </c>
      <c r="AI61" s="111"/>
    </row>
    <row r="62" spans="1:35" ht="17.25" customHeight="1" x14ac:dyDescent="0.2">
      <c r="A62" s="122">
        <v>1388</v>
      </c>
      <c r="B62" s="18" t="s">
        <v>66</v>
      </c>
      <c r="C62" s="123"/>
      <c r="D62" s="113">
        <v>9</v>
      </c>
      <c r="E62" s="113">
        <v>0</v>
      </c>
      <c r="F62" s="113">
        <v>0.2</v>
      </c>
      <c r="G62" s="113">
        <v>0</v>
      </c>
      <c r="H62" s="113">
        <v>0</v>
      </c>
      <c r="I62" s="113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0">
        <f t="shared" si="2"/>
        <v>9.1999999999999993</v>
      </c>
      <c r="AI62" s="111"/>
    </row>
    <row r="63" spans="1:35" ht="17.25" customHeight="1" x14ac:dyDescent="0.2">
      <c r="A63" s="122">
        <v>1389</v>
      </c>
      <c r="B63" s="18" t="s">
        <v>67</v>
      </c>
      <c r="C63" s="123"/>
      <c r="D63" s="113">
        <v>9.8000000000000007</v>
      </c>
      <c r="E63" s="113">
        <v>0</v>
      </c>
      <c r="F63" s="113">
        <v>0.2</v>
      </c>
      <c r="G63" s="113">
        <v>0</v>
      </c>
      <c r="H63" s="113">
        <v>0</v>
      </c>
      <c r="I63" s="113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3">
        <v>0</v>
      </c>
      <c r="S63" s="113">
        <v>0</v>
      </c>
      <c r="T63" s="113">
        <v>0</v>
      </c>
      <c r="U63" s="113">
        <v>0</v>
      </c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13">
        <v>0</v>
      </c>
      <c r="AB63" s="113">
        <v>0</v>
      </c>
      <c r="AC63" s="113">
        <v>0</v>
      </c>
      <c r="AD63" s="113">
        <v>0</v>
      </c>
      <c r="AE63" s="113">
        <v>0</v>
      </c>
      <c r="AF63" s="113">
        <v>0</v>
      </c>
      <c r="AG63" s="113">
        <v>0</v>
      </c>
      <c r="AH63" s="110">
        <f t="shared" si="2"/>
        <v>10</v>
      </c>
      <c r="AI63" s="111"/>
    </row>
    <row r="64" spans="1:35" ht="17.25" customHeight="1" x14ac:dyDescent="0.2">
      <c r="A64" s="122">
        <v>1401</v>
      </c>
      <c r="B64" s="18" t="s">
        <v>68</v>
      </c>
      <c r="C64" s="123"/>
      <c r="D64" s="113">
        <v>1.5</v>
      </c>
      <c r="E64" s="113">
        <v>0.5</v>
      </c>
      <c r="F64" s="113">
        <v>0</v>
      </c>
      <c r="G64" s="113">
        <v>3.5</v>
      </c>
      <c r="H64" s="113">
        <v>9.8000000000000007</v>
      </c>
      <c r="I64" s="113">
        <v>0</v>
      </c>
      <c r="J64" s="114">
        <v>0</v>
      </c>
      <c r="K64" s="114">
        <v>0</v>
      </c>
      <c r="L64" s="114">
        <v>0</v>
      </c>
      <c r="M64" s="114">
        <v>0</v>
      </c>
      <c r="N64" s="114">
        <v>0</v>
      </c>
      <c r="O64" s="114">
        <v>0.2</v>
      </c>
      <c r="P64" s="114">
        <v>0</v>
      </c>
      <c r="Q64" s="114">
        <v>9.1</v>
      </c>
      <c r="R64" s="113">
        <v>0</v>
      </c>
      <c r="S64" s="113">
        <v>0</v>
      </c>
      <c r="T64" s="113">
        <v>0</v>
      </c>
      <c r="U64" s="113">
        <v>0</v>
      </c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</v>
      </c>
      <c r="AB64" s="113">
        <v>10.3</v>
      </c>
      <c r="AC64" s="113">
        <v>0</v>
      </c>
      <c r="AD64" s="113">
        <v>0</v>
      </c>
      <c r="AE64" s="113">
        <v>0</v>
      </c>
      <c r="AF64" s="113">
        <v>0</v>
      </c>
      <c r="AG64" s="113">
        <v>0</v>
      </c>
      <c r="AH64" s="110">
        <f t="shared" si="2"/>
        <v>34.900000000000006</v>
      </c>
      <c r="AI64" s="111"/>
    </row>
    <row r="65" spans="1:35" ht="17.25" customHeight="1" x14ac:dyDescent="0.2">
      <c r="A65" s="122">
        <v>1415</v>
      </c>
      <c r="B65" s="18" t="s">
        <v>69</v>
      </c>
      <c r="C65" s="123"/>
      <c r="D65" s="113">
        <v>2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4">
        <v>0</v>
      </c>
      <c r="Q65" s="114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0">
        <f t="shared" si="2"/>
        <v>2</v>
      </c>
      <c r="AI65" s="111"/>
    </row>
    <row r="66" spans="1:35" ht="17.25" customHeight="1" x14ac:dyDescent="0.2">
      <c r="A66" s="122">
        <v>1425</v>
      </c>
      <c r="B66" s="18" t="s">
        <v>70</v>
      </c>
      <c r="C66" s="123"/>
      <c r="D66" s="113">
        <v>2.1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4">
        <v>0</v>
      </c>
      <c r="K66" s="114">
        <v>0</v>
      </c>
      <c r="L66" s="114">
        <v>0</v>
      </c>
      <c r="M66" s="114">
        <v>0</v>
      </c>
      <c r="N66" s="114">
        <v>0</v>
      </c>
      <c r="O66" s="114">
        <v>1.5</v>
      </c>
      <c r="P66" s="114">
        <v>0</v>
      </c>
      <c r="Q66" s="114">
        <v>0.7</v>
      </c>
      <c r="R66" s="113">
        <v>0</v>
      </c>
      <c r="S66" s="113">
        <v>0</v>
      </c>
      <c r="T66" s="113">
        <v>0</v>
      </c>
      <c r="U66" s="113">
        <v>3.8</v>
      </c>
      <c r="V66" s="113">
        <v>0.1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0.7</v>
      </c>
      <c r="AC66" s="113">
        <v>0</v>
      </c>
      <c r="AD66" s="113">
        <v>0</v>
      </c>
      <c r="AE66" s="113">
        <v>0</v>
      </c>
      <c r="AF66" s="113">
        <v>0</v>
      </c>
      <c r="AG66" s="113">
        <v>0</v>
      </c>
      <c r="AH66" s="110">
        <f t="shared" si="2"/>
        <v>8.8999999999999986</v>
      </c>
      <c r="AI66" s="111"/>
    </row>
    <row r="67" spans="1:35" ht="17.25" customHeight="1" x14ac:dyDescent="0.2">
      <c r="A67" s="122">
        <v>1465</v>
      </c>
      <c r="B67" s="18" t="s">
        <v>71</v>
      </c>
      <c r="C67" s="123"/>
      <c r="D67" s="113">
        <v>1.2</v>
      </c>
      <c r="E67" s="113">
        <v>0.2</v>
      </c>
      <c r="F67" s="113">
        <v>0</v>
      </c>
      <c r="G67" s="113">
        <v>0</v>
      </c>
      <c r="H67" s="113">
        <v>0</v>
      </c>
      <c r="I67" s="113">
        <v>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0">
        <f t="shared" si="2"/>
        <v>1.4</v>
      </c>
      <c r="AI67" s="111"/>
    </row>
    <row r="68" spans="1:35" ht="17.25" customHeight="1" x14ac:dyDescent="0.2">
      <c r="A68" s="122">
        <v>1466</v>
      </c>
      <c r="B68" s="18" t="s">
        <v>72</v>
      </c>
      <c r="C68" s="123"/>
      <c r="D68" s="113">
        <v>27.5</v>
      </c>
      <c r="E68" s="113">
        <v>5.3</v>
      </c>
      <c r="F68" s="113">
        <v>0</v>
      </c>
      <c r="G68" s="113">
        <v>1</v>
      </c>
      <c r="H68" s="113">
        <v>3.2</v>
      </c>
      <c r="I68" s="113">
        <v>0</v>
      </c>
      <c r="J68" s="114">
        <v>0</v>
      </c>
      <c r="K68" s="114">
        <v>0</v>
      </c>
      <c r="L68" s="114">
        <v>0</v>
      </c>
      <c r="M68" s="114">
        <v>0.1</v>
      </c>
      <c r="N68" s="114">
        <v>0</v>
      </c>
      <c r="O68" s="114">
        <v>2</v>
      </c>
      <c r="P68" s="114">
        <v>0</v>
      </c>
      <c r="Q68" s="114">
        <v>6.2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5.7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0">
        <f t="shared" si="2"/>
        <v>51.000000000000007</v>
      </c>
      <c r="AI68" s="111"/>
    </row>
    <row r="69" spans="1:35" ht="17.25" customHeight="1" x14ac:dyDescent="0.2">
      <c r="A69" s="122">
        <v>1469</v>
      </c>
      <c r="B69" s="18" t="s">
        <v>73</v>
      </c>
      <c r="C69" s="123"/>
      <c r="D69" s="113">
        <v>25</v>
      </c>
      <c r="E69" s="113">
        <v>0.9</v>
      </c>
      <c r="F69" s="113">
        <v>0.1</v>
      </c>
      <c r="G69" s="113">
        <v>2.6</v>
      </c>
      <c r="H69" s="113">
        <v>0</v>
      </c>
      <c r="I69" s="113">
        <v>0</v>
      </c>
      <c r="J69" s="114">
        <v>0</v>
      </c>
      <c r="K69" s="114">
        <v>0</v>
      </c>
      <c r="L69" s="114">
        <v>0</v>
      </c>
      <c r="M69" s="114">
        <v>0</v>
      </c>
      <c r="N69" s="114">
        <v>0</v>
      </c>
      <c r="O69" s="114">
        <v>10.8</v>
      </c>
      <c r="P69" s="114">
        <v>0.1</v>
      </c>
      <c r="Q69" s="114">
        <v>0.1</v>
      </c>
      <c r="R69" s="113">
        <v>0</v>
      </c>
      <c r="S69" s="113">
        <v>0</v>
      </c>
      <c r="T69" s="113">
        <v>0</v>
      </c>
      <c r="U69" s="113">
        <v>0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0</v>
      </c>
      <c r="AB69" s="113">
        <v>0</v>
      </c>
      <c r="AC69" s="113">
        <v>0</v>
      </c>
      <c r="AD69" s="113">
        <v>0</v>
      </c>
      <c r="AE69" s="113">
        <v>0</v>
      </c>
      <c r="AF69" s="113">
        <v>0</v>
      </c>
      <c r="AG69" s="113">
        <v>0</v>
      </c>
      <c r="AH69" s="110">
        <f t="shared" si="2"/>
        <v>39.600000000000009</v>
      </c>
      <c r="AI69" s="111"/>
    </row>
    <row r="70" spans="1:35" ht="17.25" customHeight="1" x14ac:dyDescent="0.2">
      <c r="A70" s="122">
        <v>1505</v>
      </c>
      <c r="B70" s="18" t="s">
        <v>74</v>
      </c>
      <c r="C70" s="123"/>
      <c r="D70" s="113">
        <v>6.5</v>
      </c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4">
        <v>0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3">
        <v>0</v>
      </c>
      <c r="S70" s="113">
        <v>0</v>
      </c>
      <c r="T70" s="113">
        <v>0</v>
      </c>
      <c r="U70" s="113">
        <v>0</v>
      </c>
      <c r="V70" s="113">
        <v>0</v>
      </c>
      <c r="W70" s="113">
        <v>0</v>
      </c>
      <c r="X70" s="113">
        <v>0</v>
      </c>
      <c r="Y70" s="113">
        <v>0</v>
      </c>
      <c r="Z70" s="113">
        <v>0</v>
      </c>
      <c r="AA70" s="113">
        <v>0</v>
      </c>
      <c r="AB70" s="113">
        <v>0</v>
      </c>
      <c r="AC70" s="113">
        <v>0</v>
      </c>
      <c r="AD70" s="113">
        <v>0</v>
      </c>
      <c r="AE70" s="113">
        <v>0</v>
      </c>
      <c r="AF70" s="113">
        <v>0</v>
      </c>
      <c r="AG70" s="113">
        <v>0</v>
      </c>
      <c r="AH70" s="110">
        <f t="shared" si="2"/>
        <v>6.5</v>
      </c>
      <c r="AI70" s="111"/>
    </row>
    <row r="71" spans="1:35" ht="17.25" customHeight="1" x14ac:dyDescent="0.2">
      <c r="A71" s="122">
        <v>1559</v>
      </c>
      <c r="B71" s="18" t="s">
        <v>75</v>
      </c>
      <c r="C71" s="123"/>
      <c r="D71" s="113">
        <v>14.9</v>
      </c>
      <c r="E71" s="113">
        <v>22.7</v>
      </c>
      <c r="F71" s="113">
        <v>0</v>
      </c>
      <c r="G71" s="113">
        <v>0</v>
      </c>
      <c r="H71" s="113">
        <v>0</v>
      </c>
      <c r="I71" s="113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0.4</v>
      </c>
      <c r="O71" s="114">
        <v>20.100000000000001</v>
      </c>
      <c r="P71" s="114">
        <v>0</v>
      </c>
      <c r="Q71" s="114">
        <v>0</v>
      </c>
      <c r="R71" s="113">
        <v>0</v>
      </c>
      <c r="S71" s="113">
        <v>0</v>
      </c>
      <c r="T71" s="113">
        <v>0</v>
      </c>
      <c r="U71" s="113">
        <v>7.4</v>
      </c>
      <c r="V71" s="113">
        <v>0</v>
      </c>
      <c r="W71" s="113">
        <v>0</v>
      </c>
      <c r="X71" s="113">
        <v>0</v>
      </c>
      <c r="Y71" s="113">
        <v>0</v>
      </c>
      <c r="Z71" s="113">
        <v>0</v>
      </c>
      <c r="AA71" s="113">
        <v>0</v>
      </c>
      <c r="AB71" s="113">
        <v>0</v>
      </c>
      <c r="AC71" s="113">
        <v>0</v>
      </c>
      <c r="AD71" s="113">
        <v>0</v>
      </c>
      <c r="AE71" s="113">
        <v>0</v>
      </c>
      <c r="AF71" s="113">
        <v>0</v>
      </c>
      <c r="AG71" s="113">
        <v>0</v>
      </c>
      <c r="AH71" s="110">
        <f t="shared" si="2"/>
        <v>65.5</v>
      </c>
      <c r="AI71" s="111"/>
    </row>
    <row r="72" spans="1:35" ht="17.25" customHeight="1" x14ac:dyDescent="0.2">
      <c r="A72" s="122">
        <v>1572</v>
      </c>
      <c r="B72" s="18" t="s">
        <v>32</v>
      </c>
      <c r="C72" s="123"/>
      <c r="D72" s="113">
        <v>12.2</v>
      </c>
      <c r="E72" s="113">
        <v>0.1</v>
      </c>
      <c r="F72" s="113">
        <v>0</v>
      </c>
      <c r="G72" s="113">
        <v>0</v>
      </c>
      <c r="H72" s="113">
        <v>0</v>
      </c>
      <c r="I72" s="113">
        <v>0</v>
      </c>
      <c r="J72" s="114">
        <v>0</v>
      </c>
      <c r="K72" s="114">
        <v>0</v>
      </c>
      <c r="L72" s="114">
        <v>0</v>
      </c>
      <c r="M72" s="114">
        <v>0</v>
      </c>
      <c r="N72" s="114">
        <v>0.2</v>
      </c>
      <c r="O72" s="114">
        <v>0.1</v>
      </c>
      <c r="P72" s="114">
        <v>0</v>
      </c>
      <c r="Q72" s="114">
        <v>0</v>
      </c>
      <c r="R72" s="113">
        <v>0</v>
      </c>
      <c r="S72" s="113">
        <v>0</v>
      </c>
      <c r="T72" s="113">
        <v>0</v>
      </c>
      <c r="U72" s="113">
        <v>0</v>
      </c>
      <c r="V72" s="113">
        <v>0</v>
      </c>
      <c r="W72" s="113">
        <v>0</v>
      </c>
      <c r="X72" s="113">
        <v>0</v>
      </c>
      <c r="Y72" s="113">
        <v>0</v>
      </c>
      <c r="Z72" s="113">
        <v>0</v>
      </c>
      <c r="AA72" s="113">
        <v>0</v>
      </c>
      <c r="AB72" s="113">
        <v>0</v>
      </c>
      <c r="AC72" s="113">
        <v>0</v>
      </c>
      <c r="AD72" s="113">
        <v>0</v>
      </c>
      <c r="AE72" s="113">
        <v>0</v>
      </c>
      <c r="AF72" s="113">
        <v>0</v>
      </c>
      <c r="AG72" s="113">
        <v>0</v>
      </c>
      <c r="AH72" s="110">
        <f t="shared" si="2"/>
        <v>12.599999999999998</v>
      </c>
      <c r="AI72" s="111"/>
    </row>
    <row r="73" spans="1:35" ht="17.25" customHeight="1" x14ac:dyDescent="0.2">
      <c r="A73" s="122">
        <v>1591</v>
      </c>
      <c r="B73" s="18" t="s">
        <v>76</v>
      </c>
      <c r="C73" s="123"/>
      <c r="D73" s="113">
        <v>0.6</v>
      </c>
      <c r="E73" s="113">
        <v>0.2</v>
      </c>
      <c r="F73" s="113">
        <v>0.3</v>
      </c>
      <c r="G73" s="113">
        <v>0</v>
      </c>
      <c r="H73" s="113">
        <v>0</v>
      </c>
      <c r="I73" s="113">
        <v>0</v>
      </c>
      <c r="J73" s="114">
        <v>0</v>
      </c>
      <c r="K73" s="114">
        <v>0</v>
      </c>
      <c r="L73" s="114">
        <v>0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3">
        <v>0</v>
      </c>
      <c r="S73" s="113">
        <v>0</v>
      </c>
      <c r="T73" s="113">
        <v>0</v>
      </c>
      <c r="U73" s="113">
        <v>0</v>
      </c>
      <c r="V73" s="113">
        <v>5.9</v>
      </c>
      <c r="W73" s="113">
        <v>0</v>
      </c>
      <c r="X73" s="113">
        <v>0</v>
      </c>
      <c r="Y73" s="113">
        <v>0</v>
      </c>
      <c r="Z73" s="113">
        <v>0</v>
      </c>
      <c r="AA73" s="113">
        <v>0</v>
      </c>
      <c r="AB73" s="113">
        <v>0</v>
      </c>
      <c r="AC73" s="113">
        <v>0</v>
      </c>
      <c r="AD73" s="113">
        <v>0</v>
      </c>
      <c r="AE73" s="113">
        <v>0</v>
      </c>
      <c r="AF73" s="113">
        <v>0</v>
      </c>
      <c r="AG73" s="113">
        <v>0</v>
      </c>
      <c r="AH73" s="110">
        <f t="shared" si="2"/>
        <v>7</v>
      </c>
      <c r="AI73" s="111"/>
    </row>
    <row r="74" spans="1:35" ht="17.25" customHeight="1" x14ac:dyDescent="0.2">
      <c r="A74" s="122">
        <v>1592</v>
      </c>
      <c r="B74" s="18" t="s">
        <v>77</v>
      </c>
      <c r="C74" s="123"/>
      <c r="D74" s="113">
        <v>38.200000000000003</v>
      </c>
      <c r="E74" s="113">
        <v>7</v>
      </c>
      <c r="F74" s="113">
        <v>0.2</v>
      </c>
      <c r="G74" s="113">
        <v>4.8</v>
      </c>
      <c r="H74" s="113">
        <v>2.4</v>
      </c>
      <c r="I74" s="113">
        <v>0</v>
      </c>
      <c r="J74" s="114">
        <v>0</v>
      </c>
      <c r="K74" s="114">
        <v>0</v>
      </c>
      <c r="L74" s="114">
        <v>0</v>
      </c>
      <c r="M74" s="114">
        <v>0</v>
      </c>
      <c r="N74" s="114">
        <v>0</v>
      </c>
      <c r="O74" s="114">
        <v>5</v>
      </c>
      <c r="P74" s="114">
        <v>0.4</v>
      </c>
      <c r="Q74" s="114">
        <v>0.6</v>
      </c>
      <c r="R74" s="113">
        <v>0.2</v>
      </c>
      <c r="S74" s="113">
        <v>0</v>
      </c>
      <c r="T74" s="113">
        <v>0</v>
      </c>
      <c r="U74" s="113">
        <v>0</v>
      </c>
      <c r="V74" s="113">
        <v>0</v>
      </c>
      <c r="W74" s="113">
        <v>0</v>
      </c>
      <c r="X74" s="113">
        <v>0</v>
      </c>
      <c r="Y74" s="113">
        <v>0</v>
      </c>
      <c r="Z74" s="113">
        <v>0</v>
      </c>
      <c r="AA74" s="113">
        <v>0</v>
      </c>
      <c r="AB74" s="113">
        <v>0</v>
      </c>
      <c r="AC74" s="113">
        <v>0</v>
      </c>
      <c r="AD74" s="113">
        <v>0</v>
      </c>
      <c r="AE74" s="113">
        <v>0</v>
      </c>
      <c r="AF74" s="113">
        <v>0</v>
      </c>
      <c r="AG74" s="113">
        <v>0</v>
      </c>
      <c r="AH74" s="110">
        <f t="shared" si="2"/>
        <v>58.800000000000004</v>
      </c>
      <c r="AI74" s="111"/>
    </row>
    <row r="75" spans="1:35" ht="17.25" customHeight="1" x14ac:dyDescent="0.2">
      <c r="A75" s="122">
        <v>1597</v>
      </c>
      <c r="B75" s="18" t="s">
        <v>78</v>
      </c>
      <c r="C75" s="123"/>
      <c r="D75" s="193" t="s">
        <v>45</v>
      </c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80"/>
      <c r="R75" s="180"/>
      <c r="S75" s="180"/>
      <c r="T75" s="180"/>
      <c r="U75" s="180"/>
      <c r="V75" s="180"/>
      <c r="W75" s="180"/>
      <c r="X75" s="181"/>
      <c r="Y75" s="113">
        <v>0</v>
      </c>
      <c r="Z75" s="113">
        <v>0</v>
      </c>
      <c r="AA75" s="113">
        <v>0</v>
      </c>
      <c r="AB75" s="113">
        <v>0</v>
      </c>
      <c r="AC75" s="113">
        <v>0</v>
      </c>
      <c r="AD75" s="113">
        <v>0</v>
      </c>
      <c r="AE75" s="113">
        <v>0</v>
      </c>
      <c r="AF75" s="113">
        <v>0</v>
      </c>
      <c r="AG75" s="113">
        <v>0</v>
      </c>
      <c r="AH75" s="36">
        <f t="shared" si="2"/>
        <v>0</v>
      </c>
      <c r="AI75" s="111"/>
    </row>
    <row r="76" spans="1:35" ht="17.25" customHeight="1" x14ac:dyDescent="0.2">
      <c r="A76" s="122">
        <v>1630</v>
      </c>
      <c r="B76" s="18" t="s">
        <v>79</v>
      </c>
      <c r="C76" s="123"/>
      <c r="D76" s="113">
        <v>8</v>
      </c>
      <c r="E76" s="113">
        <v>0</v>
      </c>
      <c r="F76" s="113">
        <v>0</v>
      </c>
      <c r="G76" s="113">
        <v>0</v>
      </c>
      <c r="H76" s="113">
        <v>0</v>
      </c>
      <c r="I76" s="113">
        <v>0.1</v>
      </c>
      <c r="J76" s="114">
        <v>0</v>
      </c>
      <c r="K76" s="114">
        <v>0</v>
      </c>
      <c r="L76" s="114">
        <v>0</v>
      </c>
      <c r="M76" s="114">
        <v>0</v>
      </c>
      <c r="N76" s="114">
        <v>0</v>
      </c>
      <c r="O76" s="114">
        <v>0</v>
      </c>
      <c r="P76" s="114">
        <v>0</v>
      </c>
      <c r="Q76" s="114">
        <v>0</v>
      </c>
      <c r="R76" s="113">
        <v>0</v>
      </c>
      <c r="S76" s="113">
        <v>0</v>
      </c>
      <c r="T76" s="113">
        <v>0</v>
      </c>
      <c r="U76" s="113">
        <v>0</v>
      </c>
      <c r="V76" s="113">
        <v>0</v>
      </c>
      <c r="W76" s="113">
        <v>0</v>
      </c>
      <c r="X76" s="113">
        <v>0</v>
      </c>
      <c r="Y76" s="113">
        <v>0</v>
      </c>
      <c r="Z76" s="113">
        <v>0</v>
      </c>
      <c r="AA76" s="113">
        <v>0</v>
      </c>
      <c r="AB76" s="113">
        <v>0</v>
      </c>
      <c r="AC76" s="113">
        <v>0</v>
      </c>
      <c r="AD76" s="113">
        <v>0</v>
      </c>
      <c r="AE76" s="113">
        <v>0</v>
      </c>
      <c r="AF76" s="113">
        <v>0</v>
      </c>
      <c r="AG76" s="113">
        <v>0</v>
      </c>
      <c r="AH76" s="110">
        <f t="shared" si="2"/>
        <v>8.1</v>
      </c>
      <c r="AI76" s="111"/>
    </row>
    <row r="77" spans="1:35" ht="17.25" customHeight="1" x14ac:dyDescent="0.2">
      <c r="A77" s="122">
        <v>1632</v>
      </c>
      <c r="B77" s="18" t="s">
        <v>80</v>
      </c>
      <c r="C77" s="123"/>
      <c r="D77" s="113">
        <v>2.4</v>
      </c>
      <c r="E77" s="113">
        <v>4</v>
      </c>
      <c r="F77" s="113">
        <v>8.9</v>
      </c>
      <c r="G77" s="113">
        <v>0</v>
      </c>
      <c r="H77" s="113">
        <v>0</v>
      </c>
      <c r="I77" s="113">
        <v>0</v>
      </c>
      <c r="J77" s="114">
        <v>0</v>
      </c>
      <c r="K77" s="114">
        <v>0</v>
      </c>
      <c r="L77" s="114">
        <v>0</v>
      </c>
      <c r="M77" s="114">
        <v>0</v>
      </c>
      <c r="N77" s="114">
        <v>0</v>
      </c>
      <c r="O77" s="114">
        <v>34</v>
      </c>
      <c r="P77" s="114">
        <v>0</v>
      </c>
      <c r="Q77" s="114">
        <v>0.6</v>
      </c>
      <c r="R77" s="113">
        <v>0.2</v>
      </c>
      <c r="S77" s="113">
        <v>0</v>
      </c>
      <c r="T77" s="113">
        <v>0</v>
      </c>
      <c r="U77" s="114">
        <v>12.5</v>
      </c>
      <c r="V77" s="113">
        <v>23.6</v>
      </c>
      <c r="W77" s="113">
        <v>0</v>
      </c>
      <c r="X77" s="113">
        <v>0</v>
      </c>
      <c r="Y77" s="113">
        <v>0</v>
      </c>
      <c r="Z77" s="113">
        <v>0</v>
      </c>
      <c r="AA77" s="113">
        <v>0</v>
      </c>
      <c r="AB77" s="113">
        <v>0.6</v>
      </c>
      <c r="AC77" s="113">
        <v>0</v>
      </c>
      <c r="AD77" s="113">
        <v>0</v>
      </c>
      <c r="AE77" s="113">
        <v>0</v>
      </c>
      <c r="AF77" s="113">
        <v>0</v>
      </c>
      <c r="AG77" s="113">
        <v>0</v>
      </c>
      <c r="AH77" s="110">
        <f t="shared" si="2"/>
        <v>86.8</v>
      </c>
      <c r="AI77" s="111"/>
    </row>
    <row r="78" spans="1:35" ht="17.25" customHeight="1" x14ac:dyDescent="0.2">
      <c r="A78" s="122">
        <v>1634</v>
      </c>
      <c r="B78" s="18" t="s">
        <v>81</v>
      </c>
      <c r="C78" s="123"/>
      <c r="D78" s="113">
        <v>39.4</v>
      </c>
      <c r="E78" s="113">
        <v>0.5</v>
      </c>
      <c r="F78" s="113">
        <v>0.3</v>
      </c>
      <c r="G78" s="113">
        <v>0</v>
      </c>
      <c r="H78" s="113">
        <v>0</v>
      </c>
      <c r="I78" s="113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4">
        <v>0</v>
      </c>
      <c r="Q78" s="114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  <c r="AD78" s="113">
        <v>0</v>
      </c>
      <c r="AE78" s="113">
        <v>0</v>
      </c>
      <c r="AF78" s="113">
        <v>0</v>
      </c>
      <c r="AG78" s="113">
        <v>0</v>
      </c>
      <c r="AH78" s="110">
        <f t="shared" si="2"/>
        <v>40.199999999999996</v>
      </c>
      <c r="AI78" s="111"/>
    </row>
    <row r="79" spans="1:35" ht="17.25" customHeight="1" x14ac:dyDescent="0.2">
      <c r="A79" s="122">
        <v>1640</v>
      </c>
      <c r="B79" s="18" t="s">
        <v>82</v>
      </c>
      <c r="C79" s="123"/>
      <c r="D79" s="113">
        <v>1.6</v>
      </c>
      <c r="E79" s="113">
        <v>2.4</v>
      </c>
      <c r="F79" s="113">
        <v>0</v>
      </c>
      <c r="G79" s="113">
        <v>7.4</v>
      </c>
      <c r="H79" s="113">
        <v>0</v>
      </c>
      <c r="I79" s="113">
        <v>0</v>
      </c>
      <c r="J79" s="114">
        <v>0</v>
      </c>
      <c r="K79" s="114">
        <v>0</v>
      </c>
      <c r="L79" s="114">
        <v>0</v>
      </c>
      <c r="M79" s="114">
        <v>0</v>
      </c>
      <c r="N79" s="114">
        <v>0</v>
      </c>
      <c r="O79" s="114">
        <v>0</v>
      </c>
      <c r="P79" s="114">
        <v>0.4</v>
      </c>
      <c r="Q79" s="114">
        <v>0</v>
      </c>
      <c r="R79" s="113">
        <v>0</v>
      </c>
      <c r="S79" s="113">
        <v>0</v>
      </c>
      <c r="T79" s="113">
        <v>0</v>
      </c>
      <c r="U79" s="113">
        <v>0</v>
      </c>
      <c r="V79" s="113">
        <v>0</v>
      </c>
      <c r="W79" s="113">
        <v>0</v>
      </c>
      <c r="X79" s="113">
        <v>0</v>
      </c>
      <c r="Y79" s="113">
        <v>0</v>
      </c>
      <c r="Z79" s="113">
        <v>0</v>
      </c>
      <c r="AA79" s="113">
        <v>0</v>
      </c>
      <c r="AB79" s="113">
        <v>0</v>
      </c>
      <c r="AC79" s="113">
        <v>0</v>
      </c>
      <c r="AD79" s="113">
        <v>0</v>
      </c>
      <c r="AE79" s="113">
        <v>0</v>
      </c>
      <c r="AF79" s="113">
        <v>0</v>
      </c>
      <c r="AG79" s="113">
        <v>0</v>
      </c>
      <c r="AH79" s="110">
        <f t="shared" si="2"/>
        <v>11.8</v>
      </c>
      <c r="AI79" s="111"/>
    </row>
    <row r="80" spans="1:35" ht="17.25" customHeight="1" x14ac:dyDescent="0.2">
      <c r="A80" s="122">
        <v>1666</v>
      </c>
      <c r="B80" s="18" t="s">
        <v>83</v>
      </c>
      <c r="C80" s="123"/>
      <c r="D80" s="113">
        <v>1</v>
      </c>
      <c r="E80" s="113">
        <v>0</v>
      </c>
      <c r="F80" s="113">
        <v>0</v>
      </c>
      <c r="G80" s="113">
        <v>6.4</v>
      </c>
      <c r="H80" s="113">
        <v>0</v>
      </c>
      <c r="I80" s="113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4">
        <v>2.2000000000000002</v>
      </c>
      <c r="Q80" s="114">
        <v>1.1000000000000001</v>
      </c>
      <c r="R80" s="113">
        <v>0</v>
      </c>
      <c r="S80" s="113">
        <v>0</v>
      </c>
      <c r="T80" s="113">
        <v>0</v>
      </c>
      <c r="U80" s="113">
        <v>0</v>
      </c>
      <c r="V80" s="113">
        <v>0</v>
      </c>
      <c r="W80" s="113">
        <v>0</v>
      </c>
      <c r="X80" s="113">
        <v>0</v>
      </c>
      <c r="Y80" s="113">
        <v>0</v>
      </c>
      <c r="Z80" s="113">
        <v>0</v>
      </c>
      <c r="AA80" s="113">
        <v>0</v>
      </c>
      <c r="AB80" s="113">
        <v>0</v>
      </c>
      <c r="AC80" s="113">
        <v>0</v>
      </c>
      <c r="AD80" s="113">
        <v>0</v>
      </c>
      <c r="AE80" s="113">
        <v>0</v>
      </c>
      <c r="AF80" s="113">
        <v>0</v>
      </c>
      <c r="AG80" s="113">
        <v>0</v>
      </c>
      <c r="AH80" s="110">
        <f t="shared" si="2"/>
        <v>10.700000000000001</v>
      </c>
      <c r="AI80" s="111"/>
    </row>
    <row r="81" spans="1:35" ht="17.25" customHeight="1" x14ac:dyDescent="0.2">
      <c r="A81" s="122">
        <v>1668</v>
      </c>
      <c r="B81" s="18" t="s">
        <v>84</v>
      </c>
      <c r="C81" s="123"/>
      <c r="D81" s="113">
        <v>0.9</v>
      </c>
      <c r="E81" s="113">
        <v>0.1</v>
      </c>
      <c r="F81" s="113">
        <v>0</v>
      </c>
      <c r="G81" s="113">
        <v>10.199999999999999</v>
      </c>
      <c r="H81" s="113">
        <v>0</v>
      </c>
      <c r="I81" s="113">
        <v>0</v>
      </c>
      <c r="J81" s="114">
        <v>0</v>
      </c>
      <c r="K81" s="114">
        <v>0</v>
      </c>
      <c r="L81" s="114">
        <v>0</v>
      </c>
      <c r="M81" s="114">
        <v>0</v>
      </c>
      <c r="N81" s="114">
        <v>0</v>
      </c>
      <c r="O81" s="114">
        <v>0</v>
      </c>
      <c r="P81" s="114">
        <v>2.5</v>
      </c>
      <c r="Q81" s="114">
        <v>0.5</v>
      </c>
      <c r="R81" s="113">
        <v>0</v>
      </c>
      <c r="S81" s="113">
        <v>0</v>
      </c>
      <c r="T81" s="113">
        <v>0</v>
      </c>
      <c r="U81" s="113">
        <v>0</v>
      </c>
      <c r="V81" s="113">
        <v>0</v>
      </c>
      <c r="W81" s="113">
        <v>0</v>
      </c>
      <c r="X81" s="113">
        <v>0</v>
      </c>
      <c r="Y81" s="113">
        <v>0</v>
      </c>
      <c r="Z81" s="113">
        <v>0</v>
      </c>
      <c r="AA81" s="113">
        <v>0</v>
      </c>
      <c r="AB81" s="113">
        <v>0</v>
      </c>
      <c r="AC81" s="113">
        <v>0</v>
      </c>
      <c r="AD81" s="113">
        <v>0</v>
      </c>
      <c r="AE81" s="113">
        <v>0</v>
      </c>
      <c r="AF81" s="113">
        <v>0</v>
      </c>
      <c r="AG81" s="113">
        <v>0</v>
      </c>
      <c r="AH81" s="110">
        <f t="shared" si="2"/>
        <v>14.2</v>
      </c>
      <c r="AI81" s="111"/>
    </row>
    <row r="82" spans="1:35" ht="17.25" customHeight="1" x14ac:dyDescent="0.2">
      <c r="A82" s="122">
        <v>1674</v>
      </c>
      <c r="B82" s="18" t="s">
        <v>85</v>
      </c>
      <c r="C82" s="123"/>
      <c r="D82" s="113">
        <v>1.2</v>
      </c>
      <c r="E82" s="113">
        <v>0.2</v>
      </c>
      <c r="F82" s="113">
        <v>4.2</v>
      </c>
      <c r="G82" s="113">
        <v>0.1</v>
      </c>
      <c r="H82" s="113">
        <v>0</v>
      </c>
      <c r="I82" s="113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0.1</v>
      </c>
      <c r="O82" s="114">
        <v>0.9</v>
      </c>
      <c r="P82" s="114">
        <v>0</v>
      </c>
      <c r="Q82" s="114">
        <v>0</v>
      </c>
      <c r="R82" s="113">
        <v>0</v>
      </c>
      <c r="S82" s="113">
        <v>0</v>
      </c>
      <c r="T82" s="113">
        <v>0</v>
      </c>
      <c r="U82" s="113">
        <v>0</v>
      </c>
      <c r="V82" s="113">
        <v>0</v>
      </c>
      <c r="W82" s="113">
        <v>0</v>
      </c>
      <c r="X82" s="113">
        <v>0.2</v>
      </c>
      <c r="Y82" s="113">
        <v>0.1</v>
      </c>
      <c r="Z82" s="113">
        <v>0</v>
      </c>
      <c r="AA82" s="113">
        <v>0</v>
      </c>
      <c r="AB82" s="113">
        <v>0</v>
      </c>
      <c r="AC82" s="113">
        <v>0</v>
      </c>
      <c r="AD82" s="113">
        <v>0</v>
      </c>
      <c r="AE82" s="113">
        <v>0</v>
      </c>
      <c r="AF82" s="113">
        <v>0</v>
      </c>
      <c r="AG82" s="113">
        <v>0</v>
      </c>
      <c r="AH82" s="110">
        <f t="shared" si="2"/>
        <v>6.9999999999999991</v>
      </c>
      <c r="AI82" s="111"/>
    </row>
    <row r="83" spans="1:35" ht="17.25" customHeight="1" x14ac:dyDescent="0.2">
      <c r="A83" s="122">
        <v>1690</v>
      </c>
      <c r="B83" s="18" t="s">
        <v>38</v>
      </c>
      <c r="C83" s="123"/>
      <c r="D83" s="113">
        <v>2.2000000000000002</v>
      </c>
      <c r="E83" s="113">
        <v>2.2000000000000002</v>
      </c>
      <c r="F83" s="113">
        <v>18</v>
      </c>
      <c r="G83" s="113">
        <v>0</v>
      </c>
      <c r="H83" s="113">
        <v>0</v>
      </c>
      <c r="I83" s="113">
        <v>0</v>
      </c>
      <c r="J83" s="114">
        <v>0</v>
      </c>
      <c r="K83" s="114">
        <v>0</v>
      </c>
      <c r="L83" s="114">
        <v>0</v>
      </c>
      <c r="M83" s="114">
        <v>0</v>
      </c>
      <c r="N83" s="114">
        <v>0</v>
      </c>
      <c r="O83" s="114">
        <v>0.2</v>
      </c>
      <c r="P83" s="114">
        <v>0</v>
      </c>
      <c r="Q83" s="114">
        <v>0</v>
      </c>
      <c r="R83" s="113">
        <v>0</v>
      </c>
      <c r="S83" s="113">
        <v>0</v>
      </c>
      <c r="T83" s="113">
        <v>0</v>
      </c>
      <c r="U83" s="113">
        <v>16.7</v>
      </c>
      <c r="V83" s="113">
        <v>0</v>
      </c>
      <c r="W83" s="113">
        <v>0</v>
      </c>
      <c r="X83" s="113">
        <v>0</v>
      </c>
      <c r="Y83" s="113">
        <v>0</v>
      </c>
      <c r="Z83" s="113">
        <v>0</v>
      </c>
      <c r="AA83" s="113">
        <v>0</v>
      </c>
      <c r="AB83" s="113">
        <v>0</v>
      </c>
      <c r="AC83" s="113">
        <v>0</v>
      </c>
      <c r="AD83" s="113">
        <v>0</v>
      </c>
      <c r="AE83" s="113">
        <v>0</v>
      </c>
      <c r="AF83" s="113">
        <v>0</v>
      </c>
      <c r="AG83" s="113">
        <v>0</v>
      </c>
      <c r="AH83" s="110">
        <f t="shared" si="2"/>
        <v>39.299999999999997</v>
      </c>
      <c r="AI83" s="111"/>
    </row>
    <row r="84" spans="1:35" ht="17.25" customHeight="1" x14ac:dyDescent="0.2">
      <c r="A84" s="122">
        <v>1800</v>
      </c>
      <c r="B84" s="18" t="s">
        <v>87</v>
      </c>
      <c r="C84" s="123"/>
      <c r="D84" s="113">
        <v>0.4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0</v>
      </c>
      <c r="P84" s="114">
        <v>0</v>
      </c>
      <c r="Q84" s="114">
        <v>0</v>
      </c>
      <c r="R84" s="113">
        <v>0</v>
      </c>
      <c r="S84" s="113">
        <v>0</v>
      </c>
      <c r="T84" s="113">
        <v>0</v>
      </c>
      <c r="U84" s="113">
        <v>2.6</v>
      </c>
      <c r="V84" s="113">
        <v>0.4</v>
      </c>
      <c r="W84" s="113">
        <v>0.2</v>
      </c>
      <c r="X84" s="113">
        <v>0</v>
      </c>
      <c r="Y84" s="113">
        <v>0</v>
      </c>
      <c r="Z84" s="113">
        <v>0</v>
      </c>
      <c r="AA84" s="113">
        <v>0</v>
      </c>
      <c r="AB84" s="113">
        <v>0</v>
      </c>
      <c r="AC84" s="113">
        <v>0</v>
      </c>
      <c r="AD84" s="113">
        <v>0</v>
      </c>
      <c r="AE84" s="113">
        <v>0</v>
      </c>
      <c r="AF84" s="113">
        <v>0</v>
      </c>
      <c r="AG84" s="113">
        <v>0</v>
      </c>
      <c r="AH84" s="110">
        <f t="shared" si="2"/>
        <v>3.6</v>
      </c>
      <c r="AI84" s="111"/>
    </row>
    <row r="85" spans="1:35" ht="17.25" customHeight="1" x14ac:dyDescent="0.2">
      <c r="A85" s="122">
        <v>1810</v>
      </c>
      <c r="B85" s="18" t="s">
        <v>88</v>
      </c>
      <c r="C85" s="123"/>
      <c r="D85" s="113">
        <v>2.2000000000000002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4">
        <v>0</v>
      </c>
      <c r="K85" s="114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14">
        <v>0</v>
      </c>
      <c r="R85" s="113">
        <v>0.1</v>
      </c>
      <c r="S85" s="113">
        <v>0</v>
      </c>
      <c r="T85" s="113">
        <v>0</v>
      </c>
      <c r="U85" s="113">
        <v>0</v>
      </c>
      <c r="V85" s="113">
        <v>0</v>
      </c>
      <c r="W85" s="113">
        <v>0</v>
      </c>
      <c r="X85" s="113">
        <v>0</v>
      </c>
      <c r="Y85" s="113">
        <v>0</v>
      </c>
      <c r="Z85" s="113">
        <v>0</v>
      </c>
      <c r="AA85" s="113">
        <v>0</v>
      </c>
      <c r="AB85" s="113">
        <v>0</v>
      </c>
      <c r="AC85" s="113">
        <v>0</v>
      </c>
      <c r="AD85" s="113">
        <v>0</v>
      </c>
      <c r="AE85" s="113">
        <v>0</v>
      </c>
      <c r="AF85" s="113">
        <v>0</v>
      </c>
      <c r="AG85" s="113">
        <v>0</v>
      </c>
      <c r="AH85" s="110">
        <f t="shared" si="2"/>
        <v>2.3000000000000003</v>
      </c>
      <c r="AI85" s="111"/>
    </row>
    <row r="86" spans="1:35" ht="17.25" customHeight="1" x14ac:dyDescent="0.2">
      <c r="A86" s="122">
        <v>1889</v>
      </c>
      <c r="B86" s="18" t="s">
        <v>89</v>
      </c>
      <c r="C86" s="123"/>
      <c r="D86" s="113">
        <v>1.2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4">
        <v>0</v>
      </c>
      <c r="K86" s="114">
        <v>0</v>
      </c>
      <c r="L86" s="114">
        <v>0</v>
      </c>
      <c r="M86" s="114">
        <v>0</v>
      </c>
      <c r="N86" s="114">
        <v>0</v>
      </c>
      <c r="O86" s="114">
        <v>0</v>
      </c>
      <c r="P86" s="114">
        <v>0</v>
      </c>
      <c r="Q86" s="114">
        <v>0</v>
      </c>
      <c r="R86" s="113">
        <v>0</v>
      </c>
      <c r="S86" s="113">
        <v>0</v>
      </c>
      <c r="T86" s="113">
        <v>0</v>
      </c>
      <c r="U86" s="113">
        <v>0.8</v>
      </c>
      <c r="V86" s="113">
        <v>0</v>
      </c>
      <c r="W86" s="113">
        <v>0</v>
      </c>
      <c r="X86" s="113">
        <v>0</v>
      </c>
      <c r="Y86" s="113">
        <v>0</v>
      </c>
      <c r="Z86" s="113">
        <v>0</v>
      </c>
      <c r="AA86" s="113">
        <v>0</v>
      </c>
      <c r="AB86" s="113">
        <v>0</v>
      </c>
      <c r="AC86" s="113">
        <v>0</v>
      </c>
      <c r="AD86" s="113">
        <v>0</v>
      </c>
      <c r="AE86" s="113">
        <v>0</v>
      </c>
      <c r="AF86" s="113">
        <v>0</v>
      </c>
      <c r="AG86" s="113">
        <v>0</v>
      </c>
      <c r="AH86" s="110">
        <f t="shared" si="2"/>
        <v>2</v>
      </c>
      <c r="AI86" s="111"/>
    </row>
    <row r="87" spans="1:35" ht="8.25" customHeight="1" x14ac:dyDescent="0.2">
      <c r="C87" s="126"/>
      <c r="AH87" s="127"/>
      <c r="AI87" s="150"/>
    </row>
    <row r="88" spans="1:35" ht="17.25" customHeight="1" x14ac:dyDescent="0.2">
      <c r="B88" s="129" t="s">
        <v>90</v>
      </c>
      <c r="C88" s="130">
        <v>6</v>
      </c>
      <c r="D88" s="178"/>
      <c r="E88" s="178"/>
      <c r="F88" s="178">
        <v>13.2</v>
      </c>
      <c r="G88" s="131">
        <v>2.9</v>
      </c>
      <c r="H88" s="131">
        <v>0.1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31">
        <v>0.7</v>
      </c>
      <c r="O88" s="131">
        <v>3.7</v>
      </c>
      <c r="P88" s="131">
        <v>0.5</v>
      </c>
      <c r="Q88" s="131">
        <v>1.4</v>
      </c>
      <c r="R88" s="131">
        <v>0</v>
      </c>
      <c r="S88" s="131">
        <v>0</v>
      </c>
      <c r="T88" s="131">
        <v>0.1</v>
      </c>
      <c r="U88" s="131">
        <v>1.2</v>
      </c>
      <c r="V88" s="131">
        <v>0.6</v>
      </c>
      <c r="W88" s="131">
        <v>0</v>
      </c>
      <c r="X88" s="131">
        <v>0</v>
      </c>
      <c r="Y88" s="131">
        <v>0</v>
      </c>
      <c r="Z88" s="131">
        <v>0</v>
      </c>
      <c r="AA88" s="131">
        <v>0</v>
      </c>
      <c r="AB88" s="131">
        <v>0.2</v>
      </c>
      <c r="AC88" s="132">
        <v>0</v>
      </c>
      <c r="AD88" s="132">
        <v>0</v>
      </c>
      <c r="AE88" s="132">
        <v>0</v>
      </c>
      <c r="AF88" s="131">
        <v>0</v>
      </c>
      <c r="AG88" s="131">
        <v>0</v>
      </c>
      <c r="AH88" s="101">
        <v>27.1</v>
      </c>
      <c r="AI88" s="133">
        <f>AH88/C88</f>
        <v>4.5166666666666666</v>
      </c>
    </row>
    <row r="89" spans="1:35" s="134" customFormat="1" ht="12.75" customHeight="1" x14ac:dyDescent="0.2">
      <c r="B89" s="135"/>
      <c r="C89" s="136"/>
      <c r="E89" s="137"/>
      <c r="F89" s="137"/>
      <c r="G89" s="138"/>
      <c r="H89" s="137" t="s">
        <v>91</v>
      </c>
      <c r="I89" s="139"/>
      <c r="K89" s="140"/>
      <c r="L89" s="137" t="s">
        <v>92</v>
      </c>
      <c r="M89" s="139"/>
      <c r="N89" s="139"/>
      <c r="O89" s="139"/>
      <c r="P89" s="137" t="s">
        <v>93</v>
      </c>
      <c r="Q89" s="139"/>
      <c r="R89" s="139"/>
      <c r="S89" s="139"/>
      <c r="T89" s="139"/>
      <c r="U89" s="139" t="s">
        <v>94</v>
      </c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</row>
    <row r="90" spans="1:35" x14ac:dyDescent="0.2">
      <c r="AH90" s="141"/>
      <c r="AI90" s="142"/>
    </row>
    <row r="91" spans="1:35" x14ac:dyDescent="0.2">
      <c r="AH91" s="141"/>
      <c r="AI91" s="142"/>
    </row>
    <row r="92" spans="1:35" x14ac:dyDescent="0.2">
      <c r="AH92" s="143"/>
    </row>
    <row r="93" spans="1:35" x14ac:dyDescent="0.2">
      <c r="AH93" s="143"/>
    </row>
    <row r="94" spans="1:35" x14ac:dyDescent="0.2">
      <c r="AH94" s="143"/>
    </row>
    <row r="95" spans="1:35" x14ac:dyDescent="0.2">
      <c r="AH95" s="143"/>
    </row>
  </sheetData>
  <mergeCells count="6">
    <mergeCell ref="D75:X75"/>
    <mergeCell ref="J1:Y1"/>
    <mergeCell ref="A39:B39"/>
    <mergeCell ref="D47:AG47"/>
    <mergeCell ref="D54:H54"/>
    <mergeCell ref="H59:S59"/>
  </mergeCells>
  <conditionalFormatting sqref="D44:G46 G43 D49:G53 D30:I31 G25 D39:AI39 D36:F36 D21:G23 D20:F20 D24:F24 D42:G42 N81:R81 D1:AI5 D26:G29 H20:I29 D37:G38 D32:G35 H32:I38 D6:I19 J36 I54:N54 P54:Q54 D76:V76 J26:P29 J22:N22 J23:O25 P22:Q24 J6:Q21 P25 Q25:Q29 D56:R58 D55:Q55 J51:Q53 R51:R55 D77:R80 D41:S41 U41 S77:T77 V77 V41:V46 S51:V58 D60:V74 S78:V81 W42:X46 AI82 Y45:AI46 D83:AI65536 D40:AG40 W41:AG41 Y42:AG44 AI40:AI44 Y55:AI58 Y54:AG54 AI54 Y60:AI74 Y59:AG59 AI59 W76:AI81 Y75:AG75 AI75 D81:H81 R6:AI29 J31:AI35 AI30 J30:AG30 J37:AI38 L36:T36 V36:AI36 R82:AG82 D59:G59 T59:V59 H42:U46 Y48:AI53 AI47 W48:X74 J48:V50 H48:I53">
    <cfRule type="cellIs" dxfId="35" priority="28" stopIfTrue="1" operator="equal">
      <formula>0</formula>
    </cfRule>
  </conditionalFormatting>
  <conditionalFormatting sqref="D54">
    <cfRule type="cellIs" dxfId="34" priority="27" stopIfTrue="1" operator="equal">
      <formula>0</formula>
    </cfRule>
  </conditionalFormatting>
  <conditionalFormatting sqref="D75">
    <cfRule type="cellIs" dxfId="33" priority="26" stopIfTrue="1" operator="equal">
      <formula>0</formula>
    </cfRule>
  </conditionalFormatting>
  <conditionalFormatting sqref="D25:F25">
    <cfRule type="cellIs" dxfId="32" priority="25" stopIfTrue="1" operator="equal">
      <formula>0</formula>
    </cfRule>
  </conditionalFormatting>
  <conditionalFormatting sqref="G36">
    <cfRule type="cellIs" dxfId="31" priority="24" stopIfTrue="1" operator="equal">
      <formula>0</formula>
    </cfRule>
  </conditionalFormatting>
  <conditionalFormatting sqref="G20">
    <cfRule type="cellIs" dxfId="30" priority="23" stopIfTrue="1" operator="equal">
      <formula>0</formula>
    </cfRule>
  </conditionalFormatting>
  <conditionalFormatting sqref="G24">
    <cfRule type="cellIs" dxfId="29" priority="22" stopIfTrue="1" operator="equal">
      <formula>0</formula>
    </cfRule>
  </conditionalFormatting>
  <conditionalFormatting sqref="D48:G48">
    <cfRule type="cellIs" dxfId="28" priority="21" stopIfTrue="1" operator="equal">
      <formula>0</formula>
    </cfRule>
  </conditionalFormatting>
  <conditionalFormatting sqref="H59">
    <cfRule type="cellIs" dxfId="27" priority="20" stopIfTrue="1" operator="equal">
      <formula>0</formula>
    </cfRule>
  </conditionalFormatting>
  <conditionalFormatting sqref="I81:M81">
    <cfRule type="cellIs" dxfId="26" priority="19" stopIfTrue="1" operator="equal">
      <formula>0</formula>
    </cfRule>
  </conditionalFormatting>
  <conditionalFormatting sqref="K36">
    <cfRule type="cellIs" dxfId="25" priority="18" stopIfTrue="1" operator="equal">
      <formula>0</formula>
    </cfRule>
  </conditionalFormatting>
  <conditionalFormatting sqref="O54">
    <cfRule type="cellIs" dxfId="24" priority="17" stopIfTrue="1" operator="equal">
      <formula>0</formula>
    </cfRule>
  </conditionalFormatting>
  <conditionalFormatting sqref="O22">
    <cfRule type="cellIs" dxfId="23" priority="16" stopIfTrue="1" operator="equal">
      <formula>0</formula>
    </cfRule>
  </conditionalFormatting>
  <conditionalFormatting sqref="D82:Q82">
    <cfRule type="cellIs" dxfId="22" priority="15" stopIfTrue="1" operator="equal">
      <formula>0</formula>
    </cfRule>
  </conditionalFormatting>
  <conditionalFormatting sqref="T41">
    <cfRule type="cellIs" dxfId="21" priority="14" stopIfTrue="1" operator="equal">
      <formula>0</formula>
    </cfRule>
  </conditionalFormatting>
  <conditionalFormatting sqref="U77">
    <cfRule type="cellIs" dxfId="20" priority="13" stopIfTrue="1" operator="equal">
      <formula>0</formula>
    </cfRule>
  </conditionalFormatting>
  <conditionalFormatting sqref="AH40:AH42">
    <cfRule type="cellIs" dxfId="19" priority="12" stopIfTrue="1" operator="equal">
      <formula>0</formula>
    </cfRule>
  </conditionalFormatting>
  <conditionalFormatting sqref="AH54">
    <cfRule type="cellIs" dxfId="18" priority="11" stopIfTrue="1" operator="equal">
      <formula>0</formula>
    </cfRule>
  </conditionalFormatting>
  <conditionalFormatting sqref="AH59">
    <cfRule type="cellIs" dxfId="17" priority="10" stopIfTrue="1" operator="equal">
      <formula>0</formula>
    </cfRule>
  </conditionalFormatting>
  <conditionalFormatting sqref="AH75">
    <cfRule type="cellIs" dxfId="16" priority="9" stopIfTrue="1" operator="equal">
      <formula>0</formula>
    </cfRule>
  </conditionalFormatting>
  <conditionalFormatting sqref="AH30">
    <cfRule type="cellIs" dxfId="15" priority="8" stopIfTrue="1" operator="equal">
      <formula>0</formula>
    </cfRule>
  </conditionalFormatting>
  <conditionalFormatting sqref="U36">
    <cfRule type="cellIs" dxfId="14" priority="7" stopIfTrue="1" operator="equal">
      <formula>0</formula>
    </cfRule>
  </conditionalFormatting>
  <conditionalFormatting sqref="D43:F43">
    <cfRule type="cellIs" dxfId="13" priority="6" stopIfTrue="1" operator="equal">
      <formula>0</formula>
    </cfRule>
  </conditionalFormatting>
  <conditionalFormatting sqref="AH43">
    <cfRule type="cellIs" dxfId="12" priority="5" stopIfTrue="1" operator="equal">
      <formula>0</formula>
    </cfRule>
  </conditionalFormatting>
  <conditionalFormatting sqref="AH82">
    <cfRule type="cellIs" dxfId="11" priority="4" stopIfTrue="1" operator="equal">
      <formula>0</formula>
    </cfRule>
  </conditionalFormatting>
  <conditionalFormatting sqref="AH44">
    <cfRule type="cellIs" dxfId="10" priority="3" stopIfTrue="1" operator="equal">
      <formula>0</formula>
    </cfRule>
  </conditionalFormatting>
  <conditionalFormatting sqref="D47">
    <cfRule type="cellIs" dxfId="9" priority="2" stopIfTrue="1" operator="equal">
      <formula>0</formula>
    </cfRule>
  </conditionalFormatting>
  <conditionalFormatting sqref="AH47">
    <cfRule type="cellIs" dxfId="8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77" orientation="landscape" horizontalDpi="4294967293" r:id="rId1"/>
  <headerFooter alignWithMargins="0"/>
  <rowBreaks count="1" manualBreakCount="1">
    <brk id="38" max="3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31" sqref="K31"/>
    </sheetView>
  </sheetViews>
  <sheetFormatPr defaultRowHeight="12" outlineLevelRow="1" x14ac:dyDescent="0.2"/>
  <cols>
    <col min="1" max="1" width="5" style="85" bestFit="1" customWidth="1"/>
    <col min="2" max="2" width="25.5703125" style="6" customWidth="1"/>
    <col min="3" max="3" width="6.5703125" style="7" customWidth="1"/>
    <col min="4" max="34" width="4.42578125" style="8" customWidth="1"/>
    <col min="35" max="35" width="5.140625" style="9" bestFit="1" customWidth="1"/>
    <col min="36" max="36" width="8" style="4" customWidth="1"/>
    <col min="37" max="16384" width="9.140625" style="5"/>
  </cols>
  <sheetData>
    <row r="1" spans="1:36" x14ac:dyDescent="0.2">
      <c r="B1" s="2"/>
      <c r="C1" s="84"/>
      <c r="D1" s="84"/>
      <c r="E1" s="84"/>
      <c r="F1" s="84"/>
      <c r="G1" s="84"/>
      <c r="H1" s="84"/>
      <c r="I1" s="84"/>
      <c r="J1" s="182" t="s">
        <v>111</v>
      </c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84"/>
      <c r="AA1" s="84"/>
      <c r="AB1" s="84"/>
      <c r="AC1" s="84"/>
      <c r="AD1" s="84"/>
      <c r="AE1" s="84"/>
      <c r="AF1" s="84"/>
      <c r="AG1" s="84"/>
      <c r="AH1" s="84"/>
      <c r="AI1" s="84"/>
    </row>
    <row r="2" spans="1:36" ht="6" customHeight="1" x14ac:dyDescent="0.2"/>
    <row r="3" spans="1:36" s="16" customFormat="1" ht="24" x14ac:dyDescent="0.2">
      <c r="A3" s="10" t="s">
        <v>1</v>
      </c>
      <c r="B3" s="11" t="s">
        <v>2</v>
      </c>
      <c r="C3" s="12" t="s">
        <v>3</v>
      </c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13">
        <v>22</v>
      </c>
      <c r="Z3" s="13">
        <v>23</v>
      </c>
      <c r="AA3" s="13">
        <v>24</v>
      </c>
      <c r="AB3" s="13">
        <v>25</v>
      </c>
      <c r="AC3" s="13">
        <v>26</v>
      </c>
      <c r="AD3" s="13">
        <v>27</v>
      </c>
      <c r="AE3" s="13">
        <v>28</v>
      </c>
      <c r="AF3" s="13">
        <v>29</v>
      </c>
      <c r="AG3" s="13">
        <v>30</v>
      </c>
      <c r="AH3" s="13">
        <v>31</v>
      </c>
      <c r="AI3" s="14" t="s">
        <v>4</v>
      </c>
      <c r="AJ3" s="15" t="s">
        <v>5</v>
      </c>
    </row>
    <row r="4" spans="1:36" s="25" customFormat="1" ht="17.25" customHeight="1" x14ac:dyDescent="0.2">
      <c r="A4" s="17">
        <v>10</v>
      </c>
      <c r="B4" s="18" t="s">
        <v>6</v>
      </c>
      <c r="C4" s="19">
        <v>0.6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3">
        <f t="shared" ref="AI4:AI38" si="0">SUM(D4:AH4)</f>
        <v>0</v>
      </c>
      <c r="AJ4" s="24">
        <f>AI4/C4</f>
        <v>0</v>
      </c>
    </row>
    <row r="5" spans="1:36" s="16" customFormat="1" ht="17.25" customHeight="1" x14ac:dyDescent="0.2">
      <c r="A5" s="17">
        <v>38</v>
      </c>
      <c r="B5" s="18" t="s">
        <v>7</v>
      </c>
      <c r="C5" s="19">
        <v>0.9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3">
        <f t="shared" si="0"/>
        <v>0</v>
      </c>
      <c r="AJ5" s="24">
        <f>AI5/C5</f>
        <v>0</v>
      </c>
    </row>
    <row r="6" spans="1:36" s="16" customFormat="1" ht="17.25" customHeight="1" x14ac:dyDescent="0.2">
      <c r="A6" s="17">
        <v>40</v>
      </c>
      <c r="B6" s="18" t="s">
        <v>8</v>
      </c>
      <c r="C6" s="19">
        <v>0.8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3">
        <f t="shared" si="0"/>
        <v>0</v>
      </c>
      <c r="AJ6" s="24">
        <f>AI6/C6</f>
        <v>0</v>
      </c>
    </row>
    <row r="7" spans="1:36" s="16" customFormat="1" ht="17.25" customHeight="1" x14ac:dyDescent="0.2">
      <c r="A7" s="17">
        <v>63</v>
      </c>
      <c r="B7" s="18" t="s">
        <v>9</v>
      </c>
      <c r="C7" s="19">
        <v>1.3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3">
        <f t="shared" si="0"/>
        <v>0</v>
      </c>
      <c r="AJ7" s="24">
        <f>AI7/C7</f>
        <v>0</v>
      </c>
    </row>
    <row r="8" spans="1:36" s="16" customFormat="1" ht="17.25" customHeight="1" x14ac:dyDescent="0.2">
      <c r="A8" s="17">
        <v>82</v>
      </c>
      <c r="B8" s="18" t="s">
        <v>10</v>
      </c>
      <c r="C8" s="19">
        <v>0.2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3">
        <f t="shared" si="0"/>
        <v>0</v>
      </c>
      <c r="AJ8" s="24">
        <f>AI8/C8</f>
        <v>0</v>
      </c>
    </row>
    <row r="9" spans="1:36" ht="17.25" customHeight="1" x14ac:dyDescent="0.2">
      <c r="A9" s="17">
        <v>90</v>
      </c>
      <c r="B9" s="18" t="s">
        <v>12</v>
      </c>
      <c r="C9" s="19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3">
        <f t="shared" si="0"/>
        <v>0</v>
      </c>
      <c r="AJ9" s="24">
        <v>0</v>
      </c>
    </row>
    <row r="10" spans="1:36" ht="17.25" customHeight="1" x14ac:dyDescent="0.2">
      <c r="A10" s="17">
        <v>94</v>
      </c>
      <c r="B10" s="18" t="s">
        <v>13</v>
      </c>
      <c r="C10" s="19">
        <v>0.3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3">
        <f t="shared" si="0"/>
        <v>0</v>
      </c>
      <c r="AJ10" s="24">
        <f t="shared" ref="AJ10:AJ20" si="1">AI10/C10</f>
        <v>0</v>
      </c>
    </row>
    <row r="11" spans="1:36" ht="17.25" customHeight="1" x14ac:dyDescent="0.2">
      <c r="A11" s="17">
        <v>105</v>
      </c>
      <c r="B11" s="18" t="s">
        <v>14</v>
      </c>
      <c r="C11" s="19">
        <v>7.1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3">
        <f t="shared" si="0"/>
        <v>0</v>
      </c>
      <c r="AJ11" s="24">
        <f t="shared" si="1"/>
        <v>0</v>
      </c>
    </row>
    <row r="12" spans="1:36" ht="17.25" customHeight="1" x14ac:dyDescent="0.2">
      <c r="A12" s="17">
        <v>120</v>
      </c>
      <c r="B12" s="18" t="s">
        <v>15</v>
      </c>
      <c r="C12" s="19">
        <v>4.5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3">
        <f t="shared" si="0"/>
        <v>0</v>
      </c>
      <c r="AJ12" s="24">
        <f t="shared" si="1"/>
        <v>0</v>
      </c>
    </row>
    <row r="13" spans="1:36" ht="17.25" customHeight="1" x14ac:dyDescent="0.2">
      <c r="A13" s="17">
        <v>130</v>
      </c>
      <c r="B13" s="18" t="s">
        <v>16</v>
      </c>
      <c r="C13" s="19">
        <v>8.6999999999999993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3">
        <f t="shared" si="0"/>
        <v>0</v>
      </c>
      <c r="AJ13" s="24">
        <f t="shared" si="1"/>
        <v>0</v>
      </c>
    </row>
    <row r="14" spans="1:36" ht="17.25" customHeight="1" x14ac:dyDescent="0.2">
      <c r="A14" s="17">
        <v>160</v>
      </c>
      <c r="B14" s="18" t="s">
        <v>17</v>
      </c>
      <c r="C14" s="19">
        <v>0.1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3">
        <f t="shared" si="0"/>
        <v>0</v>
      </c>
      <c r="AJ14" s="24">
        <f t="shared" si="1"/>
        <v>0</v>
      </c>
    </row>
    <row r="15" spans="1:36" ht="17.25" customHeight="1" x14ac:dyDescent="0.2">
      <c r="A15" s="17">
        <v>178</v>
      </c>
      <c r="B15" s="18" t="s">
        <v>18</v>
      </c>
      <c r="C15" s="19">
        <v>5.5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3">
        <f t="shared" si="0"/>
        <v>0</v>
      </c>
      <c r="AJ15" s="24">
        <f t="shared" si="1"/>
        <v>0</v>
      </c>
    </row>
    <row r="16" spans="1:36" ht="17.25" customHeight="1" x14ac:dyDescent="0.2">
      <c r="A16" s="17">
        <v>211</v>
      </c>
      <c r="B16" s="18" t="s">
        <v>19</v>
      </c>
      <c r="C16" s="19">
        <v>6.3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3">
        <f t="shared" si="0"/>
        <v>0</v>
      </c>
      <c r="AJ16" s="24">
        <f t="shared" si="1"/>
        <v>0</v>
      </c>
    </row>
    <row r="17" spans="1:36" ht="17.25" customHeight="1" x14ac:dyDescent="0.2">
      <c r="A17" s="17">
        <v>225</v>
      </c>
      <c r="B17" s="18" t="s">
        <v>20</v>
      </c>
      <c r="C17" s="19">
        <v>14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3">
        <f t="shared" si="0"/>
        <v>0</v>
      </c>
      <c r="AJ17" s="24">
        <f t="shared" si="1"/>
        <v>0</v>
      </c>
    </row>
    <row r="18" spans="1:36" ht="17.25" customHeight="1" x14ac:dyDescent="0.2">
      <c r="A18" s="17">
        <v>310</v>
      </c>
      <c r="B18" s="18" t="s">
        <v>21</v>
      </c>
      <c r="C18" s="19">
        <v>15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3">
        <f t="shared" si="0"/>
        <v>0</v>
      </c>
      <c r="AJ18" s="24">
        <f t="shared" si="1"/>
        <v>0</v>
      </c>
    </row>
    <row r="19" spans="1:36" ht="17.25" customHeight="1" x14ac:dyDescent="0.2">
      <c r="A19" s="17">
        <v>313</v>
      </c>
      <c r="B19" s="18" t="s">
        <v>22</v>
      </c>
      <c r="C19" s="19">
        <v>0.5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3">
        <f t="shared" si="0"/>
        <v>0</v>
      </c>
      <c r="AJ19" s="24">
        <f t="shared" si="1"/>
        <v>0</v>
      </c>
    </row>
    <row r="20" spans="1:36" ht="17.25" customHeight="1" x14ac:dyDescent="0.2">
      <c r="A20" s="17">
        <v>320</v>
      </c>
      <c r="B20" s="18" t="s">
        <v>23</v>
      </c>
      <c r="C20" s="19">
        <v>8.1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3">
        <f t="shared" si="0"/>
        <v>0</v>
      </c>
      <c r="AJ20" s="24">
        <f t="shared" si="1"/>
        <v>0</v>
      </c>
    </row>
    <row r="21" spans="1:36" ht="17.25" customHeight="1" x14ac:dyDescent="0.2">
      <c r="A21" s="17">
        <v>332</v>
      </c>
      <c r="B21" s="18" t="s">
        <v>24</v>
      </c>
      <c r="C21" s="19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3">
        <f t="shared" si="0"/>
        <v>0</v>
      </c>
      <c r="AJ21" s="24">
        <v>0</v>
      </c>
    </row>
    <row r="22" spans="1:36" ht="17.25" customHeight="1" x14ac:dyDescent="0.2">
      <c r="A22" s="17">
        <v>338</v>
      </c>
      <c r="B22" s="18" t="s">
        <v>25</v>
      </c>
      <c r="C22" s="19">
        <v>0.1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3">
        <f t="shared" si="0"/>
        <v>0</v>
      </c>
      <c r="AJ22" s="24">
        <f t="shared" ref="AJ22:AJ38" si="2">AI22/C22</f>
        <v>0</v>
      </c>
    </row>
    <row r="23" spans="1:36" ht="17.25" customHeight="1" x14ac:dyDescent="0.2">
      <c r="A23" s="17">
        <v>370</v>
      </c>
      <c r="B23" s="18" t="s">
        <v>26</v>
      </c>
      <c r="C23" s="19">
        <v>2.6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3">
        <f t="shared" si="0"/>
        <v>0</v>
      </c>
      <c r="AJ23" s="24">
        <f t="shared" si="2"/>
        <v>0</v>
      </c>
    </row>
    <row r="24" spans="1:36" ht="17.25" customHeight="1" x14ac:dyDescent="0.2">
      <c r="A24" s="17">
        <v>377</v>
      </c>
      <c r="B24" s="18" t="s">
        <v>27</v>
      </c>
      <c r="C24" s="19">
        <v>14.1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3">
        <f t="shared" si="0"/>
        <v>0</v>
      </c>
      <c r="AJ24" s="24">
        <f t="shared" si="2"/>
        <v>0</v>
      </c>
    </row>
    <row r="25" spans="1:36" ht="17.25" customHeight="1" x14ac:dyDescent="0.2">
      <c r="A25" s="17">
        <v>394</v>
      </c>
      <c r="B25" s="18" t="s">
        <v>28</v>
      </c>
      <c r="C25" s="19">
        <v>2.5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3">
        <f t="shared" si="0"/>
        <v>0</v>
      </c>
      <c r="AJ25" s="24">
        <f t="shared" si="2"/>
        <v>0</v>
      </c>
    </row>
    <row r="26" spans="1:36" ht="17.25" customHeight="1" x14ac:dyDescent="0.2">
      <c r="A26" s="17">
        <v>429</v>
      </c>
      <c r="B26" s="18" t="s">
        <v>29</v>
      </c>
      <c r="C26" s="19">
        <v>1.5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3">
        <f t="shared" si="0"/>
        <v>0</v>
      </c>
      <c r="AJ26" s="24">
        <f t="shared" si="2"/>
        <v>0</v>
      </c>
    </row>
    <row r="27" spans="1:36" ht="17.25" customHeight="1" x14ac:dyDescent="0.2">
      <c r="A27" s="17">
        <v>440</v>
      </c>
      <c r="B27" s="18" t="s">
        <v>30</v>
      </c>
      <c r="C27" s="19">
        <v>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3.9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3">
        <f t="shared" si="0"/>
        <v>3.9</v>
      </c>
      <c r="AJ27" s="24">
        <f t="shared" si="2"/>
        <v>1.95</v>
      </c>
    </row>
    <row r="28" spans="1:36" ht="17.25" customHeight="1" x14ac:dyDescent="0.2">
      <c r="A28" s="17">
        <v>477</v>
      </c>
      <c r="B28" s="18" t="s">
        <v>31</v>
      </c>
      <c r="C28" s="19">
        <v>1.4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3">
        <f t="shared" si="0"/>
        <v>0</v>
      </c>
      <c r="AJ28" s="24">
        <f t="shared" si="2"/>
        <v>0</v>
      </c>
    </row>
    <row r="29" spans="1:36" ht="17.25" customHeight="1" x14ac:dyDescent="0.2">
      <c r="A29" s="17">
        <v>572</v>
      </c>
      <c r="B29" s="18" t="s">
        <v>32</v>
      </c>
      <c r="C29" s="19">
        <v>2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3">
        <f t="shared" si="0"/>
        <v>0</v>
      </c>
      <c r="AJ29" s="24">
        <f t="shared" si="2"/>
        <v>0</v>
      </c>
    </row>
    <row r="30" spans="1:36" ht="17.25" customHeight="1" x14ac:dyDescent="0.2">
      <c r="A30" s="17">
        <v>592</v>
      </c>
      <c r="B30" s="18" t="s">
        <v>33</v>
      </c>
      <c r="C30" s="19">
        <v>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3">
        <f t="shared" si="0"/>
        <v>0</v>
      </c>
      <c r="AJ30" s="24">
        <f t="shared" si="2"/>
        <v>0</v>
      </c>
    </row>
    <row r="31" spans="1:36" ht="17.25" customHeight="1" x14ac:dyDescent="0.2">
      <c r="A31" s="17">
        <v>602</v>
      </c>
      <c r="B31" s="18" t="s">
        <v>34</v>
      </c>
      <c r="C31" s="19">
        <v>3.2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3">
        <f t="shared" si="0"/>
        <v>0</v>
      </c>
      <c r="AJ31" s="24">
        <f t="shared" si="2"/>
        <v>0</v>
      </c>
    </row>
    <row r="32" spans="1:36" ht="17.25" customHeight="1" x14ac:dyDescent="0.2">
      <c r="A32" s="17">
        <v>633</v>
      </c>
      <c r="B32" s="18" t="s">
        <v>35</v>
      </c>
      <c r="C32" s="19">
        <v>1.5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3">
        <f t="shared" si="0"/>
        <v>0</v>
      </c>
      <c r="AJ32" s="24">
        <f t="shared" si="2"/>
        <v>0</v>
      </c>
    </row>
    <row r="33" spans="1:36" ht="17.25" customHeight="1" x14ac:dyDescent="0.2">
      <c r="A33" s="17">
        <v>660</v>
      </c>
      <c r="B33" s="18" t="s">
        <v>36</v>
      </c>
      <c r="C33" s="19">
        <v>3.3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2.4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3">
        <f t="shared" si="0"/>
        <v>2.4</v>
      </c>
      <c r="AJ33" s="24">
        <f t="shared" si="2"/>
        <v>0.72727272727272729</v>
      </c>
    </row>
    <row r="34" spans="1:36" ht="17.25" customHeight="1" x14ac:dyDescent="0.2">
      <c r="A34" s="17">
        <v>666</v>
      </c>
      <c r="B34" s="18" t="s">
        <v>37</v>
      </c>
      <c r="C34" s="19">
        <v>1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 t="s">
        <v>11</v>
      </c>
      <c r="T34" s="22">
        <v>0</v>
      </c>
      <c r="U34" s="22">
        <v>0</v>
      </c>
      <c r="V34" s="22">
        <v>0</v>
      </c>
      <c r="W34" s="22">
        <v>6.7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3">
        <f t="shared" si="0"/>
        <v>6.7</v>
      </c>
      <c r="AJ34" s="24">
        <f t="shared" si="2"/>
        <v>6.7</v>
      </c>
    </row>
    <row r="35" spans="1:36" ht="17.25" customHeight="1" x14ac:dyDescent="0.2">
      <c r="A35" s="17">
        <v>690</v>
      </c>
      <c r="B35" s="18" t="s">
        <v>38</v>
      </c>
      <c r="C35" s="19">
        <v>3.4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3">
        <f t="shared" si="0"/>
        <v>0</v>
      </c>
      <c r="AJ35" s="24">
        <f t="shared" si="2"/>
        <v>0</v>
      </c>
    </row>
    <row r="36" spans="1:36" ht="17.25" customHeight="1" x14ac:dyDescent="0.2">
      <c r="A36" s="17">
        <v>731</v>
      </c>
      <c r="B36" s="18" t="s">
        <v>39</v>
      </c>
      <c r="C36" s="19">
        <v>1E-3</v>
      </c>
      <c r="D36" s="22">
        <v>0</v>
      </c>
      <c r="E36" s="22">
        <v>0</v>
      </c>
      <c r="F36" s="22">
        <v>0</v>
      </c>
      <c r="G36" s="114">
        <v>0.2</v>
      </c>
      <c r="H36" s="114">
        <v>0.2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14">
        <v>0.2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3">
        <f t="shared" si="0"/>
        <v>0.60000000000000009</v>
      </c>
      <c r="AJ36" s="24">
        <f t="shared" si="2"/>
        <v>600.00000000000011</v>
      </c>
    </row>
    <row r="37" spans="1:36" ht="17.25" customHeight="1" x14ac:dyDescent="0.2">
      <c r="A37" s="17">
        <v>782</v>
      </c>
      <c r="B37" s="18" t="s">
        <v>40</v>
      </c>
      <c r="C37" s="19">
        <v>0.6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162">
        <v>0</v>
      </c>
      <c r="L37" s="22">
        <v>0</v>
      </c>
      <c r="M37" s="22">
        <v>0</v>
      </c>
      <c r="N37" s="22">
        <v>0</v>
      </c>
      <c r="O37" s="22">
        <v>0</v>
      </c>
      <c r="P37" s="162">
        <v>0</v>
      </c>
      <c r="Q37" s="162">
        <v>0</v>
      </c>
      <c r="R37" s="162">
        <v>0</v>
      </c>
      <c r="S37" s="22">
        <v>0</v>
      </c>
      <c r="T37" s="22">
        <v>0</v>
      </c>
      <c r="U37" s="22">
        <v>0</v>
      </c>
      <c r="V37" s="22">
        <v>0</v>
      </c>
      <c r="W37" s="162">
        <v>0</v>
      </c>
      <c r="X37" s="162">
        <v>0</v>
      </c>
      <c r="Y37" s="16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3">
        <f t="shared" si="0"/>
        <v>0</v>
      </c>
      <c r="AJ37" s="24">
        <f t="shared" si="2"/>
        <v>0</v>
      </c>
    </row>
    <row r="38" spans="1:36" ht="17.25" customHeight="1" x14ac:dyDescent="0.2">
      <c r="A38" s="17">
        <v>845</v>
      </c>
      <c r="B38" s="18" t="s">
        <v>41</v>
      </c>
      <c r="C38" s="19">
        <v>0.8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162">
        <v>0</v>
      </c>
      <c r="L38" s="22">
        <v>0</v>
      </c>
      <c r="M38" s="22">
        <v>0</v>
      </c>
      <c r="N38" s="22">
        <v>0</v>
      </c>
      <c r="O38" s="22">
        <v>0</v>
      </c>
      <c r="P38" s="162">
        <v>0</v>
      </c>
      <c r="Q38" s="162">
        <v>0</v>
      </c>
      <c r="R38" s="162">
        <v>0</v>
      </c>
      <c r="S38" s="22">
        <v>0</v>
      </c>
      <c r="T38" s="22">
        <v>0</v>
      </c>
      <c r="U38" s="22">
        <v>0</v>
      </c>
      <c r="V38" s="22">
        <v>0</v>
      </c>
      <c r="W38" s="162">
        <v>0</v>
      </c>
      <c r="X38" s="162">
        <v>0</v>
      </c>
      <c r="Y38" s="16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3">
        <f t="shared" si="0"/>
        <v>0</v>
      </c>
      <c r="AJ38" s="24">
        <f t="shared" si="2"/>
        <v>0</v>
      </c>
    </row>
    <row r="39" spans="1:36" ht="17.25" customHeight="1" x14ac:dyDescent="0.2">
      <c r="A39" s="184" t="s">
        <v>42</v>
      </c>
      <c r="B39" s="185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1"/>
      <c r="AJ39" s="32"/>
    </row>
    <row r="40" spans="1:36" ht="17.25" customHeight="1" x14ac:dyDescent="0.2">
      <c r="A40" s="122">
        <v>1002</v>
      </c>
      <c r="B40" s="18" t="s">
        <v>44</v>
      </c>
      <c r="C40" s="34"/>
      <c r="D40" s="22">
        <v>0.3</v>
      </c>
      <c r="E40" s="22">
        <v>0.2</v>
      </c>
      <c r="F40" s="22">
        <v>0</v>
      </c>
      <c r="G40" s="22">
        <v>0</v>
      </c>
      <c r="H40" s="22">
        <v>0</v>
      </c>
      <c r="I40" s="22">
        <v>0</v>
      </c>
      <c r="J40" s="26">
        <v>0</v>
      </c>
      <c r="K40" s="26">
        <v>0.4</v>
      </c>
      <c r="L40" s="26">
        <v>0.4</v>
      </c>
      <c r="M40" s="26">
        <v>0</v>
      </c>
      <c r="N40" s="26">
        <v>0</v>
      </c>
      <c r="O40" s="26">
        <v>0.2</v>
      </c>
      <c r="P40" s="26">
        <v>0</v>
      </c>
      <c r="Q40" s="26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0.1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3">
        <f t="shared" ref="AI40:AI86" si="3">SUM(D40:AH40)</f>
        <v>1.6</v>
      </c>
      <c r="AJ40" s="24"/>
    </row>
    <row r="41" spans="1:36" ht="17.25" customHeight="1" x14ac:dyDescent="0.2">
      <c r="A41" s="122">
        <v>1032</v>
      </c>
      <c r="B41" s="18" t="s">
        <v>46</v>
      </c>
      <c r="C41" s="34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6">
        <v>0</v>
      </c>
      <c r="K41" s="26">
        <v>0</v>
      </c>
      <c r="L41" s="26">
        <v>0</v>
      </c>
      <c r="M41" s="26">
        <v>0.1</v>
      </c>
      <c r="N41" s="26">
        <v>0.1</v>
      </c>
      <c r="O41" s="26">
        <v>0.1</v>
      </c>
      <c r="P41" s="26">
        <v>0</v>
      </c>
      <c r="Q41" s="26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0.1</v>
      </c>
      <c r="Y41" s="22">
        <v>0</v>
      </c>
      <c r="Z41" s="22">
        <v>0</v>
      </c>
      <c r="AA41" s="22">
        <v>0</v>
      </c>
      <c r="AB41" s="22">
        <v>0</v>
      </c>
      <c r="AC41" s="22">
        <v>0.1</v>
      </c>
      <c r="AD41" s="22">
        <v>0</v>
      </c>
      <c r="AE41" s="22">
        <v>0</v>
      </c>
      <c r="AF41" s="22">
        <v>0.1</v>
      </c>
      <c r="AG41" s="22">
        <v>0.1</v>
      </c>
      <c r="AH41" s="22">
        <v>0</v>
      </c>
      <c r="AI41" s="23">
        <f t="shared" si="3"/>
        <v>0.7</v>
      </c>
      <c r="AJ41" s="24"/>
    </row>
    <row r="42" spans="1:36" ht="17.25" customHeight="1" x14ac:dyDescent="0.2">
      <c r="A42" s="122">
        <v>1039</v>
      </c>
      <c r="B42" s="18" t="s">
        <v>47</v>
      </c>
      <c r="C42" s="34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3">
        <f t="shared" si="3"/>
        <v>0</v>
      </c>
      <c r="AJ42" s="24"/>
    </row>
    <row r="43" spans="1:36" ht="17.25" customHeight="1" x14ac:dyDescent="0.2">
      <c r="A43" s="122">
        <v>1041</v>
      </c>
      <c r="B43" s="18" t="s">
        <v>8</v>
      </c>
      <c r="C43" s="34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3">
        <f t="shared" si="3"/>
        <v>0</v>
      </c>
      <c r="AJ43" s="24"/>
    </row>
    <row r="44" spans="1:36" ht="17.25" customHeight="1" x14ac:dyDescent="0.2">
      <c r="A44" s="122">
        <v>1089</v>
      </c>
      <c r="B44" s="18" t="s">
        <v>48</v>
      </c>
      <c r="C44" s="34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3">
        <f t="shared" si="3"/>
        <v>0</v>
      </c>
      <c r="AJ44" s="24"/>
    </row>
    <row r="45" spans="1:36" ht="17.25" customHeight="1" x14ac:dyDescent="0.2">
      <c r="A45" s="122">
        <v>1105</v>
      </c>
      <c r="B45" s="18" t="s">
        <v>49</v>
      </c>
      <c r="C45" s="34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3">
        <f t="shared" si="3"/>
        <v>0</v>
      </c>
      <c r="AJ45" s="24"/>
    </row>
    <row r="46" spans="1:36" ht="17.25" customHeight="1" x14ac:dyDescent="0.2">
      <c r="A46" s="122">
        <v>1112</v>
      </c>
      <c r="B46" s="18" t="s">
        <v>50</v>
      </c>
      <c r="C46" s="34"/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3">
        <f t="shared" si="3"/>
        <v>0</v>
      </c>
      <c r="AJ46" s="24"/>
    </row>
    <row r="47" spans="1:36" ht="17.25" customHeight="1" x14ac:dyDescent="0.2">
      <c r="A47" s="122">
        <v>1151</v>
      </c>
      <c r="B47" s="18" t="s">
        <v>51</v>
      </c>
      <c r="C47" s="34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3">
        <f t="shared" si="3"/>
        <v>0</v>
      </c>
      <c r="AJ47" s="24"/>
    </row>
    <row r="48" spans="1:36" ht="17.25" customHeight="1" x14ac:dyDescent="0.2">
      <c r="A48" s="122">
        <v>1160</v>
      </c>
      <c r="B48" s="18" t="s">
        <v>52</v>
      </c>
      <c r="C48" s="34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3">
        <f t="shared" si="3"/>
        <v>0</v>
      </c>
      <c r="AJ48" s="24"/>
    </row>
    <row r="49" spans="1:36" ht="17.25" customHeight="1" x14ac:dyDescent="0.2">
      <c r="A49" s="122">
        <v>1171</v>
      </c>
      <c r="B49" s="18" t="s">
        <v>53</v>
      </c>
      <c r="C49" s="34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3">
        <f t="shared" si="3"/>
        <v>0</v>
      </c>
      <c r="AJ49" s="24"/>
    </row>
    <row r="50" spans="1:36" ht="17.25" customHeight="1" x14ac:dyDescent="0.2">
      <c r="A50" s="122">
        <v>1187</v>
      </c>
      <c r="B50" s="18" t="s">
        <v>54</v>
      </c>
      <c r="C50" s="34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3">
        <f t="shared" si="3"/>
        <v>0</v>
      </c>
      <c r="AJ50" s="24"/>
    </row>
    <row r="51" spans="1:36" ht="17.25" customHeight="1" x14ac:dyDescent="0.2">
      <c r="A51" s="122">
        <v>1195</v>
      </c>
      <c r="B51" s="18" t="s">
        <v>55</v>
      </c>
      <c r="C51" s="34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3">
        <f t="shared" si="3"/>
        <v>0</v>
      </c>
      <c r="AJ51" s="24"/>
    </row>
    <row r="52" spans="1:36" ht="17.25" customHeight="1" x14ac:dyDescent="0.2">
      <c r="A52" s="122">
        <v>1203</v>
      </c>
      <c r="B52" s="18" t="s">
        <v>56</v>
      </c>
      <c r="C52" s="34"/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3">
        <f t="shared" si="3"/>
        <v>0</v>
      </c>
      <c r="AJ52" s="24"/>
    </row>
    <row r="53" spans="1:36" ht="17.25" customHeight="1" x14ac:dyDescent="0.2">
      <c r="A53" s="122">
        <v>1211</v>
      </c>
      <c r="B53" s="18" t="s">
        <v>58</v>
      </c>
      <c r="C53" s="34"/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3">
        <f t="shared" si="3"/>
        <v>0</v>
      </c>
      <c r="AJ53" s="24"/>
    </row>
    <row r="54" spans="1:36" ht="17.25" customHeight="1" x14ac:dyDescent="0.2">
      <c r="A54" s="122">
        <v>1225</v>
      </c>
      <c r="B54" s="18" t="s">
        <v>20</v>
      </c>
      <c r="C54" s="34"/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3">
        <f t="shared" si="3"/>
        <v>0</v>
      </c>
      <c r="AJ54" s="24"/>
    </row>
    <row r="55" spans="1:36" ht="17.25" customHeight="1" x14ac:dyDescent="0.2">
      <c r="A55" s="122">
        <v>1260</v>
      </c>
      <c r="B55" s="18" t="s">
        <v>60</v>
      </c>
      <c r="C55" s="34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3">
        <f t="shared" si="3"/>
        <v>0</v>
      </c>
      <c r="AJ55" s="24"/>
    </row>
    <row r="56" spans="1:36" ht="17.25" customHeight="1" x14ac:dyDescent="0.2">
      <c r="A56" s="122">
        <v>1270</v>
      </c>
      <c r="B56" s="18" t="s">
        <v>61</v>
      </c>
      <c r="C56" s="34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3">
        <f t="shared" si="3"/>
        <v>0</v>
      </c>
      <c r="AJ56" s="24"/>
    </row>
    <row r="57" spans="1:36" ht="17.25" customHeight="1" x14ac:dyDescent="0.2">
      <c r="A57" s="122">
        <v>1301</v>
      </c>
      <c r="B57" s="18" t="s">
        <v>62</v>
      </c>
      <c r="C57" s="34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3">
        <f t="shared" si="3"/>
        <v>0</v>
      </c>
      <c r="AJ57" s="24"/>
    </row>
    <row r="58" spans="1:36" ht="17.25" customHeight="1" x14ac:dyDescent="0.2">
      <c r="A58" s="122">
        <v>1313</v>
      </c>
      <c r="B58" s="18" t="s">
        <v>22</v>
      </c>
      <c r="C58" s="34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3">
        <f t="shared" si="3"/>
        <v>0</v>
      </c>
      <c r="AJ58" s="24"/>
    </row>
    <row r="59" spans="1:36" ht="17.25" customHeight="1" x14ac:dyDescent="0.2">
      <c r="A59" s="122">
        <v>1320</v>
      </c>
      <c r="B59" s="18" t="s">
        <v>23</v>
      </c>
      <c r="C59" s="34"/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2">
        <v>0.1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3">
        <f t="shared" si="3"/>
        <v>0.1</v>
      </c>
      <c r="AJ59" s="24"/>
    </row>
    <row r="60" spans="1:36" ht="17.25" customHeight="1" x14ac:dyDescent="0.2">
      <c r="A60" s="122">
        <v>1337</v>
      </c>
      <c r="B60" s="18" t="s">
        <v>64</v>
      </c>
      <c r="C60" s="34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3">
        <f t="shared" si="3"/>
        <v>0</v>
      </c>
      <c r="AJ60" s="24"/>
    </row>
    <row r="61" spans="1:36" ht="17.25" customHeight="1" x14ac:dyDescent="0.2">
      <c r="A61" s="122">
        <v>1377</v>
      </c>
      <c r="B61" s="18" t="s">
        <v>65</v>
      </c>
      <c r="C61" s="34"/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3">
        <f t="shared" si="3"/>
        <v>0</v>
      </c>
      <c r="AJ61" s="24"/>
    </row>
    <row r="62" spans="1:36" ht="17.25" customHeight="1" x14ac:dyDescent="0.2">
      <c r="A62" s="122">
        <v>1388</v>
      </c>
      <c r="B62" s="18" t="s">
        <v>66</v>
      </c>
      <c r="C62" s="34"/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3">
        <f t="shared" si="3"/>
        <v>0</v>
      </c>
      <c r="AJ62" s="24"/>
    </row>
    <row r="63" spans="1:36" ht="17.25" customHeight="1" x14ac:dyDescent="0.2">
      <c r="A63" s="122">
        <v>1389</v>
      </c>
      <c r="B63" s="18" t="s">
        <v>67</v>
      </c>
      <c r="C63" s="34"/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0.1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3">
        <f t="shared" si="3"/>
        <v>0.1</v>
      </c>
      <c r="AJ63" s="24"/>
    </row>
    <row r="64" spans="1:36" ht="17.25" customHeight="1" x14ac:dyDescent="0.2">
      <c r="A64" s="122">
        <v>1401</v>
      </c>
      <c r="B64" s="18" t="s">
        <v>68</v>
      </c>
      <c r="C64" s="34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0.3</v>
      </c>
      <c r="AH64" s="22">
        <v>0</v>
      </c>
      <c r="AI64" s="23">
        <f t="shared" si="3"/>
        <v>0.3</v>
      </c>
      <c r="AJ64" s="24"/>
    </row>
    <row r="65" spans="1:36" ht="17.25" customHeight="1" x14ac:dyDescent="0.2">
      <c r="A65" s="122">
        <v>1415</v>
      </c>
      <c r="B65" s="18" t="s">
        <v>69</v>
      </c>
      <c r="C65" s="34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3">
        <f t="shared" si="3"/>
        <v>0</v>
      </c>
      <c r="AJ65" s="24"/>
    </row>
    <row r="66" spans="1:36" ht="17.25" customHeight="1" x14ac:dyDescent="0.2">
      <c r="A66" s="122">
        <v>1425</v>
      </c>
      <c r="B66" s="18" t="s">
        <v>70</v>
      </c>
      <c r="C66" s="34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3">
        <f t="shared" si="3"/>
        <v>0</v>
      </c>
      <c r="AJ66" s="24"/>
    </row>
    <row r="67" spans="1:36" ht="17.25" customHeight="1" x14ac:dyDescent="0.2">
      <c r="A67" s="122">
        <v>1465</v>
      </c>
      <c r="B67" s="18" t="s">
        <v>71</v>
      </c>
      <c r="C67" s="34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3">
        <f t="shared" si="3"/>
        <v>0</v>
      </c>
      <c r="AJ67" s="24"/>
    </row>
    <row r="68" spans="1:36" ht="17.25" customHeight="1" x14ac:dyDescent="0.2">
      <c r="A68" s="122">
        <v>1466</v>
      </c>
      <c r="B68" s="18" t="s">
        <v>72</v>
      </c>
      <c r="C68" s="34"/>
      <c r="D68" s="22">
        <v>0</v>
      </c>
      <c r="E68" s="22">
        <v>0</v>
      </c>
      <c r="F68" s="22">
        <v>0.2</v>
      </c>
      <c r="G68" s="22">
        <v>0</v>
      </c>
      <c r="H68" s="22">
        <v>0</v>
      </c>
      <c r="I68" s="22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3">
        <f t="shared" si="3"/>
        <v>0.2</v>
      </c>
      <c r="AJ68" s="24"/>
    </row>
    <row r="69" spans="1:36" ht="17.25" customHeight="1" x14ac:dyDescent="0.2">
      <c r="A69" s="122">
        <v>1469</v>
      </c>
      <c r="B69" s="18" t="s">
        <v>73</v>
      </c>
      <c r="C69" s="34"/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0.3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3">
        <f t="shared" si="3"/>
        <v>0.3</v>
      </c>
      <c r="AJ69" s="24"/>
    </row>
    <row r="70" spans="1:36" ht="17.25" customHeight="1" x14ac:dyDescent="0.2">
      <c r="A70" s="122">
        <v>1505</v>
      </c>
      <c r="B70" s="18" t="s">
        <v>74</v>
      </c>
      <c r="C70" s="34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6">
        <v>0.1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3">
        <f t="shared" si="3"/>
        <v>0.1</v>
      </c>
      <c r="AJ70" s="24"/>
    </row>
    <row r="71" spans="1:36" ht="17.25" customHeight="1" x14ac:dyDescent="0.2">
      <c r="A71" s="122">
        <v>1559</v>
      </c>
      <c r="B71" s="18" t="s">
        <v>75</v>
      </c>
      <c r="C71" s="34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3">
        <f t="shared" si="3"/>
        <v>0</v>
      </c>
      <c r="AJ71" s="24"/>
    </row>
    <row r="72" spans="1:36" ht="17.25" customHeight="1" x14ac:dyDescent="0.2">
      <c r="A72" s="122">
        <v>1572</v>
      </c>
      <c r="B72" s="18" t="s">
        <v>32</v>
      </c>
      <c r="C72" s="34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0.2</v>
      </c>
      <c r="P72" s="26">
        <v>0</v>
      </c>
      <c r="Q72" s="26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3">
        <f t="shared" si="3"/>
        <v>0.2</v>
      </c>
      <c r="AJ72" s="24"/>
    </row>
    <row r="73" spans="1:36" ht="17.25" customHeight="1" x14ac:dyDescent="0.2">
      <c r="A73" s="122">
        <v>1591</v>
      </c>
      <c r="B73" s="18" t="s">
        <v>76</v>
      </c>
      <c r="C73" s="34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3">
        <f t="shared" si="3"/>
        <v>0</v>
      </c>
      <c r="AJ73" s="24"/>
    </row>
    <row r="74" spans="1:36" ht="17.25" customHeight="1" x14ac:dyDescent="0.2">
      <c r="A74" s="122">
        <v>1592</v>
      </c>
      <c r="B74" s="18" t="s">
        <v>77</v>
      </c>
      <c r="C74" s="34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3">
        <f t="shared" si="3"/>
        <v>0</v>
      </c>
      <c r="AJ74" s="24"/>
    </row>
    <row r="75" spans="1:36" ht="17.25" customHeight="1" x14ac:dyDescent="0.2">
      <c r="A75" s="122">
        <v>1597</v>
      </c>
      <c r="B75" s="18" t="s">
        <v>78</v>
      </c>
      <c r="C75" s="34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3">
        <f t="shared" si="3"/>
        <v>0</v>
      </c>
      <c r="AJ75" s="24"/>
    </row>
    <row r="76" spans="1:36" ht="17.25" customHeight="1" x14ac:dyDescent="0.2">
      <c r="A76" s="122">
        <v>1630</v>
      </c>
      <c r="B76" s="18" t="s">
        <v>79</v>
      </c>
      <c r="C76" s="34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3">
        <f t="shared" si="3"/>
        <v>0</v>
      </c>
      <c r="AJ76" s="24"/>
    </row>
    <row r="77" spans="1:36" ht="17.25" customHeight="1" x14ac:dyDescent="0.2">
      <c r="A77" s="122">
        <v>1632</v>
      </c>
      <c r="B77" s="18" t="s">
        <v>80</v>
      </c>
      <c r="C77" s="34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3">
        <f t="shared" si="3"/>
        <v>0</v>
      </c>
      <c r="AJ77" s="24"/>
    </row>
    <row r="78" spans="1:36" ht="17.25" customHeight="1" x14ac:dyDescent="0.2">
      <c r="A78" s="122">
        <v>1634</v>
      </c>
      <c r="B78" s="18" t="s">
        <v>81</v>
      </c>
      <c r="C78" s="34"/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2">
        <v>0</v>
      </c>
      <c r="S78" s="22">
        <v>0</v>
      </c>
      <c r="T78" s="22">
        <v>0</v>
      </c>
      <c r="U78" s="22">
        <v>0.3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3">
        <f t="shared" si="3"/>
        <v>0.3</v>
      </c>
      <c r="AJ78" s="24"/>
    </row>
    <row r="79" spans="1:36" ht="17.25" customHeight="1" x14ac:dyDescent="0.2">
      <c r="A79" s="122">
        <v>1640</v>
      </c>
      <c r="B79" s="18" t="s">
        <v>82</v>
      </c>
      <c r="C79" s="34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0.6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3">
        <f t="shared" si="3"/>
        <v>0.6</v>
      </c>
      <c r="AJ79" s="24"/>
    </row>
    <row r="80" spans="1:36" ht="17.25" customHeight="1" x14ac:dyDescent="0.2">
      <c r="A80" s="122">
        <v>1666</v>
      </c>
      <c r="B80" s="18" t="s">
        <v>83</v>
      </c>
      <c r="C80" s="34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124" t="s">
        <v>45</v>
      </c>
      <c r="X80" s="22">
        <v>0</v>
      </c>
      <c r="Y80" s="22">
        <v>0</v>
      </c>
      <c r="Z80" s="22">
        <v>0</v>
      </c>
      <c r="AA80" s="22">
        <v>0.2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161">
        <f t="shared" si="3"/>
        <v>0.2</v>
      </c>
      <c r="AJ80" s="24"/>
    </row>
    <row r="81" spans="1:36" ht="17.25" customHeight="1" x14ac:dyDescent="0.2">
      <c r="A81" s="122">
        <v>1668</v>
      </c>
      <c r="B81" s="18" t="s">
        <v>84</v>
      </c>
      <c r="C81" s="34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6.3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3">
        <f t="shared" si="3"/>
        <v>6.3</v>
      </c>
      <c r="AJ81" s="24"/>
    </row>
    <row r="82" spans="1:36" ht="17.25" customHeight="1" x14ac:dyDescent="0.2">
      <c r="A82" s="122">
        <v>1674</v>
      </c>
      <c r="B82" s="18" t="s">
        <v>85</v>
      </c>
      <c r="C82" s="34"/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3">
        <f t="shared" si="3"/>
        <v>0</v>
      </c>
      <c r="AJ82" s="24"/>
    </row>
    <row r="83" spans="1:36" ht="17.25" customHeight="1" x14ac:dyDescent="0.2">
      <c r="A83" s="122">
        <v>1690</v>
      </c>
      <c r="B83" s="18" t="s">
        <v>38</v>
      </c>
      <c r="C83" s="34"/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160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3">
        <f t="shared" si="3"/>
        <v>0</v>
      </c>
      <c r="AJ83" s="24"/>
    </row>
    <row r="84" spans="1:36" ht="17.25" customHeight="1" x14ac:dyDescent="0.2">
      <c r="A84" s="122">
        <v>1800</v>
      </c>
      <c r="B84" s="18" t="s">
        <v>87</v>
      </c>
      <c r="C84" s="34"/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3">
        <f t="shared" si="3"/>
        <v>0</v>
      </c>
      <c r="AJ84" s="24"/>
    </row>
    <row r="85" spans="1:36" ht="17.25" customHeight="1" x14ac:dyDescent="0.2">
      <c r="A85" s="122">
        <v>1810</v>
      </c>
      <c r="B85" s="18" t="s">
        <v>88</v>
      </c>
      <c r="C85" s="34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0.1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3">
        <f t="shared" si="3"/>
        <v>0.1</v>
      </c>
      <c r="AJ85" s="24"/>
    </row>
    <row r="86" spans="1:36" ht="17.25" customHeight="1" x14ac:dyDescent="0.2">
      <c r="A86" s="122">
        <v>1889</v>
      </c>
      <c r="B86" s="18" t="s">
        <v>89</v>
      </c>
      <c r="C86" s="34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3">
        <f t="shared" si="3"/>
        <v>0</v>
      </c>
      <c r="AJ86" s="24"/>
    </row>
    <row r="87" spans="1:36" ht="8.25" customHeight="1" x14ac:dyDescent="0.2">
      <c r="C87" s="43"/>
      <c r="AI87" s="45"/>
      <c r="AJ87" s="159"/>
    </row>
    <row r="88" spans="1:36" ht="17.25" customHeight="1" x14ac:dyDescent="0.2">
      <c r="B88" s="47" t="s">
        <v>90</v>
      </c>
      <c r="C88" s="48">
        <v>2.6</v>
      </c>
      <c r="D88" s="158">
        <v>0</v>
      </c>
      <c r="E88" s="158">
        <v>0</v>
      </c>
      <c r="F88" s="158">
        <v>0</v>
      </c>
      <c r="G88" s="158">
        <v>0</v>
      </c>
      <c r="H88" s="158">
        <v>0</v>
      </c>
      <c r="I88" s="158">
        <v>0</v>
      </c>
      <c r="J88" s="158">
        <v>0</v>
      </c>
      <c r="K88" s="158">
        <v>0</v>
      </c>
      <c r="L88" s="158">
        <v>0</v>
      </c>
      <c r="M88" s="158">
        <v>0</v>
      </c>
      <c r="N88" s="158">
        <v>0</v>
      </c>
      <c r="O88" s="158">
        <v>0</v>
      </c>
      <c r="P88" s="158">
        <v>0</v>
      </c>
      <c r="Q88" s="158">
        <v>0</v>
      </c>
      <c r="R88" s="158">
        <v>0</v>
      </c>
      <c r="S88" s="158">
        <v>0</v>
      </c>
      <c r="T88" s="158">
        <v>0</v>
      </c>
      <c r="U88" s="158">
        <v>0</v>
      </c>
      <c r="V88" s="158">
        <v>0</v>
      </c>
      <c r="W88" s="158">
        <v>0</v>
      </c>
      <c r="X88" s="158">
        <v>0</v>
      </c>
      <c r="Y88" s="158">
        <v>0</v>
      </c>
      <c r="Z88" s="158">
        <v>0</v>
      </c>
      <c r="AA88" s="158">
        <v>0</v>
      </c>
      <c r="AB88" s="158">
        <v>0</v>
      </c>
      <c r="AC88" s="158">
        <v>0</v>
      </c>
      <c r="AD88" s="158">
        <v>0</v>
      </c>
      <c r="AE88" s="158">
        <v>0</v>
      </c>
      <c r="AF88" s="158">
        <v>0</v>
      </c>
      <c r="AG88" s="158">
        <v>0</v>
      </c>
      <c r="AH88" s="158">
        <v>0</v>
      </c>
      <c r="AI88" s="14">
        <v>0.3</v>
      </c>
      <c r="AJ88" s="73">
        <f>AI88/C88</f>
        <v>0.11538461538461538</v>
      </c>
    </row>
    <row r="89" spans="1:36" s="51" customFormat="1" ht="12.75" customHeight="1" x14ac:dyDescent="0.2">
      <c r="B89" s="52"/>
      <c r="C89" s="53"/>
      <c r="E89" s="60"/>
      <c r="F89" s="60"/>
      <c r="G89" s="61"/>
      <c r="H89" s="60" t="s">
        <v>91</v>
      </c>
      <c r="I89" s="59"/>
      <c r="K89" s="66"/>
      <c r="L89" s="60" t="s">
        <v>92</v>
      </c>
      <c r="M89" s="59"/>
      <c r="N89" s="59"/>
      <c r="O89" s="59"/>
      <c r="P89" s="60" t="s">
        <v>93</v>
      </c>
      <c r="Q89" s="59"/>
      <c r="R89" s="59"/>
      <c r="S89" s="59"/>
      <c r="T89" s="59"/>
      <c r="U89" s="59" t="s">
        <v>94</v>
      </c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</row>
    <row r="90" spans="1:36" x14ac:dyDescent="0.2">
      <c r="AI90" s="67"/>
      <c r="AJ90" s="64"/>
    </row>
    <row r="91" spans="1:36" x14ac:dyDescent="0.2">
      <c r="AI91" s="67"/>
      <c r="AJ91" s="64"/>
    </row>
    <row r="92" spans="1:36" s="154" customFormat="1" hidden="1" outlineLevel="1" x14ac:dyDescent="0.2">
      <c r="A92" s="157"/>
      <c r="B92" s="156" t="s">
        <v>43</v>
      </c>
      <c r="C92" s="155" t="s">
        <v>110</v>
      </c>
      <c r="D92" s="68">
        <f t="shared" ref="D92:AH92" si="4">SUM(D4,D5,D6,D34,D36)/(SUM((COUNTIF(D4,"&gt;=0")),(COUNTIF(D5,"&gt;=0")),(COUNTIF(D6,"&gt;=0")),(COUNTIF(D34,"&gt;=0")),(COUNTIF(D36,"&gt;=0")))+SUM((COUNTIF(D4,"=TR")),(COUNTIF(D5,"=TR")),(COUNTIF(D6,"=TR")),(COUNTIF(D34,"=TR")),(COUNTIF(D36,"=TR"))))</f>
        <v>0</v>
      </c>
      <c r="E92" s="68">
        <f t="shared" si="4"/>
        <v>0</v>
      </c>
      <c r="F92" s="68">
        <f t="shared" si="4"/>
        <v>0</v>
      </c>
      <c r="G92" s="68">
        <f t="shared" si="4"/>
        <v>0.04</v>
      </c>
      <c r="H92" s="68">
        <f t="shared" si="4"/>
        <v>0.04</v>
      </c>
      <c r="I92" s="68">
        <f t="shared" si="4"/>
        <v>0</v>
      </c>
      <c r="J92" s="68">
        <f t="shared" si="4"/>
        <v>0</v>
      </c>
      <c r="K92" s="68">
        <f t="shared" si="4"/>
        <v>0</v>
      </c>
      <c r="L92" s="68">
        <f t="shared" si="4"/>
        <v>0</v>
      </c>
      <c r="M92" s="68">
        <f t="shared" si="4"/>
        <v>0</v>
      </c>
      <c r="N92" s="68">
        <f t="shared" si="4"/>
        <v>0</v>
      </c>
      <c r="O92" s="68">
        <f t="shared" si="4"/>
        <v>0</v>
      </c>
      <c r="P92" s="68">
        <f t="shared" si="4"/>
        <v>0.04</v>
      </c>
      <c r="Q92" s="68">
        <f t="shared" si="4"/>
        <v>0</v>
      </c>
      <c r="R92" s="68">
        <f t="shared" si="4"/>
        <v>0</v>
      </c>
      <c r="S92" s="68">
        <f t="shared" si="4"/>
        <v>0</v>
      </c>
      <c r="T92" s="68">
        <f t="shared" si="4"/>
        <v>0</v>
      </c>
      <c r="U92" s="68">
        <f t="shared" si="4"/>
        <v>0</v>
      </c>
      <c r="V92" s="68">
        <f t="shared" si="4"/>
        <v>0</v>
      </c>
      <c r="W92" s="68">
        <f t="shared" si="4"/>
        <v>1.34</v>
      </c>
      <c r="X92" s="68">
        <f t="shared" si="4"/>
        <v>0</v>
      </c>
      <c r="Y92" s="68">
        <f t="shared" si="4"/>
        <v>0</v>
      </c>
      <c r="Z92" s="68">
        <f t="shared" si="4"/>
        <v>0</v>
      </c>
      <c r="AA92" s="68">
        <f t="shared" si="4"/>
        <v>0</v>
      </c>
      <c r="AB92" s="68">
        <f t="shared" si="4"/>
        <v>0</v>
      </c>
      <c r="AC92" s="68">
        <f t="shared" si="4"/>
        <v>0</v>
      </c>
      <c r="AD92" s="68">
        <f t="shared" si="4"/>
        <v>0</v>
      </c>
      <c r="AE92" s="68">
        <f t="shared" si="4"/>
        <v>0</v>
      </c>
      <c r="AF92" s="68">
        <f t="shared" si="4"/>
        <v>0</v>
      </c>
      <c r="AG92" s="68">
        <f t="shared" si="4"/>
        <v>0</v>
      </c>
      <c r="AH92" s="68">
        <f t="shared" si="4"/>
        <v>0</v>
      </c>
      <c r="AI92" s="69"/>
      <c r="AJ92" s="70"/>
    </row>
    <row r="93" spans="1:36" hidden="1" outlineLevel="1" x14ac:dyDescent="0.2">
      <c r="C93" s="7" t="s">
        <v>109</v>
      </c>
      <c r="D93" s="68" t="e">
        <f>SUM(D33,#REF!,D8,D7)/(SUM((COUNTIF(D33,"&gt;=0")),(COUNTIF(#REF!,"&gt;=0")),(COUNTIF(D8,"&gt;=0")),(COUNTIF(D7,"&gt;=0")))+SUM((COUNTIF(D33,"=TR")),(COUNTIF(#REF!,"=TR")),(COUNTIF(D8,"=TR")),(COUNTIF(D7,"=TR"))))</f>
        <v>#REF!</v>
      </c>
      <c r="E93" s="68" t="e">
        <f>SUM(E33,#REF!,E8,E7)/(SUM((COUNTIF(E33,"&gt;=0")),(COUNTIF(#REF!,"&gt;=0")),(COUNTIF(E8,"&gt;=0")),(COUNTIF(E7,"&gt;=0")))+SUM((COUNTIF(E33,"=TR")),(COUNTIF(#REF!,"=TR")),(COUNTIF(E8,"=TR")),(COUNTIF(E7,"=TR"))))</f>
        <v>#REF!</v>
      </c>
      <c r="F93" s="68" t="e">
        <f>SUM(F33,#REF!,F8,F7)/(SUM((COUNTIF(F33,"&gt;=0")),(COUNTIF(#REF!,"&gt;=0")),(COUNTIF(F8,"&gt;=0")),(COUNTIF(F7,"&gt;=0")))+SUM((COUNTIF(F33,"=TR")),(COUNTIF(#REF!,"=TR")),(COUNTIF(F8,"=TR")),(COUNTIF(F7,"=TR"))))</f>
        <v>#REF!</v>
      </c>
      <c r="G93" s="68" t="e">
        <f>SUM(G33,#REF!,G8,G7)/(SUM((COUNTIF(G33,"&gt;=0")),(COUNTIF(#REF!,"&gt;=0")),(COUNTIF(G8,"&gt;=0")),(COUNTIF(G7,"&gt;=0")))+SUM((COUNTIF(G33,"=TR")),(COUNTIF(#REF!,"=TR")),(COUNTIF(G8,"=TR")),(COUNTIF(G7,"=TR"))))</f>
        <v>#REF!</v>
      </c>
      <c r="H93" s="68" t="e">
        <f>SUM(H33,#REF!,H8,H7)/(SUM((COUNTIF(H33,"&gt;=0")),(COUNTIF(#REF!,"&gt;=0")),(COUNTIF(H8,"&gt;=0")),(COUNTIF(H7,"&gt;=0")))+SUM((COUNTIF(H33,"=TR")),(COUNTIF(#REF!,"=TR")),(COUNTIF(H8,"=TR")),(COUNTIF(H7,"=TR"))))</f>
        <v>#REF!</v>
      </c>
      <c r="I93" s="68" t="e">
        <f>SUM(I33,#REF!,I8,I7)/(SUM((COUNTIF(I33,"&gt;=0")),(COUNTIF(#REF!,"&gt;=0")),(COUNTIF(I8,"&gt;=0")),(COUNTIF(I7,"&gt;=0")))+SUM((COUNTIF(I33,"=TR")),(COUNTIF(#REF!,"=TR")),(COUNTIF(I8,"=TR")),(COUNTIF(I7,"=TR"))))</f>
        <v>#REF!</v>
      </c>
      <c r="J93" s="68" t="e">
        <f>SUM(J33,#REF!,J8,J7)/(SUM((COUNTIF(J33,"&gt;=0")),(COUNTIF(#REF!,"&gt;=0")),(COUNTIF(J8,"&gt;=0")),(COUNTIF(J7,"&gt;=0")))+SUM((COUNTIF(J33,"=TR")),(COUNTIF(#REF!,"=TR")),(COUNTIF(J8,"=TR")),(COUNTIF(J7,"=TR"))))</f>
        <v>#REF!</v>
      </c>
      <c r="K93" s="68" t="e">
        <f>SUM(K33,#REF!,K8,K7)/(SUM((COUNTIF(K33,"&gt;=0")),(COUNTIF(#REF!,"&gt;=0")),(COUNTIF(K8,"&gt;=0")),(COUNTIF(K7,"&gt;=0")))+SUM((COUNTIF(K33,"=TR")),(COUNTIF(#REF!,"=TR")),(COUNTIF(K8,"=TR")),(COUNTIF(K7,"=TR"))))</f>
        <v>#REF!</v>
      </c>
      <c r="L93" s="68" t="e">
        <f>SUM(L33,#REF!,L8,L7)/(SUM((COUNTIF(L33,"&gt;=0")),(COUNTIF(#REF!,"&gt;=0")),(COUNTIF(L8,"&gt;=0")),(COUNTIF(L7,"&gt;=0")))+SUM((COUNTIF(L33,"=TR")),(COUNTIF(#REF!,"=TR")),(COUNTIF(L8,"=TR")),(COUNTIF(L7,"=TR"))))</f>
        <v>#REF!</v>
      </c>
      <c r="M93" s="68" t="e">
        <f>SUM(M33,#REF!,M8,M7)/(SUM((COUNTIF(M33,"&gt;=0")),(COUNTIF(#REF!,"&gt;=0")),(COUNTIF(M8,"&gt;=0")),(COUNTIF(M7,"&gt;=0")))+SUM((COUNTIF(M33,"=TR")),(COUNTIF(#REF!,"=TR")),(COUNTIF(M8,"=TR")),(COUNTIF(M7,"=TR"))))</f>
        <v>#REF!</v>
      </c>
      <c r="N93" s="68" t="e">
        <f>SUM(N33,#REF!,N8,N7)/(SUM((COUNTIF(N33,"&gt;=0")),(COUNTIF(#REF!,"&gt;=0")),(COUNTIF(N8,"&gt;=0")),(COUNTIF(N7,"&gt;=0")))+SUM((COUNTIF(N33,"=TR")),(COUNTIF(#REF!,"=TR")),(COUNTIF(N8,"=TR")),(COUNTIF(N7,"=TR"))))</f>
        <v>#REF!</v>
      </c>
      <c r="O93" s="68" t="e">
        <f>SUM(O33,#REF!,O8,O7)/(SUM((COUNTIF(O33,"&gt;=0")),(COUNTIF(#REF!,"&gt;=0")),(COUNTIF(O8,"&gt;=0")),(COUNTIF(O7,"&gt;=0")))+SUM((COUNTIF(O33,"=TR")),(COUNTIF(#REF!,"=TR")),(COUNTIF(O8,"=TR")),(COUNTIF(O7,"=TR"))))</f>
        <v>#REF!</v>
      </c>
      <c r="P93" s="68" t="e">
        <f>SUM(P33,#REF!,P8,P7)/(SUM((COUNTIF(P33,"&gt;=0")),(COUNTIF(#REF!,"&gt;=0")),(COUNTIF(P8,"&gt;=0")),(COUNTIF(P7,"&gt;=0")))+SUM((COUNTIF(P33,"=TR")),(COUNTIF(#REF!,"=TR")),(COUNTIF(P8,"=TR")),(COUNTIF(P7,"=TR"))))</f>
        <v>#REF!</v>
      </c>
      <c r="Q93" s="68" t="e">
        <f>SUM(Q33,#REF!,Q8,Q7)/(SUM((COUNTIF(Q33,"&gt;=0")),(COUNTIF(#REF!,"&gt;=0")),(COUNTIF(Q8,"&gt;=0")),(COUNTIF(Q7,"&gt;=0")))+SUM((COUNTIF(Q33,"=TR")),(COUNTIF(#REF!,"=TR")),(COUNTIF(Q8,"=TR")),(COUNTIF(Q7,"=TR"))))</f>
        <v>#REF!</v>
      </c>
      <c r="R93" s="68" t="e">
        <f>SUM(R33,#REF!,R8,R7)/(SUM((COUNTIF(R33,"&gt;=0")),(COUNTIF(#REF!,"&gt;=0")),(COUNTIF(R8,"&gt;=0")),(COUNTIF(R7,"&gt;=0")))+SUM((COUNTIF(R33,"=TR")),(COUNTIF(#REF!,"=TR")),(COUNTIF(R8,"=TR")),(COUNTIF(R7,"=TR"))))</f>
        <v>#REF!</v>
      </c>
      <c r="S93" s="68" t="e">
        <f>SUM(S33,#REF!,S8,S7)/(SUM((COUNTIF(S33,"&gt;=0")),(COUNTIF(#REF!,"&gt;=0")),(COUNTIF(S8,"&gt;=0")),(COUNTIF(S7,"&gt;=0")))+SUM((COUNTIF(S33,"=TR")),(COUNTIF(#REF!,"=TR")),(COUNTIF(S8,"=TR")),(COUNTIF(S7,"=TR"))))</f>
        <v>#REF!</v>
      </c>
      <c r="T93" s="68" t="e">
        <f>SUM(T33,#REF!,T8,T7)/(SUM((COUNTIF(T33,"&gt;=0")),(COUNTIF(#REF!,"&gt;=0")),(COUNTIF(T8,"&gt;=0")),(COUNTIF(T7,"&gt;=0")))+SUM((COUNTIF(T33,"=TR")),(COUNTIF(#REF!,"=TR")),(COUNTIF(T8,"=TR")),(COUNTIF(T7,"=TR"))))</f>
        <v>#REF!</v>
      </c>
      <c r="U93" s="68" t="e">
        <f>SUM(U33,#REF!,U8,U7)/(SUM((COUNTIF(U33,"&gt;=0")),(COUNTIF(#REF!,"&gt;=0")),(COUNTIF(U8,"&gt;=0")),(COUNTIF(U7,"&gt;=0")))+SUM((COUNTIF(U33,"=TR")),(COUNTIF(#REF!,"=TR")),(COUNTIF(U8,"=TR")),(COUNTIF(U7,"=TR"))))</f>
        <v>#REF!</v>
      </c>
      <c r="V93" s="68" t="e">
        <f>SUM(V33,#REF!,V8,V7)/(SUM((COUNTIF(V33,"&gt;=0")),(COUNTIF(#REF!,"&gt;=0")),(COUNTIF(V8,"&gt;=0")),(COUNTIF(V7,"&gt;=0")))+SUM((COUNTIF(V33,"=TR")),(COUNTIF(#REF!,"=TR")),(COUNTIF(V8,"=TR")),(COUNTIF(V7,"=TR"))))</f>
        <v>#REF!</v>
      </c>
      <c r="W93" s="68" t="e">
        <f>SUM(W33,#REF!,W8,W7)/(SUM((COUNTIF(W33,"&gt;=0")),(COUNTIF(#REF!,"&gt;=0")),(COUNTIF(W8,"&gt;=0")),(COUNTIF(W7,"&gt;=0")))+SUM((COUNTIF(W33,"=TR")),(COUNTIF(#REF!,"=TR")),(COUNTIF(W8,"=TR")),(COUNTIF(W7,"=TR"))))</f>
        <v>#REF!</v>
      </c>
      <c r="X93" s="68" t="e">
        <f>SUM(X33,#REF!,X8,X7)/(SUM((COUNTIF(X33,"&gt;=0")),(COUNTIF(#REF!,"&gt;=0")),(COUNTIF(X8,"&gt;=0")),(COUNTIF(X7,"&gt;=0")))+SUM((COUNTIF(X33,"=TR")),(COUNTIF(#REF!,"=TR")),(COUNTIF(X8,"=TR")),(COUNTIF(X7,"=TR"))))</f>
        <v>#REF!</v>
      </c>
      <c r="Y93" s="68" t="e">
        <f>SUM(Y33,#REF!,Y8,Y7)/(SUM((COUNTIF(Y33,"&gt;=0")),(COUNTIF(#REF!,"&gt;=0")),(COUNTIF(Y8,"&gt;=0")),(COUNTIF(Y7,"&gt;=0")))+SUM((COUNTIF(Y33,"=TR")),(COUNTIF(#REF!,"=TR")),(COUNTIF(Y8,"=TR")),(COUNTIF(Y7,"=TR"))))</f>
        <v>#REF!</v>
      </c>
      <c r="Z93" s="68" t="e">
        <f>SUM(Z33,#REF!,Z8,Z7)/(SUM((COUNTIF(Z33,"&gt;=0")),(COUNTIF(#REF!,"&gt;=0")),(COUNTIF(Z8,"&gt;=0")),(COUNTIF(Z7,"&gt;=0")))+SUM((COUNTIF(Z33,"=TR")),(COUNTIF(#REF!,"=TR")),(COUNTIF(Z8,"=TR")),(COUNTIF(Z7,"=TR"))))</f>
        <v>#REF!</v>
      </c>
      <c r="AA93" s="68" t="e">
        <f>SUM(AA33,#REF!,AA8,AA7)/(SUM((COUNTIF(AA33,"&gt;=0")),(COUNTIF(#REF!,"&gt;=0")),(COUNTIF(AA8,"&gt;=0")),(COUNTIF(AA7,"&gt;=0")))+SUM((COUNTIF(AA33,"=TR")),(COUNTIF(#REF!,"=TR")),(COUNTIF(AA8,"=TR")),(COUNTIF(AA7,"=TR"))))</f>
        <v>#REF!</v>
      </c>
      <c r="AB93" s="68" t="e">
        <f>SUM(AB33,#REF!,AB8,AB7)/(SUM((COUNTIF(AB33,"&gt;=0")),(COUNTIF(#REF!,"&gt;=0")),(COUNTIF(AB8,"&gt;=0")),(COUNTIF(AB7,"&gt;=0")))+SUM((COUNTIF(AB33,"=TR")),(COUNTIF(#REF!,"=TR")),(COUNTIF(AB8,"=TR")),(COUNTIF(AB7,"=TR"))))</f>
        <v>#REF!</v>
      </c>
      <c r="AC93" s="68" t="e">
        <f>SUM(AC33,#REF!,AC8,AC7)/(SUM((COUNTIF(AC33,"&gt;=0")),(COUNTIF(#REF!,"&gt;=0")),(COUNTIF(AC8,"&gt;=0")),(COUNTIF(AC7,"&gt;=0")))+SUM((COUNTIF(AC33,"=TR")),(COUNTIF(#REF!,"=TR")),(COUNTIF(AC8,"=TR")),(COUNTIF(AC7,"=TR"))))</f>
        <v>#REF!</v>
      </c>
      <c r="AD93" s="68" t="e">
        <f>SUM(AD33,#REF!,AD8,AD7)/(SUM((COUNTIF(AD33,"&gt;=0")),(COUNTIF(#REF!,"&gt;=0")),(COUNTIF(AD8,"&gt;=0")),(COUNTIF(AD7,"&gt;=0")))+SUM((COUNTIF(AD33,"=TR")),(COUNTIF(#REF!,"=TR")),(COUNTIF(AD8,"=TR")),(COUNTIF(AD7,"=TR"))))</f>
        <v>#REF!</v>
      </c>
      <c r="AE93" s="68" t="e">
        <f>SUM(AE33,#REF!,AE8,AE7)/(SUM((COUNTIF(AE33,"&gt;=0")),(COUNTIF(#REF!,"&gt;=0")),(COUNTIF(AE8,"&gt;=0")),(COUNTIF(AE7,"&gt;=0")))+SUM((COUNTIF(AE33,"=TR")),(COUNTIF(#REF!,"=TR")),(COUNTIF(AE8,"=TR")),(COUNTIF(AE7,"=TR"))))</f>
        <v>#REF!</v>
      </c>
      <c r="AF93" s="68" t="e">
        <f>SUM(AF33,#REF!,AF8,AF7)/(SUM((COUNTIF(AF33,"&gt;=0")),(COUNTIF(#REF!,"&gt;=0")),(COUNTIF(AF8,"&gt;=0")),(COUNTIF(AF7,"&gt;=0")))+SUM((COUNTIF(AF33,"=TR")),(COUNTIF(#REF!,"=TR")),(COUNTIF(AF8,"=TR")),(COUNTIF(AF7,"=TR"))))</f>
        <v>#REF!</v>
      </c>
      <c r="AG93" s="68" t="e">
        <f>SUM(AG33,#REF!,AG8,AG7)/(SUM((COUNTIF(AG33,"&gt;=0")),(COUNTIF(#REF!,"&gt;=0")),(COUNTIF(AG8,"&gt;=0")),(COUNTIF(AG7,"&gt;=0")))+SUM((COUNTIF(AG33,"=TR")),(COUNTIF(#REF!,"=TR")),(COUNTIF(AG8,"=TR")),(COUNTIF(AG7,"=TR"))))</f>
        <v>#REF!</v>
      </c>
      <c r="AH93" s="68" t="e">
        <f>SUM(AH33,#REF!,AH8,AH7)/(SUM((COUNTIF(AH33,"&gt;=0")),(COUNTIF(#REF!,"&gt;=0")),(COUNTIF(AH8,"&gt;=0")),(COUNTIF(AH7,"&gt;=0")))+SUM((COUNTIF(AH33,"=TR")),(COUNTIF(#REF!,"=TR")),(COUNTIF(AH8,"=TR")),(COUNTIF(AH7,"=TR"))))</f>
        <v>#REF!</v>
      </c>
      <c r="AI93" s="67"/>
      <c r="AJ93" s="64"/>
    </row>
    <row r="94" spans="1:36" hidden="1" outlineLevel="1" x14ac:dyDescent="0.2">
      <c r="C94" s="7" t="s">
        <v>108</v>
      </c>
      <c r="D94" s="68">
        <f t="shared" ref="D94:AH94" si="5">SUM(D9,D12,D10,D28,D29)/(SUM((COUNTIF(D9,"&gt;=0")),(COUNTIF(D12,"&gt;=0")),(COUNTIF(D10,"&gt;=0")),(COUNTIF(D28,"&gt;=0")),(COUNTIF(D29,"&gt;=0")))+SUM((COUNTIF(D9,"=TR")),(COUNTIF(D12,"=TR")),(COUNTIF(D10,"=TR")),(COUNTIF(D28,"=TR")),(COUNTIF(D29,"=TR"))))</f>
        <v>0</v>
      </c>
      <c r="E94" s="68">
        <f t="shared" si="5"/>
        <v>0</v>
      </c>
      <c r="F94" s="68">
        <f t="shared" si="5"/>
        <v>0</v>
      </c>
      <c r="G94" s="68">
        <f t="shared" si="5"/>
        <v>0</v>
      </c>
      <c r="H94" s="68">
        <f t="shared" si="5"/>
        <v>0</v>
      </c>
      <c r="I94" s="68">
        <f t="shared" si="5"/>
        <v>0</v>
      </c>
      <c r="J94" s="68">
        <f t="shared" si="5"/>
        <v>0</v>
      </c>
      <c r="K94" s="68">
        <f t="shared" si="5"/>
        <v>0</v>
      </c>
      <c r="L94" s="68">
        <f t="shared" si="5"/>
        <v>0</v>
      </c>
      <c r="M94" s="68">
        <f t="shared" si="5"/>
        <v>0</v>
      </c>
      <c r="N94" s="68">
        <f t="shared" si="5"/>
        <v>0</v>
      </c>
      <c r="O94" s="68">
        <f t="shared" si="5"/>
        <v>0</v>
      </c>
      <c r="P94" s="68">
        <f t="shared" si="5"/>
        <v>0</v>
      </c>
      <c r="Q94" s="68">
        <f t="shared" si="5"/>
        <v>0</v>
      </c>
      <c r="R94" s="68">
        <f t="shared" si="5"/>
        <v>0</v>
      </c>
      <c r="S94" s="68">
        <f t="shared" si="5"/>
        <v>0</v>
      </c>
      <c r="T94" s="68">
        <f t="shared" si="5"/>
        <v>0</v>
      </c>
      <c r="U94" s="68">
        <f t="shared" si="5"/>
        <v>0</v>
      </c>
      <c r="V94" s="68">
        <f t="shared" si="5"/>
        <v>0</v>
      </c>
      <c r="W94" s="68">
        <f t="shared" si="5"/>
        <v>0</v>
      </c>
      <c r="X94" s="68">
        <f t="shared" si="5"/>
        <v>0</v>
      </c>
      <c r="Y94" s="68">
        <f t="shared" si="5"/>
        <v>0</v>
      </c>
      <c r="Z94" s="68">
        <f t="shared" si="5"/>
        <v>0</v>
      </c>
      <c r="AA94" s="68">
        <f t="shared" si="5"/>
        <v>0</v>
      </c>
      <c r="AB94" s="68">
        <f t="shared" si="5"/>
        <v>0</v>
      </c>
      <c r="AC94" s="68">
        <f t="shared" si="5"/>
        <v>0</v>
      </c>
      <c r="AD94" s="68">
        <f t="shared" si="5"/>
        <v>0</v>
      </c>
      <c r="AE94" s="68">
        <f t="shared" si="5"/>
        <v>0</v>
      </c>
      <c r="AF94" s="68">
        <f t="shared" si="5"/>
        <v>0</v>
      </c>
      <c r="AG94" s="68">
        <f t="shared" si="5"/>
        <v>0</v>
      </c>
      <c r="AH94" s="68">
        <f t="shared" si="5"/>
        <v>0</v>
      </c>
      <c r="AI94" s="67"/>
      <c r="AJ94" s="64"/>
    </row>
    <row r="95" spans="1:36" hidden="1" outlineLevel="1" x14ac:dyDescent="0.2">
      <c r="C95" s="7" t="s">
        <v>107</v>
      </c>
      <c r="D95" s="68">
        <f t="shared" ref="D95:AH95" si="6">SUM(D13,D14)/(SUM((COUNTIF(D13,"&gt;=0")),(COUNTIF(D14,"&gt;=0")))+SUM((COUNTIF(D13,"=TR")),(COUNTIF(D14,"=TR"))))</f>
        <v>0</v>
      </c>
      <c r="E95" s="68">
        <f t="shared" si="6"/>
        <v>0</v>
      </c>
      <c r="F95" s="68">
        <f t="shared" si="6"/>
        <v>0</v>
      </c>
      <c r="G95" s="68">
        <f t="shared" si="6"/>
        <v>0</v>
      </c>
      <c r="H95" s="68">
        <f t="shared" si="6"/>
        <v>0</v>
      </c>
      <c r="I95" s="68">
        <f t="shared" si="6"/>
        <v>0</v>
      </c>
      <c r="J95" s="68">
        <f t="shared" si="6"/>
        <v>0</v>
      </c>
      <c r="K95" s="68">
        <f t="shared" si="6"/>
        <v>0</v>
      </c>
      <c r="L95" s="68">
        <f t="shared" si="6"/>
        <v>0</v>
      </c>
      <c r="M95" s="68">
        <f t="shared" si="6"/>
        <v>0</v>
      </c>
      <c r="N95" s="68">
        <f t="shared" si="6"/>
        <v>0</v>
      </c>
      <c r="O95" s="68">
        <f t="shared" si="6"/>
        <v>0</v>
      </c>
      <c r="P95" s="68">
        <f t="shared" si="6"/>
        <v>0</v>
      </c>
      <c r="Q95" s="68">
        <f t="shared" si="6"/>
        <v>0</v>
      </c>
      <c r="R95" s="68">
        <f t="shared" si="6"/>
        <v>0</v>
      </c>
      <c r="S95" s="68">
        <f t="shared" si="6"/>
        <v>0</v>
      </c>
      <c r="T95" s="68">
        <f t="shared" si="6"/>
        <v>0</v>
      </c>
      <c r="U95" s="68">
        <f t="shared" si="6"/>
        <v>0</v>
      </c>
      <c r="V95" s="68">
        <f t="shared" si="6"/>
        <v>0</v>
      </c>
      <c r="W95" s="68">
        <f t="shared" si="6"/>
        <v>0</v>
      </c>
      <c r="X95" s="68">
        <f t="shared" si="6"/>
        <v>0</v>
      </c>
      <c r="Y95" s="68">
        <f t="shared" si="6"/>
        <v>0</v>
      </c>
      <c r="Z95" s="68">
        <f t="shared" si="6"/>
        <v>0</v>
      </c>
      <c r="AA95" s="68">
        <f t="shared" si="6"/>
        <v>0</v>
      </c>
      <c r="AB95" s="68">
        <f t="shared" si="6"/>
        <v>0</v>
      </c>
      <c r="AC95" s="68">
        <f t="shared" si="6"/>
        <v>0</v>
      </c>
      <c r="AD95" s="68">
        <f t="shared" si="6"/>
        <v>0</v>
      </c>
      <c r="AE95" s="68">
        <f t="shared" si="6"/>
        <v>0</v>
      </c>
      <c r="AF95" s="68">
        <f t="shared" si="6"/>
        <v>0</v>
      </c>
      <c r="AG95" s="68">
        <f t="shared" si="6"/>
        <v>0</v>
      </c>
      <c r="AH95" s="68">
        <f t="shared" si="6"/>
        <v>0</v>
      </c>
      <c r="AI95" s="67"/>
      <c r="AJ95" s="64"/>
    </row>
    <row r="96" spans="1:36" hidden="1" outlineLevel="1" x14ac:dyDescent="0.2">
      <c r="C96" s="7" t="s">
        <v>106</v>
      </c>
      <c r="D96" s="68" t="e">
        <f>SUM(D15,#REF!,D37,#REF!)/(SUM((COUNTIF(D15,"&gt;=0")),(COUNTIF(#REF!,"&gt;=0")),(COUNTIF(D37,"&gt;=0")),(COUNTIF(#REF!,"&gt;=0")))+SUM((COUNTIF(D15,"=TR")),(COUNTIF(#REF!,"=TR")),(COUNTIF(D37,"=TR")),(COUNTIF(#REF!,"=TR"))))</f>
        <v>#REF!</v>
      </c>
      <c r="E96" s="68" t="e">
        <f>SUM(E15,#REF!,E37,#REF!)/(SUM((COUNTIF(E15,"&gt;=0")),(COUNTIF(#REF!,"&gt;=0")),(COUNTIF(E37,"&gt;=0")),(COUNTIF(#REF!,"&gt;=0")))+SUM((COUNTIF(E15,"=TR")),(COUNTIF(#REF!,"=TR")),(COUNTIF(E37,"=TR")),(COUNTIF(#REF!,"=TR"))))</f>
        <v>#REF!</v>
      </c>
      <c r="F96" s="68" t="e">
        <f>SUM(F15,#REF!,F37,#REF!)/(SUM((COUNTIF(F15,"&gt;=0")),(COUNTIF(#REF!,"&gt;=0")),(COUNTIF(F37,"&gt;=0")),(COUNTIF(#REF!,"&gt;=0")))+SUM((COUNTIF(F15,"=TR")),(COUNTIF(#REF!,"=TR")),(COUNTIF(F37,"=TR")),(COUNTIF(#REF!,"=TR"))))</f>
        <v>#REF!</v>
      </c>
      <c r="G96" s="68" t="e">
        <f>SUM(G15,#REF!,G37,#REF!)/(SUM((COUNTIF(G15,"&gt;=0")),(COUNTIF(#REF!,"&gt;=0")),(COUNTIF(G37,"&gt;=0")),(COUNTIF(#REF!,"&gt;=0")))+SUM((COUNTIF(G15,"=TR")),(COUNTIF(#REF!,"=TR")),(COUNTIF(G37,"=TR")),(COUNTIF(#REF!,"=TR"))))</f>
        <v>#REF!</v>
      </c>
      <c r="H96" s="68" t="e">
        <f>SUM(H15,#REF!,H37,#REF!)/(SUM((COUNTIF(H15,"&gt;=0")),(COUNTIF(#REF!,"&gt;=0")),(COUNTIF(H37,"&gt;=0")),(COUNTIF(#REF!,"&gt;=0")))+SUM((COUNTIF(H15,"=TR")),(COUNTIF(#REF!,"=TR")),(COUNTIF(H37,"=TR")),(COUNTIF(#REF!,"=TR"))))</f>
        <v>#REF!</v>
      </c>
      <c r="I96" s="68" t="e">
        <f>SUM(I15,#REF!,I37,#REF!)/(SUM((COUNTIF(I15,"&gt;=0")),(COUNTIF(#REF!,"&gt;=0")),(COUNTIF(I37,"&gt;=0")),(COUNTIF(#REF!,"&gt;=0")))+SUM((COUNTIF(I15,"=TR")),(COUNTIF(#REF!,"=TR")),(COUNTIF(I37,"=TR")),(COUNTIF(#REF!,"=TR"))))</f>
        <v>#REF!</v>
      </c>
      <c r="J96" s="68" t="e">
        <f>SUM(J15,#REF!,J37,#REF!)/(SUM((COUNTIF(J15,"&gt;=0")),(COUNTIF(#REF!,"&gt;=0")),(COUNTIF(J37,"&gt;=0")),(COUNTIF(#REF!,"&gt;=0")))+SUM((COUNTIF(J15,"=TR")),(COUNTIF(#REF!,"=TR")),(COUNTIF(J37,"=TR")),(COUNTIF(#REF!,"=TR"))))</f>
        <v>#REF!</v>
      </c>
      <c r="K96" s="68" t="e">
        <f>SUM(K15,#REF!,K37,#REF!)/(SUM((COUNTIF(K15,"&gt;=0")),(COUNTIF(#REF!,"&gt;=0")),(COUNTIF(K37,"&gt;=0")),(COUNTIF(#REF!,"&gt;=0")))+SUM((COUNTIF(K15,"=TR")),(COUNTIF(#REF!,"=TR")),(COUNTIF(K37,"=TR")),(COUNTIF(#REF!,"=TR"))))</f>
        <v>#REF!</v>
      </c>
      <c r="L96" s="68" t="e">
        <f>SUM(L15,#REF!,L37,#REF!)/(SUM((COUNTIF(L15,"&gt;=0")),(COUNTIF(#REF!,"&gt;=0")),(COUNTIF(L37,"&gt;=0")),(COUNTIF(#REF!,"&gt;=0")))+SUM((COUNTIF(L15,"=TR")),(COUNTIF(#REF!,"=TR")),(COUNTIF(L37,"=TR")),(COUNTIF(#REF!,"=TR"))))</f>
        <v>#REF!</v>
      </c>
      <c r="M96" s="68" t="e">
        <f>SUM(M15,#REF!,M37,#REF!)/(SUM((COUNTIF(M15,"&gt;=0")),(COUNTIF(#REF!,"&gt;=0")),(COUNTIF(M37,"&gt;=0")),(COUNTIF(#REF!,"&gt;=0")))+SUM((COUNTIF(M15,"=TR")),(COUNTIF(#REF!,"=TR")),(COUNTIF(M37,"=TR")),(COUNTIF(#REF!,"=TR"))))</f>
        <v>#REF!</v>
      </c>
      <c r="N96" s="68" t="e">
        <f>SUM(N15,#REF!,N37,#REF!)/(SUM((COUNTIF(N15,"&gt;=0")),(COUNTIF(#REF!,"&gt;=0")),(COUNTIF(N37,"&gt;=0")),(COUNTIF(#REF!,"&gt;=0")))+SUM((COUNTIF(N15,"=TR")),(COUNTIF(#REF!,"=TR")),(COUNTIF(N37,"=TR")),(COUNTIF(#REF!,"=TR"))))</f>
        <v>#REF!</v>
      </c>
      <c r="O96" s="68" t="e">
        <f>SUM(O15,#REF!,O37,#REF!)/(SUM((COUNTIF(O15,"&gt;=0")),(COUNTIF(#REF!,"&gt;=0")),(COUNTIF(O37,"&gt;=0")),(COUNTIF(#REF!,"&gt;=0")))+SUM((COUNTIF(O15,"=TR")),(COUNTIF(#REF!,"=TR")),(COUNTIF(O37,"=TR")),(COUNTIF(#REF!,"=TR"))))</f>
        <v>#REF!</v>
      </c>
      <c r="P96" s="68" t="e">
        <f>SUM(P15,#REF!,P37,#REF!)/(SUM((COUNTIF(P15,"&gt;=0")),(COUNTIF(#REF!,"&gt;=0")),(COUNTIF(P37,"&gt;=0")),(COUNTIF(#REF!,"&gt;=0")))+SUM((COUNTIF(P15,"=TR")),(COUNTIF(#REF!,"=TR")),(COUNTIF(P37,"=TR")),(COUNTIF(#REF!,"=TR"))))</f>
        <v>#REF!</v>
      </c>
      <c r="Q96" s="68" t="e">
        <f>SUM(Q15,#REF!,Q37,#REF!)/(SUM((COUNTIF(Q15,"&gt;=0")),(COUNTIF(#REF!,"&gt;=0")),(COUNTIF(Q37,"&gt;=0")),(COUNTIF(#REF!,"&gt;=0")))+SUM((COUNTIF(Q15,"=TR")),(COUNTIF(#REF!,"=TR")),(COUNTIF(Q37,"=TR")),(COUNTIF(#REF!,"=TR"))))</f>
        <v>#REF!</v>
      </c>
      <c r="R96" s="68" t="e">
        <f>SUM(R15,#REF!,R37,#REF!)/(SUM((COUNTIF(R15,"&gt;=0")),(COUNTIF(#REF!,"&gt;=0")),(COUNTIF(R37,"&gt;=0")),(COUNTIF(#REF!,"&gt;=0")))+SUM((COUNTIF(R15,"=TR")),(COUNTIF(#REF!,"=TR")),(COUNTIF(R37,"=TR")),(COUNTIF(#REF!,"=TR"))))</f>
        <v>#REF!</v>
      </c>
      <c r="S96" s="68" t="e">
        <f>SUM(S15,#REF!,S37,#REF!)/(SUM((COUNTIF(S15,"&gt;=0")),(COUNTIF(#REF!,"&gt;=0")),(COUNTIF(S37,"&gt;=0")),(COUNTIF(#REF!,"&gt;=0")))+SUM((COUNTIF(S15,"=TR")),(COUNTIF(#REF!,"=TR")),(COUNTIF(S37,"=TR")),(COUNTIF(#REF!,"=TR"))))</f>
        <v>#REF!</v>
      </c>
      <c r="T96" s="68" t="e">
        <f>SUM(T15,#REF!,T37,#REF!)/(SUM((COUNTIF(T15,"&gt;=0")),(COUNTIF(#REF!,"&gt;=0")),(COUNTIF(T37,"&gt;=0")),(COUNTIF(#REF!,"&gt;=0")))+SUM((COUNTIF(T15,"=TR")),(COUNTIF(#REF!,"=TR")),(COUNTIF(T37,"=TR")),(COUNTIF(#REF!,"=TR"))))</f>
        <v>#REF!</v>
      </c>
      <c r="U96" s="68" t="e">
        <f>SUM(U15,#REF!,U37,#REF!)/(SUM((COUNTIF(U15,"&gt;=0")),(COUNTIF(#REF!,"&gt;=0")),(COUNTIF(U37,"&gt;=0")),(COUNTIF(#REF!,"&gt;=0")))+SUM((COUNTIF(U15,"=TR")),(COUNTIF(#REF!,"=TR")),(COUNTIF(U37,"=TR")),(COUNTIF(#REF!,"=TR"))))</f>
        <v>#REF!</v>
      </c>
      <c r="V96" s="68" t="e">
        <f>SUM(V15,#REF!,V37,#REF!)/(SUM((COUNTIF(V15,"&gt;=0")),(COUNTIF(#REF!,"&gt;=0")),(COUNTIF(V37,"&gt;=0")),(COUNTIF(#REF!,"&gt;=0")))+SUM((COUNTIF(V15,"=TR")),(COUNTIF(#REF!,"=TR")),(COUNTIF(V37,"=TR")),(COUNTIF(#REF!,"=TR"))))</f>
        <v>#REF!</v>
      </c>
      <c r="W96" s="68" t="e">
        <f>SUM(W15,#REF!,W37,#REF!)/(SUM((COUNTIF(W15,"&gt;=0")),(COUNTIF(#REF!,"&gt;=0")),(COUNTIF(W37,"&gt;=0")),(COUNTIF(#REF!,"&gt;=0")))+SUM((COUNTIF(W15,"=TR")),(COUNTIF(#REF!,"=TR")),(COUNTIF(W37,"=TR")),(COUNTIF(#REF!,"=TR"))))</f>
        <v>#REF!</v>
      </c>
      <c r="X96" s="68" t="e">
        <f>SUM(X15,#REF!,X37,#REF!)/(SUM((COUNTIF(X15,"&gt;=0")),(COUNTIF(#REF!,"&gt;=0")),(COUNTIF(X37,"&gt;=0")),(COUNTIF(#REF!,"&gt;=0")))+SUM((COUNTIF(X15,"=TR")),(COUNTIF(#REF!,"=TR")),(COUNTIF(X37,"=TR")),(COUNTIF(#REF!,"=TR"))))</f>
        <v>#REF!</v>
      </c>
      <c r="Y96" s="68" t="e">
        <f>SUM(Y15,#REF!,Y37,#REF!)/(SUM((COUNTIF(Y15,"&gt;=0")),(COUNTIF(#REF!,"&gt;=0")),(COUNTIF(Y37,"&gt;=0")),(COUNTIF(#REF!,"&gt;=0")))+SUM((COUNTIF(Y15,"=TR")),(COUNTIF(#REF!,"=TR")),(COUNTIF(Y37,"=TR")),(COUNTIF(#REF!,"=TR"))))</f>
        <v>#REF!</v>
      </c>
      <c r="Z96" s="68" t="e">
        <f>SUM(Z15,#REF!,Z37,#REF!)/(SUM((COUNTIF(Z15,"&gt;=0")),(COUNTIF(#REF!,"&gt;=0")),(COUNTIF(Z37,"&gt;=0")),(COUNTIF(#REF!,"&gt;=0")))+SUM((COUNTIF(Z15,"=TR")),(COUNTIF(#REF!,"=TR")),(COUNTIF(Z37,"=TR")),(COUNTIF(#REF!,"=TR"))))</f>
        <v>#REF!</v>
      </c>
      <c r="AA96" s="68" t="e">
        <f>SUM(AA15,#REF!,AA37,#REF!)/(SUM((COUNTIF(AA15,"&gt;=0")),(COUNTIF(#REF!,"&gt;=0")),(COUNTIF(AA37,"&gt;=0")),(COUNTIF(#REF!,"&gt;=0")))+SUM((COUNTIF(AA15,"=TR")),(COUNTIF(#REF!,"=TR")),(COUNTIF(AA37,"=TR")),(COUNTIF(#REF!,"=TR"))))</f>
        <v>#REF!</v>
      </c>
      <c r="AB96" s="68" t="e">
        <f>SUM(AB15,#REF!,AB37,#REF!)/(SUM((COUNTIF(AB15,"&gt;=0")),(COUNTIF(#REF!,"&gt;=0")),(COUNTIF(AB37,"&gt;=0")),(COUNTIF(#REF!,"&gt;=0")))+SUM((COUNTIF(AB15,"=TR")),(COUNTIF(#REF!,"=TR")),(COUNTIF(AB37,"=TR")),(COUNTIF(#REF!,"=TR"))))</f>
        <v>#REF!</v>
      </c>
      <c r="AC96" s="68" t="e">
        <f>SUM(AC15,#REF!,AC37,#REF!)/(SUM((COUNTIF(AC15,"&gt;=0")),(COUNTIF(#REF!,"&gt;=0")),(COUNTIF(AC37,"&gt;=0")),(COUNTIF(#REF!,"&gt;=0")))+SUM((COUNTIF(AC15,"=TR")),(COUNTIF(#REF!,"=TR")),(COUNTIF(AC37,"=TR")),(COUNTIF(#REF!,"=TR"))))</f>
        <v>#REF!</v>
      </c>
      <c r="AD96" s="68" t="e">
        <f>SUM(AD15,#REF!,AD37,#REF!)/(SUM((COUNTIF(AD15,"&gt;=0")),(COUNTIF(#REF!,"&gt;=0")),(COUNTIF(AD37,"&gt;=0")),(COUNTIF(#REF!,"&gt;=0")))+SUM((COUNTIF(AD15,"=TR")),(COUNTIF(#REF!,"=TR")),(COUNTIF(AD37,"=TR")),(COUNTIF(#REF!,"=TR"))))</f>
        <v>#REF!</v>
      </c>
      <c r="AE96" s="68" t="e">
        <f>SUM(AE15,#REF!,AE37,#REF!)/(SUM((COUNTIF(AE15,"&gt;=0")),(COUNTIF(#REF!,"&gt;=0")),(COUNTIF(AE37,"&gt;=0")),(COUNTIF(#REF!,"&gt;=0")))+SUM((COUNTIF(AE15,"=TR")),(COUNTIF(#REF!,"=TR")),(COUNTIF(AE37,"=TR")),(COUNTIF(#REF!,"=TR"))))</f>
        <v>#REF!</v>
      </c>
      <c r="AF96" s="68" t="e">
        <f>SUM(AF15,#REF!,AF37,#REF!)/(SUM((COUNTIF(AF15,"&gt;=0")),(COUNTIF(#REF!,"&gt;=0")),(COUNTIF(AF37,"&gt;=0")),(COUNTIF(#REF!,"&gt;=0")))+SUM((COUNTIF(AF15,"=TR")),(COUNTIF(#REF!,"=TR")),(COUNTIF(AF37,"=TR")),(COUNTIF(#REF!,"=TR"))))</f>
        <v>#REF!</v>
      </c>
      <c r="AG96" s="68" t="e">
        <f>SUM(AG15,#REF!,AG37,#REF!)/(SUM((COUNTIF(AG15,"&gt;=0")),(COUNTIF(#REF!,"&gt;=0")),(COUNTIF(AG37,"&gt;=0")),(COUNTIF(#REF!,"&gt;=0")))+SUM((COUNTIF(AG15,"=TR")),(COUNTIF(#REF!,"=TR")),(COUNTIF(AG37,"=TR")),(COUNTIF(#REF!,"=TR"))))</f>
        <v>#REF!</v>
      </c>
      <c r="AH96" s="68" t="e">
        <f>SUM(AH15,#REF!,AH37,#REF!)/(SUM((COUNTIF(AH15,"&gt;=0")),(COUNTIF(#REF!,"&gt;=0")),(COUNTIF(AH37,"&gt;=0")),(COUNTIF(#REF!,"&gt;=0")))+SUM((COUNTIF(AH15,"=TR")),(COUNTIF(#REF!,"=TR")),(COUNTIF(AH37,"=TR")),(COUNTIF(#REF!,"=TR"))))</f>
        <v>#REF!</v>
      </c>
      <c r="AI96" s="67"/>
      <c r="AJ96" s="64"/>
    </row>
    <row r="97" spans="3:36" hidden="1" outlineLevel="1" x14ac:dyDescent="0.2">
      <c r="C97" s="7" t="s">
        <v>105</v>
      </c>
      <c r="D97" s="68">
        <f t="shared" ref="D97:AH97" si="7">SUM(D16,D17)/(SUM((COUNTIF(D16,"&gt;=0")),(COUNTIF(D17,"&gt;=0")))+SUM((COUNTIF(D16,"=TR")),(COUNTIF(D17,"=TR"))))</f>
        <v>0</v>
      </c>
      <c r="E97" s="68">
        <f t="shared" si="7"/>
        <v>0</v>
      </c>
      <c r="F97" s="68">
        <f t="shared" si="7"/>
        <v>0</v>
      </c>
      <c r="G97" s="68">
        <f t="shared" si="7"/>
        <v>0</v>
      </c>
      <c r="H97" s="68">
        <f t="shared" si="7"/>
        <v>0</v>
      </c>
      <c r="I97" s="68">
        <f t="shared" si="7"/>
        <v>0</v>
      </c>
      <c r="J97" s="68">
        <f t="shared" si="7"/>
        <v>0</v>
      </c>
      <c r="K97" s="68">
        <f t="shared" si="7"/>
        <v>0</v>
      </c>
      <c r="L97" s="68">
        <f t="shared" si="7"/>
        <v>0</v>
      </c>
      <c r="M97" s="68">
        <f t="shared" si="7"/>
        <v>0</v>
      </c>
      <c r="N97" s="68">
        <f t="shared" si="7"/>
        <v>0</v>
      </c>
      <c r="O97" s="68">
        <f t="shared" si="7"/>
        <v>0</v>
      </c>
      <c r="P97" s="68">
        <f t="shared" si="7"/>
        <v>0</v>
      </c>
      <c r="Q97" s="68">
        <f t="shared" si="7"/>
        <v>0</v>
      </c>
      <c r="R97" s="68">
        <f t="shared" si="7"/>
        <v>0</v>
      </c>
      <c r="S97" s="68">
        <f t="shared" si="7"/>
        <v>0</v>
      </c>
      <c r="T97" s="68">
        <f t="shared" si="7"/>
        <v>0</v>
      </c>
      <c r="U97" s="68">
        <f t="shared" si="7"/>
        <v>0</v>
      </c>
      <c r="V97" s="68">
        <f t="shared" si="7"/>
        <v>0</v>
      </c>
      <c r="W97" s="68">
        <f t="shared" si="7"/>
        <v>0</v>
      </c>
      <c r="X97" s="68">
        <f t="shared" si="7"/>
        <v>0</v>
      </c>
      <c r="Y97" s="68">
        <f t="shared" si="7"/>
        <v>0</v>
      </c>
      <c r="Z97" s="68">
        <f t="shared" si="7"/>
        <v>0</v>
      </c>
      <c r="AA97" s="68">
        <f t="shared" si="7"/>
        <v>0</v>
      </c>
      <c r="AB97" s="68">
        <f t="shared" si="7"/>
        <v>0</v>
      </c>
      <c r="AC97" s="68">
        <f t="shared" si="7"/>
        <v>0</v>
      </c>
      <c r="AD97" s="68">
        <f t="shared" si="7"/>
        <v>0</v>
      </c>
      <c r="AE97" s="68">
        <f t="shared" si="7"/>
        <v>0</v>
      </c>
      <c r="AF97" s="68">
        <f t="shared" si="7"/>
        <v>0</v>
      </c>
      <c r="AG97" s="68">
        <f t="shared" si="7"/>
        <v>0</v>
      </c>
      <c r="AH97" s="68">
        <f t="shared" si="7"/>
        <v>0</v>
      </c>
      <c r="AI97" s="67"/>
      <c r="AJ97" s="64"/>
    </row>
    <row r="98" spans="3:36" hidden="1" outlineLevel="1" x14ac:dyDescent="0.2">
      <c r="C98" s="7" t="s">
        <v>104</v>
      </c>
      <c r="D98" s="68" t="e">
        <f>SUM(#REF!,D19)/(SUM((COUNTIF(#REF!,"&gt;=0")),(COUNTIF(D19,"&gt;=0")))+SUM((COUNTIF(#REF!,"=TR")),(COUNTIF(D19,"=TR"))))</f>
        <v>#REF!</v>
      </c>
      <c r="E98" s="68" t="e">
        <f>SUM(#REF!,E19)/(SUM((COUNTIF(#REF!,"&gt;=0")),(COUNTIF(E19,"&gt;=0")))+SUM((COUNTIF(#REF!,"=TR")),(COUNTIF(E19,"=TR"))))</f>
        <v>#REF!</v>
      </c>
      <c r="F98" s="68" t="e">
        <f>SUM(#REF!,F19)/(SUM((COUNTIF(#REF!,"&gt;=0")),(COUNTIF(F19,"&gt;=0")))+SUM((COUNTIF(#REF!,"=TR")),(COUNTIF(F19,"=TR"))))</f>
        <v>#REF!</v>
      </c>
      <c r="G98" s="68" t="e">
        <f>SUM(#REF!,G19)/(SUM((COUNTIF(#REF!,"&gt;=0")),(COUNTIF(G19,"&gt;=0")))+SUM((COUNTIF(#REF!,"=TR")),(COUNTIF(G19,"=TR"))))</f>
        <v>#REF!</v>
      </c>
      <c r="H98" s="68" t="e">
        <f>SUM(#REF!,H19)/(SUM((COUNTIF(#REF!,"&gt;=0")),(COUNTIF(H19,"&gt;=0")))+SUM((COUNTIF(#REF!,"=TR")),(COUNTIF(H19,"=TR"))))</f>
        <v>#REF!</v>
      </c>
      <c r="I98" s="68" t="e">
        <f>SUM(#REF!,I19)/(SUM((COUNTIF(#REF!,"&gt;=0")),(COUNTIF(I19,"&gt;=0")))+SUM((COUNTIF(#REF!,"=TR")),(COUNTIF(I19,"=TR"))))</f>
        <v>#REF!</v>
      </c>
      <c r="J98" s="68" t="e">
        <f>SUM(#REF!,J19)/(SUM((COUNTIF(#REF!,"&gt;=0")),(COUNTIF(J19,"&gt;=0")))+SUM((COUNTIF(#REF!,"=TR")),(COUNTIF(J19,"=TR"))))</f>
        <v>#REF!</v>
      </c>
      <c r="K98" s="68" t="e">
        <f>SUM(#REF!,K19)/(SUM((COUNTIF(#REF!,"&gt;=0")),(COUNTIF(K19,"&gt;=0")))+SUM((COUNTIF(#REF!,"=TR")),(COUNTIF(K19,"=TR"))))</f>
        <v>#REF!</v>
      </c>
      <c r="L98" s="68" t="e">
        <f>SUM(#REF!,L19)/(SUM((COUNTIF(#REF!,"&gt;=0")),(COUNTIF(L19,"&gt;=0")))+SUM((COUNTIF(#REF!,"=TR")),(COUNTIF(L19,"=TR"))))</f>
        <v>#REF!</v>
      </c>
      <c r="M98" s="68" t="e">
        <f>SUM(#REF!,M19)/(SUM((COUNTIF(#REF!,"&gt;=0")),(COUNTIF(M19,"&gt;=0")))+SUM((COUNTIF(#REF!,"=TR")),(COUNTIF(M19,"=TR"))))</f>
        <v>#REF!</v>
      </c>
      <c r="N98" s="68" t="e">
        <f>SUM(#REF!,N19)/(SUM((COUNTIF(#REF!,"&gt;=0")),(COUNTIF(N19,"&gt;=0")))+SUM((COUNTIF(#REF!,"=TR")),(COUNTIF(N19,"=TR"))))</f>
        <v>#REF!</v>
      </c>
      <c r="O98" s="68" t="e">
        <f>SUM(#REF!,O19)/(SUM((COUNTIF(#REF!,"&gt;=0")),(COUNTIF(O19,"&gt;=0")))+SUM((COUNTIF(#REF!,"=TR")),(COUNTIF(O19,"=TR"))))</f>
        <v>#REF!</v>
      </c>
      <c r="P98" s="68" t="e">
        <f>SUM(#REF!,P19)/(SUM((COUNTIF(#REF!,"&gt;=0")),(COUNTIF(P19,"&gt;=0")))+SUM((COUNTIF(#REF!,"=TR")),(COUNTIF(P19,"=TR"))))</f>
        <v>#REF!</v>
      </c>
      <c r="Q98" s="68" t="e">
        <f>SUM(#REF!,Q19)/(SUM((COUNTIF(#REF!,"&gt;=0")),(COUNTIF(Q19,"&gt;=0")))+SUM((COUNTIF(#REF!,"=TR")),(COUNTIF(Q19,"=TR"))))</f>
        <v>#REF!</v>
      </c>
      <c r="R98" s="68" t="e">
        <f>SUM(#REF!,R19)/(SUM((COUNTIF(#REF!,"&gt;=0")),(COUNTIF(R19,"&gt;=0")))+SUM((COUNTIF(#REF!,"=TR")),(COUNTIF(R19,"=TR"))))</f>
        <v>#REF!</v>
      </c>
      <c r="S98" s="68" t="e">
        <f>SUM(#REF!,S19)/(SUM((COUNTIF(#REF!,"&gt;=0")),(COUNTIF(S19,"&gt;=0")))+SUM((COUNTIF(#REF!,"=TR")),(COUNTIF(S19,"=TR"))))</f>
        <v>#REF!</v>
      </c>
      <c r="T98" s="68" t="e">
        <f>SUM(#REF!,T19)/(SUM((COUNTIF(#REF!,"&gt;=0")),(COUNTIF(T19,"&gt;=0")))+SUM((COUNTIF(#REF!,"=TR")),(COUNTIF(T19,"=TR"))))</f>
        <v>#REF!</v>
      </c>
      <c r="U98" s="68" t="e">
        <f>SUM(#REF!,U19)/(SUM((COUNTIF(#REF!,"&gt;=0")),(COUNTIF(U19,"&gt;=0")))+SUM((COUNTIF(#REF!,"=TR")),(COUNTIF(U19,"=TR"))))</f>
        <v>#REF!</v>
      </c>
      <c r="V98" s="68" t="e">
        <f>SUM(#REF!,V19)/(SUM((COUNTIF(#REF!,"&gt;=0")),(COUNTIF(V19,"&gt;=0")))+SUM((COUNTIF(#REF!,"=TR")),(COUNTIF(V19,"=TR"))))</f>
        <v>#REF!</v>
      </c>
      <c r="W98" s="68" t="e">
        <f>SUM(#REF!,W19)/(SUM((COUNTIF(#REF!,"&gt;=0")),(COUNTIF(W19,"&gt;=0")))+SUM((COUNTIF(#REF!,"=TR")),(COUNTIF(W19,"=TR"))))</f>
        <v>#REF!</v>
      </c>
      <c r="X98" s="68" t="e">
        <f>SUM(#REF!,X19)/(SUM((COUNTIF(#REF!,"&gt;=0")),(COUNTIF(X19,"&gt;=0")))+SUM((COUNTIF(#REF!,"=TR")),(COUNTIF(X19,"=TR"))))</f>
        <v>#REF!</v>
      </c>
      <c r="Y98" s="68" t="e">
        <f>SUM(#REF!,Y19)/(SUM((COUNTIF(#REF!,"&gt;=0")),(COUNTIF(Y19,"&gt;=0")))+SUM((COUNTIF(#REF!,"=TR")),(COUNTIF(Y19,"=TR"))))</f>
        <v>#REF!</v>
      </c>
      <c r="Z98" s="68" t="e">
        <f>SUM(#REF!,Z19)/(SUM((COUNTIF(#REF!,"&gt;=0")),(COUNTIF(Z19,"&gt;=0")))+SUM((COUNTIF(#REF!,"=TR")),(COUNTIF(Z19,"=TR"))))</f>
        <v>#REF!</v>
      </c>
      <c r="AA98" s="68" t="e">
        <f>SUM(#REF!,AA19)/(SUM((COUNTIF(#REF!,"&gt;=0")),(COUNTIF(AA19,"&gt;=0")))+SUM((COUNTIF(#REF!,"=TR")),(COUNTIF(AA19,"=TR"))))</f>
        <v>#REF!</v>
      </c>
      <c r="AB98" s="68" t="e">
        <f>SUM(#REF!,AB19)/(SUM((COUNTIF(#REF!,"&gt;=0")),(COUNTIF(AB19,"&gt;=0")))+SUM((COUNTIF(#REF!,"=TR")),(COUNTIF(AB19,"=TR"))))</f>
        <v>#REF!</v>
      </c>
      <c r="AC98" s="68" t="e">
        <f>SUM(#REF!,AC19)/(SUM((COUNTIF(#REF!,"&gt;=0")),(COUNTIF(AC19,"&gt;=0")))+SUM((COUNTIF(#REF!,"=TR")),(COUNTIF(AC19,"=TR"))))</f>
        <v>#REF!</v>
      </c>
      <c r="AD98" s="68" t="e">
        <f>SUM(#REF!,AD19)/(SUM((COUNTIF(#REF!,"&gt;=0")),(COUNTIF(AD19,"&gt;=0")))+SUM((COUNTIF(#REF!,"=TR")),(COUNTIF(AD19,"=TR"))))</f>
        <v>#REF!</v>
      </c>
      <c r="AE98" s="68" t="e">
        <f>SUM(#REF!,AE19)/(SUM((COUNTIF(#REF!,"&gt;=0")),(COUNTIF(AE19,"&gt;=0")))+SUM((COUNTIF(#REF!,"=TR")),(COUNTIF(AE19,"=TR"))))</f>
        <v>#REF!</v>
      </c>
      <c r="AF98" s="68" t="e">
        <f>SUM(#REF!,AF19)/(SUM((COUNTIF(#REF!,"&gt;=0")),(COUNTIF(AF19,"&gt;=0")))+SUM((COUNTIF(#REF!,"=TR")),(COUNTIF(AF19,"=TR"))))</f>
        <v>#REF!</v>
      </c>
      <c r="AG98" s="68" t="e">
        <f>SUM(#REF!,AG19)/(SUM((COUNTIF(#REF!,"&gt;=0")),(COUNTIF(AG19,"&gt;=0")))+SUM((COUNTIF(#REF!,"=TR")),(COUNTIF(AG19,"=TR"))))</f>
        <v>#REF!</v>
      </c>
      <c r="AH98" s="68" t="e">
        <f>SUM(#REF!,AH19)/(SUM((COUNTIF(#REF!,"&gt;=0")),(COUNTIF(AH19,"&gt;=0")))+SUM((COUNTIF(#REF!,"=TR")),(COUNTIF(AH19,"=TR"))))</f>
        <v>#REF!</v>
      </c>
      <c r="AI98" s="67"/>
      <c r="AJ98" s="64"/>
    </row>
    <row r="99" spans="3:36" hidden="1" outlineLevel="1" x14ac:dyDescent="0.2">
      <c r="C99" s="7" t="s">
        <v>103</v>
      </c>
      <c r="D99" s="68" t="e">
        <f>SUM(#REF!,D18)/(SUM((COUNTIF(#REF!,"&gt;=0")),(COUNTIF(D18,"&gt;=0")))+SUM((COUNTIF(#REF!,"=TR")),(COUNTIF(D18,"=TR"))))</f>
        <v>#REF!</v>
      </c>
      <c r="E99" s="68" t="e">
        <f>SUM(#REF!,E18)/(SUM((COUNTIF(#REF!,"&gt;=0")),(COUNTIF(E18,"&gt;=0")))+SUM((COUNTIF(#REF!,"=TR")),(COUNTIF(E18,"=TR"))))</f>
        <v>#REF!</v>
      </c>
      <c r="F99" s="68" t="e">
        <f>SUM(#REF!,F18)/(SUM((COUNTIF(#REF!,"&gt;=0")),(COUNTIF(F18,"&gt;=0")))+SUM((COUNTIF(#REF!,"=TR")),(COUNTIF(F18,"=TR"))))</f>
        <v>#REF!</v>
      </c>
      <c r="G99" s="68" t="e">
        <f>SUM(#REF!,G18)/(SUM((COUNTIF(#REF!,"&gt;=0")),(COUNTIF(G18,"&gt;=0")))+SUM((COUNTIF(#REF!,"=TR")),(COUNTIF(G18,"=TR"))))</f>
        <v>#REF!</v>
      </c>
      <c r="H99" s="68" t="e">
        <f>SUM(#REF!,H18)/(SUM((COUNTIF(#REF!,"&gt;=0")),(COUNTIF(H18,"&gt;=0")))+SUM((COUNTIF(#REF!,"=TR")),(COUNTIF(H18,"=TR"))))</f>
        <v>#REF!</v>
      </c>
      <c r="I99" s="68" t="e">
        <f>SUM(#REF!,I18)/(SUM((COUNTIF(#REF!,"&gt;=0")),(COUNTIF(I18,"&gt;=0")))+SUM((COUNTIF(#REF!,"=TR")),(COUNTIF(I18,"=TR"))))</f>
        <v>#REF!</v>
      </c>
      <c r="J99" s="68" t="e">
        <f>SUM(#REF!,J18)/(SUM((COUNTIF(#REF!,"&gt;=0")),(COUNTIF(J18,"&gt;=0")))+SUM((COUNTIF(#REF!,"=TR")),(COUNTIF(J18,"=TR"))))</f>
        <v>#REF!</v>
      </c>
      <c r="K99" s="68" t="e">
        <f>SUM(#REF!,K18)/(SUM((COUNTIF(#REF!,"&gt;=0")),(COUNTIF(K18,"&gt;=0")))+SUM((COUNTIF(#REF!,"=TR")),(COUNTIF(K18,"=TR"))))</f>
        <v>#REF!</v>
      </c>
      <c r="L99" s="68" t="e">
        <f>SUM(#REF!,L18)/(SUM((COUNTIF(#REF!,"&gt;=0")),(COUNTIF(L18,"&gt;=0")))+SUM((COUNTIF(#REF!,"=TR")),(COUNTIF(L18,"=TR"))))</f>
        <v>#REF!</v>
      </c>
      <c r="M99" s="68" t="e">
        <f>SUM(#REF!,M18)/(SUM((COUNTIF(#REF!,"&gt;=0")),(COUNTIF(M18,"&gt;=0")))+SUM((COUNTIF(#REF!,"=TR")),(COUNTIF(M18,"=TR"))))</f>
        <v>#REF!</v>
      </c>
      <c r="N99" s="68" t="e">
        <f>SUM(#REF!,N18)/(SUM((COUNTIF(#REF!,"&gt;=0")),(COUNTIF(N18,"&gt;=0")))+SUM((COUNTIF(#REF!,"=TR")),(COUNTIF(N18,"=TR"))))</f>
        <v>#REF!</v>
      </c>
      <c r="O99" s="68" t="e">
        <f>SUM(#REF!,O18)/(SUM((COUNTIF(#REF!,"&gt;=0")),(COUNTIF(O18,"&gt;=0")))+SUM((COUNTIF(#REF!,"=TR")),(COUNTIF(O18,"=TR"))))</f>
        <v>#REF!</v>
      </c>
      <c r="P99" s="68" t="e">
        <f>SUM(#REF!,P18)/(SUM((COUNTIF(#REF!,"&gt;=0")),(COUNTIF(P18,"&gt;=0")))+SUM((COUNTIF(#REF!,"=TR")),(COUNTIF(P18,"=TR"))))</f>
        <v>#REF!</v>
      </c>
      <c r="Q99" s="68" t="e">
        <f>SUM(#REF!,Q18)/(SUM((COUNTIF(#REF!,"&gt;=0")),(COUNTIF(Q18,"&gt;=0")))+SUM((COUNTIF(#REF!,"=TR")),(COUNTIF(Q18,"=TR"))))</f>
        <v>#REF!</v>
      </c>
      <c r="R99" s="68" t="e">
        <f>SUM(#REF!,R18)/(SUM((COUNTIF(#REF!,"&gt;=0")),(COUNTIF(R18,"&gt;=0")))+SUM((COUNTIF(#REF!,"=TR")),(COUNTIF(R18,"=TR"))))</f>
        <v>#REF!</v>
      </c>
      <c r="S99" s="68" t="e">
        <f>SUM(#REF!,S18)/(SUM((COUNTIF(#REF!,"&gt;=0")),(COUNTIF(S18,"&gt;=0")))+SUM((COUNTIF(#REF!,"=TR")),(COUNTIF(S18,"=TR"))))</f>
        <v>#REF!</v>
      </c>
      <c r="T99" s="68" t="e">
        <f>SUM(#REF!,T18)/(SUM((COUNTIF(#REF!,"&gt;=0")),(COUNTIF(T18,"&gt;=0")))+SUM((COUNTIF(#REF!,"=TR")),(COUNTIF(T18,"=TR"))))</f>
        <v>#REF!</v>
      </c>
      <c r="U99" s="68" t="e">
        <f>SUM(#REF!,U18)/(SUM((COUNTIF(#REF!,"&gt;=0")),(COUNTIF(U18,"&gt;=0")))+SUM((COUNTIF(#REF!,"=TR")),(COUNTIF(U18,"=TR"))))</f>
        <v>#REF!</v>
      </c>
      <c r="V99" s="68" t="e">
        <f>SUM(#REF!,V18)/(SUM((COUNTIF(#REF!,"&gt;=0")),(COUNTIF(V18,"&gt;=0")))+SUM((COUNTIF(#REF!,"=TR")),(COUNTIF(V18,"=TR"))))</f>
        <v>#REF!</v>
      </c>
      <c r="W99" s="68" t="e">
        <f>SUM(#REF!,W18)/(SUM((COUNTIF(#REF!,"&gt;=0")),(COUNTIF(W18,"&gt;=0")))+SUM((COUNTIF(#REF!,"=TR")),(COUNTIF(W18,"=TR"))))</f>
        <v>#REF!</v>
      </c>
      <c r="X99" s="68" t="e">
        <f>SUM(#REF!,X18)/(SUM((COUNTIF(#REF!,"&gt;=0")),(COUNTIF(X18,"&gt;=0")))+SUM((COUNTIF(#REF!,"=TR")),(COUNTIF(X18,"=TR"))))</f>
        <v>#REF!</v>
      </c>
      <c r="Y99" s="68" t="e">
        <f>SUM(#REF!,Y18)/(SUM((COUNTIF(#REF!,"&gt;=0")),(COUNTIF(Y18,"&gt;=0")))+SUM((COUNTIF(#REF!,"=TR")),(COUNTIF(Y18,"=TR"))))</f>
        <v>#REF!</v>
      </c>
      <c r="Z99" s="68" t="e">
        <f>SUM(#REF!,Z18)/(SUM((COUNTIF(#REF!,"&gt;=0")),(COUNTIF(Z18,"&gt;=0")))+SUM((COUNTIF(#REF!,"=TR")),(COUNTIF(Z18,"=TR"))))</f>
        <v>#REF!</v>
      </c>
      <c r="AA99" s="68" t="e">
        <f>SUM(#REF!,AA18)/(SUM((COUNTIF(#REF!,"&gt;=0")),(COUNTIF(AA18,"&gt;=0")))+SUM((COUNTIF(#REF!,"=TR")),(COUNTIF(AA18,"=TR"))))</f>
        <v>#REF!</v>
      </c>
      <c r="AB99" s="68" t="e">
        <f>SUM(#REF!,AB18)/(SUM((COUNTIF(#REF!,"&gt;=0")),(COUNTIF(AB18,"&gt;=0")))+SUM((COUNTIF(#REF!,"=TR")),(COUNTIF(AB18,"=TR"))))</f>
        <v>#REF!</v>
      </c>
      <c r="AC99" s="68" t="e">
        <f>SUM(#REF!,AC18)/(SUM((COUNTIF(#REF!,"&gt;=0")),(COUNTIF(AC18,"&gt;=0")))+SUM((COUNTIF(#REF!,"=TR")),(COUNTIF(AC18,"=TR"))))</f>
        <v>#REF!</v>
      </c>
      <c r="AD99" s="68" t="e">
        <f>SUM(#REF!,AD18)/(SUM((COUNTIF(#REF!,"&gt;=0")),(COUNTIF(AD18,"&gt;=0")))+SUM((COUNTIF(#REF!,"=TR")),(COUNTIF(AD18,"=TR"))))</f>
        <v>#REF!</v>
      </c>
      <c r="AE99" s="68" t="e">
        <f>SUM(#REF!,AE18)/(SUM((COUNTIF(#REF!,"&gt;=0")),(COUNTIF(AE18,"&gt;=0")))+SUM((COUNTIF(#REF!,"=TR")),(COUNTIF(AE18,"=TR"))))</f>
        <v>#REF!</v>
      </c>
      <c r="AF99" s="68" t="e">
        <f>SUM(#REF!,AF18)/(SUM((COUNTIF(#REF!,"&gt;=0")),(COUNTIF(AF18,"&gt;=0")))+SUM((COUNTIF(#REF!,"=TR")),(COUNTIF(AF18,"=TR"))))</f>
        <v>#REF!</v>
      </c>
      <c r="AG99" s="68" t="e">
        <f>SUM(#REF!,AG18)/(SUM((COUNTIF(#REF!,"&gt;=0")),(COUNTIF(AG18,"&gt;=0")))+SUM((COUNTIF(#REF!,"=TR")),(COUNTIF(AG18,"=TR"))))</f>
        <v>#REF!</v>
      </c>
      <c r="AH99" s="68" t="e">
        <f>SUM(#REF!,AH18)/(SUM((COUNTIF(#REF!,"&gt;=0")),(COUNTIF(AH18,"&gt;=0")))+SUM((COUNTIF(#REF!,"=TR")),(COUNTIF(AH18,"=TR"))))</f>
        <v>#REF!</v>
      </c>
      <c r="AI99" s="67"/>
      <c r="AJ99" s="64"/>
    </row>
    <row r="100" spans="3:36" hidden="1" outlineLevel="1" x14ac:dyDescent="0.2">
      <c r="C100" s="7" t="s">
        <v>102</v>
      </c>
      <c r="D100" s="68">
        <f t="shared" ref="D100:AH100" si="8">SUM(D20,D21)/(SUM((COUNTIF(D20,"&gt;=0")),(COUNTIF(D21,"&gt;=0")))+SUM((COUNTIF(D20,"=TR")),(COUNTIF(D21,"=TR"))))</f>
        <v>0</v>
      </c>
      <c r="E100" s="68">
        <f t="shared" si="8"/>
        <v>0</v>
      </c>
      <c r="F100" s="68">
        <f t="shared" si="8"/>
        <v>0</v>
      </c>
      <c r="G100" s="68">
        <f t="shared" si="8"/>
        <v>0</v>
      </c>
      <c r="H100" s="68">
        <f t="shared" si="8"/>
        <v>0</v>
      </c>
      <c r="I100" s="68">
        <f t="shared" si="8"/>
        <v>0</v>
      </c>
      <c r="J100" s="68">
        <f t="shared" si="8"/>
        <v>0</v>
      </c>
      <c r="K100" s="68">
        <f t="shared" si="8"/>
        <v>0</v>
      </c>
      <c r="L100" s="68">
        <f t="shared" si="8"/>
        <v>0</v>
      </c>
      <c r="M100" s="68">
        <f t="shared" si="8"/>
        <v>0</v>
      </c>
      <c r="N100" s="68">
        <f t="shared" si="8"/>
        <v>0</v>
      </c>
      <c r="O100" s="68">
        <f t="shared" si="8"/>
        <v>0</v>
      </c>
      <c r="P100" s="68">
        <f t="shared" si="8"/>
        <v>0</v>
      </c>
      <c r="Q100" s="68">
        <f t="shared" si="8"/>
        <v>0</v>
      </c>
      <c r="R100" s="68">
        <f t="shared" si="8"/>
        <v>0</v>
      </c>
      <c r="S100" s="68">
        <f t="shared" si="8"/>
        <v>0</v>
      </c>
      <c r="T100" s="68">
        <f t="shared" si="8"/>
        <v>0</v>
      </c>
      <c r="U100" s="68">
        <f t="shared" si="8"/>
        <v>0</v>
      </c>
      <c r="V100" s="68">
        <f t="shared" si="8"/>
        <v>0</v>
      </c>
      <c r="W100" s="68">
        <f t="shared" si="8"/>
        <v>0</v>
      </c>
      <c r="X100" s="68">
        <f t="shared" si="8"/>
        <v>0</v>
      </c>
      <c r="Y100" s="68">
        <f t="shared" si="8"/>
        <v>0</v>
      </c>
      <c r="Z100" s="68">
        <f t="shared" si="8"/>
        <v>0</v>
      </c>
      <c r="AA100" s="68">
        <f t="shared" si="8"/>
        <v>0</v>
      </c>
      <c r="AB100" s="68">
        <f t="shared" si="8"/>
        <v>0</v>
      </c>
      <c r="AC100" s="68">
        <f t="shared" si="8"/>
        <v>0</v>
      </c>
      <c r="AD100" s="68">
        <f t="shared" si="8"/>
        <v>0</v>
      </c>
      <c r="AE100" s="68">
        <f t="shared" si="8"/>
        <v>0</v>
      </c>
      <c r="AF100" s="68">
        <f t="shared" si="8"/>
        <v>0</v>
      </c>
      <c r="AG100" s="68">
        <f t="shared" si="8"/>
        <v>0</v>
      </c>
      <c r="AH100" s="68">
        <f t="shared" si="8"/>
        <v>0</v>
      </c>
      <c r="AI100" s="67"/>
      <c r="AJ100" s="64"/>
    </row>
    <row r="101" spans="3:36" hidden="1" outlineLevel="1" x14ac:dyDescent="0.2">
      <c r="C101" s="7" t="s">
        <v>101</v>
      </c>
      <c r="D101" s="68" t="e">
        <f>SUM(D22,#REF!)/(SUM((COUNTIF(D22,"&gt;=0")),(COUNTIF(#REF!,"&gt;=0")))+SUM((COUNTIF(D22,"=TR")),(COUNTIF(#REF!,"=TR"))))</f>
        <v>#REF!</v>
      </c>
      <c r="E101" s="68" t="e">
        <f>SUM(E22,#REF!)/(SUM((COUNTIF(E22,"&gt;=0")),(COUNTIF(#REF!,"&gt;=0")))+SUM((COUNTIF(E22,"=TR")),(COUNTIF(#REF!,"=TR"))))</f>
        <v>#REF!</v>
      </c>
      <c r="F101" s="68" t="e">
        <f>SUM(F22,#REF!)/(SUM((COUNTIF(F22,"&gt;=0")),(COUNTIF(#REF!,"&gt;=0")))+SUM((COUNTIF(F22,"=TR")),(COUNTIF(#REF!,"=TR"))))</f>
        <v>#REF!</v>
      </c>
      <c r="G101" s="68" t="e">
        <f>SUM(G22,#REF!)/(SUM((COUNTIF(G22,"&gt;=0")),(COUNTIF(#REF!,"&gt;=0")))+SUM((COUNTIF(G22,"=TR")),(COUNTIF(#REF!,"=TR"))))</f>
        <v>#REF!</v>
      </c>
      <c r="H101" s="68" t="e">
        <f>SUM(H22,#REF!)/(SUM((COUNTIF(H22,"&gt;=0")),(COUNTIF(#REF!,"&gt;=0")))+SUM((COUNTIF(H22,"=TR")),(COUNTIF(#REF!,"=TR"))))</f>
        <v>#REF!</v>
      </c>
      <c r="I101" s="68" t="e">
        <f>SUM(I22,#REF!)/(SUM((COUNTIF(I22,"&gt;=0")),(COUNTIF(#REF!,"&gt;=0")))+SUM((COUNTIF(I22,"=TR")),(COUNTIF(#REF!,"=TR"))))</f>
        <v>#REF!</v>
      </c>
      <c r="J101" s="68" t="e">
        <f>SUM(J22,#REF!)/(SUM((COUNTIF(J22,"&gt;=0")),(COUNTIF(#REF!,"&gt;=0")))+SUM((COUNTIF(J22,"=TR")),(COUNTIF(#REF!,"=TR"))))</f>
        <v>#REF!</v>
      </c>
      <c r="K101" s="68" t="e">
        <f>SUM(K22,#REF!)/(SUM((COUNTIF(K22,"&gt;=0")),(COUNTIF(#REF!,"&gt;=0")))+SUM((COUNTIF(K22,"=TR")),(COUNTIF(#REF!,"=TR"))))</f>
        <v>#REF!</v>
      </c>
      <c r="L101" s="68" t="e">
        <f>SUM(L22,#REF!)/(SUM((COUNTIF(L22,"&gt;=0")),(COUNTIF(#REF!,"&gt;=0")))+SUM((COUNTIF(L22,"=TR")),(COUNTIF(#REF!,"=TR"))))</f>
        <v>#REF!</v>
      </c>
      <c r="M101" s="68" t="e">
        <f>SUM(M22,#REF!)/(SUM((COUNTIF(M22,"&gt;=0")),(COUNTIF(#REF!,"&gt;=0")))+SUM((COUNTIF(M22,"=TR")),(COUNTIF(#REF!,"=TR"))))</f>
        <v>#REF!</v>
      </c>
      <c r="N101" s="68" t="e">
        <f>SUM(N22,#REF!)/(SUM((COUNTIF(N22,"&gt;=0")),(COUNTIF(#REF!,"&gt;=0")))+SUM((COUNTIF(N22,"=TR")),(COUNTIF(#REF!,"=TR"))))</f>
        <v>#REF!</v>
      </c>
      <c r="O101" s="68" t="e">
        <f>SUM(O22,#REF!)/(SUM((COUNTIF(O22,"&gt;=0")),(COUNTIF(#REF!,"&gt;=0")))+SUM((COUNTIF(O22,"=TR")),(COUNTIF(#REF!,"=TR"))))</f>
        <v>#REF!</v>
      </c>
      <c r="P101" s="68" t="e">
        <f>SUM(P22,#REF!)/(SUM((COUNTIF(P22,"&gt;=0")),(COUNTIF(#REF!,"&gt;=0")))+SUM((COUNTIF(P22,"=TR")),(COUNTIF(#REF!,"=TR"))))</f>
        <v>#REF!</v>
      </c>
      <c r="Q101" s="68" t="e">
        <f>SUM(Q22,#REF!)/(SUM((COUNTIF(Q22,"&gt;=0")),(COUNTIF(#REF!,"&gt;=0")))+SUM((COUNTIF(Q22,"=TR")),(COUNTIF(#REF!,"=TR"))))</f>
        <v>#REF!</v>
      </c>
      <c r="R101" s="68" t="e">
        <f>SUM(R22,#REF!)/(SUM((COUNTIF(R22,"&gt;=0")),(COUNTIF(#REF!,"&gt;=0")))+SUM((COUNTIF(R22,"=TR")),(COUNTIF(#REF!,"=TR"))))</f>
        <v>#REF!</v>
      </c>
      <c r="S101" s="68" t="e">
        <f>SUM(S22,#REF!)/(SUM((COUNTIF(S22,"&gt;=0")),(COUNTIF(#REF!,"&gt;=0")))+SUM((COUNTIF(S22,"=TR")),(COUNTIF(#REF!,"=TR"))))</f>
        <v>#REF!</v>
      </c>
      <c r="T101" s="68" t="e">
        <f>SUM(T22,#REF!)/(SUM((COUNTIF(T22,"&gt;=0")),(COUNTIF(#REF!,"&gt;=0")))+SUM((COUNTIF(T22,"=TR")),(COUNTIF(#REF!,"=TR"))))</f>
        <v>#REF!</v>
      </c>
      <c r="U101" s="68" t="e">
        <f>SUM(U22,#REF!)/(SUM((COUNTIF(U22,"&gt;=0")),(COUNTIF(#REF!,"&gt;=0")))+SUM((COUNTIF(U22,"=TR")),(COUNTIF(#REF!,"=TR"))))</f>
        <v>#REF!</v>
      </c>
      <c r="V101" s="68" t="e">
        <f>SUM(V22,#REF!)/(SUM((COUNTIF(V22,"&gt;=0")),(COUNTIF(#REF!,"&gt;=0")))+SUM((COUNTIF(V22,"=TR")),(COUNTIF(#REF!,"=TR"))))</f>
        <v>#REF!</v>
      </c>
      <c r="W101" s="68" t="e">
        <f>SUM(W22,#REF!)/(SUM((COUNTIF(W22,"&gt;=0")),(COUNTIF(#REF!,"&gt;=0")))+SUM((COUNTIF(W22,"=TR")),(COUNTIF(#REF!,"=TR"))))</f>
        <v>#REF!</v>
      </c>
      <c r="X101" s="68" t="e">
        <f>SUM(X22,#REF!)/(SUM((COUNTIF(X22,"&gt;=0")),(COUNTIF(#REF!,"&gt;=0")))+SUM((COUNTIF(X22,"=TR")),(COUNTIF(#REF!,"=TR"))))</f>
        <v>#REF!</v>
      </c>
      <c r="Y101" s="68" t="e">
        <f>SUM(Y22,#REF!)/(SUM((COUNTIF(Y22,"&gt;=0")),(COUNTIF(#REF!,"&gt;=0")))+SUM((COUNTIF(Y22,"=TR")),(COUNTIF(#REF!,"=TR"))))</f>
        <v>#REF!</v>
      </c>
      <c r="Z101" s="68" t="e">
        <f>SUM(Z22,#REF!)/(SUM((COUNTIF(Z22,"&gt;=0")),(COUNTIF(#REF!,"&gt;=0")))+SUM((COUNTIF(Z22,"=TR")),(COUNTIF(#REF!,"=TR"))))</f>
        <v>#REF!</v>
      </c>
      <c r="AA101" s="68" t="e">
        <f>SUM(AA22,#REF!)/(SUM((COUNTIF(AA22,"&gt;=0")),(COUNTIF(#REF!,"&gt;=0")))+SUM((COUNTIF(AA22,"=TR")),(COUNTIF(#REF!,"=TR"))))</f>
        <v>#REF!</v>
      </c>
      <c r="AB101" s="68" t="e">
        <f>SUM(AB22,#REF!)/(SUM((COUNTIF(AB22,"&gt;=0")),(COUNTIF(#REF!,"&gt;=0")))+SUM((COUNTIF(AB22,"=TR")),(COUNTIF(#REF!,"=TR"))))</f>
        <v>#REF!</v>
      </c>
      <c r="AC101" s="68" t="e">
        <f>SUM(AC22,#REF!)/(SUM((COUNTIF(AC22,"&gt;=0")),(COUNTIF(#REF!,"&gt;=0")))+SUM((COUNTIF(AC22,"=TR")),(COUNTIF(#REF!,"=TR"))))</f>
        <v>#REF!</v>
      </c>
      <c r="AD101" s="68" t="e">
        <f>SUM(AD22,#REF!)/(SUM((COUNTIF(AD22,"&gt;=0")),(COUNTIF(#REF!,"&gt;=0")))+SUM((COUNTIF(AD22,"=TR")),(COUNTIF(#REF!,"=TR"))))</f>
        <v>#REF!</v>
      </c>
      <c r="AE101" s="68" t="e">
        <f>SUM(AE22,#REF!)/(SUM((COUNTIF(AE22,"&gt;=0")),(COUNTIF(#REF!,"&gt;=0")))+SUM((COUNTIF(AE22,"=TR")),(COUNTIF(#REF!,"=TR"))))</f>
        <v>#REF!</v>
      </c>
      <c r="AF101" s="68" t="e">
        <f>SUM(AF22,#REF!)/(SUM((COUNTIF(AF22,"&gt;=0")),(COUNTIF(#REF!,"&gt;=0")))+SUM((COUNTIF(AF22,"=TR")),(COUNTIF(#REF!,"=TR"))))</f>
        <v>#REF!</v>
      </c>
      <c r="AG101" s="68" t="e">
        <f>SUM(AG22,#REF!)/(SUM((COUNTIF(AG22,"&gt;=0")),(COUNTIF(#REF!,"&gt;=0")))+SUM((COUNTIF(AG22,"=TR")),(COUNTIF(#REF!,"=TR"))))</f>
        <v>#REF!</v>
      </c>
      <c r="AH101" s="68" t="e">
        <f>SUM(AH22,#REF!)/(SUM((COUNTIF(AH22,"&gt;=0")),(COUNTIF(#REF!,"&gt;=0")))+SUM((COUNTIF(AH22,"=TR")),(COUNTIF(#REF!,"=TR"))))</f>
        <v>#REF!</v>
      </c>
      <c r="AI101" s="67"/>
      <c r="AJ101" s="64"/>
    </row>
    <row r="102" spans="3:36" hidden="1" outlineLevel="1" x14ac:dyDescent="0.2">
      <c r="C102" s="7" t="s">
        <v>100</v>
      </c>
      <c r="D102" s="8" t="e">
        <f t="shared" ref="D102:AH102" si="9">AVERAGE(D92:D101)</f>
        <v>#REF!</v>
      </c>
      <c r="E102" s="8" t="e">
        <f t="shared" si="9"/>
        <v>#REF!</v>
      </c>
      <c r="F102" s="8" t="e">
        <f t="shared" si="9"/>
        <v>#REF!</v>
      </c>
      <c r="G102" s="8" t="e">
        <f t="shared" si="9"/>
        <v>#REF!</v>
      </c>
      <c r="H102" s="8" t="e">
        <f t="shared" si="9"/>
        <v>#REF!</v>
      </c>
      <c r="I102" s="8" t="e">
        <f t="shared" si="9"/>
        <v>#REF!</v>
      </c>
      <c r="J102" s="8" t="e">
        <f t="shared" si="9"/>
        <v>#REF!</v>
      </c>
      <c r="K102" s="8" t="e">
        <f t="shared" si="9"/>
        <v>#REF!</v>
      </c>
      <c r="L102" s="8" t="e">
        <f t="shared" si="9"/>
        <v>#REF!</v>
      </c>
      <c r="M102" s="8" t="e">
        <f t="shared" si="9"/>
        <v>#REF!</v>
      </c>
      <c r="N102" s="8" t="e">
        <f t="shared" si="9"/>
        <v>#REF!</v>
      </c>
      <c r="O102" s="8" t="e">
        <f t="shared" si="9"/>
        <v>#REF!</v>
      </c>
      <c r="P102" s="8" t="e">
        <f t="shared" si="9"/>
        <v>#REF!</v>
      </c>
      <c r="Q102" s="8" t="e">
        <f t="shared" si="9"/>
        <v>#REF!</v>
      </c>
      <c r="R102" s="8" t="e">
        <f t="shared" si="9"/>
        <v>#REF!</v>
      </c>
      <c r="S102" s="8" t="e">
        <f t="shared" si="9"/>
        <v>#REF!</v>
      </c>
      <c r="T102" s="8" t="e">
        <f t="shared" si="9"/>
        <v>#REF!</v>
      </c>
      <c r="U102" s="8" t="e">
        <f t="shared" si="9"/>
        <v>#REF!</v>
      </c>
      <c r="V102" s="8" t="e">
        <f t="shared" si="9"/>
        <v>#REF!</v>
      </c>
      <c r="W102" s="8" t="e">
        <f t="shared" si="9"/>
        <v>#REF!</v>
      </c>
      <c r="X102" s="8" t="e">
        <f t="shared" si="9"/>
        <v>#REF!</v>
      </c>
      <c r="Y102" s="8" t="e">
        <f t="shared" si="9"/>
        <v>#REF!</v>
      </c>
      <c r="Z102" s="8" t="e">
        <f t="shared" si="9"/>
        <v>#REF!</v>
      </c>
      <c r="AA102" s="8" t="e">
        <f t="shared" si="9"/>
        <v>#REF!</v>
      </c>
      <c r="AB102" s="8" t="e">
        <f t="shared" si="9"/>
        <v>#REF!</v>
      </c>
      <c r="AC102" s="8" t="e">
        <f t="shared" si="9"/>
        <v>#REF!</v>
      </c>
      <c r="AD102" s="8" t="e">
        <f t="shared" si="9"/>
        <v>#REF!</v>
      </c>
      <c r="AE102" s="8" t="e">
        <f t="shared" si="9"/>
        <v>#REF!</v>
      </c>
      <c r="AF102" s="8" t="e">
        <f t="shared" si="9"/>
        <v>#REF!</v>
      </c>
      <c r="AG102" s="8" t="e">
        <f t="shared" si="9"/>
        <v>#REF!</v>
      </c>
      <c r="AH102" s="8" t="e">
        <f t="shared" si="9"/>
        <v>#REF!</v>
      </c>
      <c r="AI102" s="67"/>
      <c r="AJ102" s="64"/>
    </row>
    <row r="103" spans="3:36" collapsed="1" x14ac:dyDescent="0.2">
      <c r="AI103" s="67"/>
      <c r="AJ103" s="64"/>
    </row>
    <row r="104" spans="3:36" x14ac:dyDescent="0.2">
      <c r="AI104" s="71"/>
    </row>
    <row r="105" spans="3:36" x14ac:dyDescent="0.2">
      <c r="AI105" s="71"/>
    </row>
    <row r="106" spans="3:36" x14ac:dyDescent="0.2">
      <c r="AI106" s="71"/>
    </row>
    <row r="107" spans="3:36" x14ac:dyDescent="0.2">
      <c r="AI107" s="71"/>
    </row>
  </sheetData>
  <mergeCells count="2">
    <mergeCell ref="J1:Y1"/>
    <mergeCell ref="A39:B39"/>
  </mergeCells>
  <conditionalFormatting sqref="D36:F36 I36:O36 Q36:R36 D4:AJ5 D37:R38 D6:R35 D80:V80 D82:V82 D39:AJ79 D83:AJ88 AI82:AJ82 S6:AJ38 D81:AJ81 X80:AH80 AJ80">
    <cfRule type="cellIs" dxfId="7" priority="7" stopIfTrue="1" operator="equal">
      <formula>0</formula>
    </cfRule>
  </conditionalFormatting>
  <conditionalFormatting sqref="G36">
    <cfRule type="cellIs" dxfId="6" priority="6" stopIfTrue="1" operator="equal">
      <formula>0</formula>
    </cfRule>
  </conditionalFormatting>
  <conditionalFormatting sqref="P36">
    <cfRule type="cellIs" dxfId="5" priority="5" stopIfTrue="1" operator="equal">
      <formula>0</formula>
    </cfRule>
  </conditionalFormatting>
  <conditionalFormatting sqref="W80">
    <cfRule type="cellIs" dxfId="4" priority="4" stopIfTrue="1" operator="equal">
      <formula>0</formula>
    </cfRule>
  </conditionalFormatting>
  <conditionalFormatting sqref="W82:AH82">
    <cfRule type="cellIs" dxfId="3" priority="3" stopIfTrue="1" operator="equal">
      <formula>0</formula>
    </cfRule>
  </conditionalFormatting>
  <conditionalFormatting sqref="AI80">
    <cfRule type="cellIs" dxfId="2" priority="2" stopIfTrue="1" operator="equal">
      <formula>0</formula>
    </cfRule>
  </conditionalFormatting>
  <conditionalFormatting sqref="H36">
    <cfRule type="cellIs" dxfId="1" priority="1" stopIfTrue="1" operator="equal">
      <formula>0</formula>
    </cfRule>
  </conditionalFormatting>
  <pageMargins left="0.11811023622047245" right="0.11811023622047245" top="0.23622047244094491" bottom="0.15748031496062992" header="0.11811023622047245" footer="0.15748031496062992"/>
  <pageSetup paperSize="9" scale="75" orientation="landscape" horizontalDpi="4294967293" r:id="rId1"/>
  <headerFooter alignWithMargins="0"/>
  <rowBreaks count="1" manualBreakCount="1">
    <brk id="38" max="3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zoomScaleNormal="100" workbookViewId="0">
      <pane xSplit="3" ySplit="3" topLeftCell="D56" activePane="bottomRight" state="frozen"/>
      <selection pane="topRight" activeCell="D1" sqref="D1"/>
      <selection pane="bottomLeft" activeCell="A4" sqref="A4"/>
      <selection pane="bottomRight" activeCell="AO12" sqref="AO12"/>
    </sheetView>
  </sheetViews>
  <sheetFormatPr defaultRowHeight="12" x14ac:dyDescent="0.2"/>
  <cols>
    <col min="1" max="1" width="5" style="85" bestFit="1" customWidth="1"/>
    <col min="2" max="2" width="26.42578125" style="6" bestFit="1" customWidth="1"/>
    <col min="3" max="3" width="5.85546875" style="7" customWidth="1"/>
    <col min="4" max="34" width="4.7109375" style="8" customWidth="1"/>
    <col min="35" max="35" width="5.85546875" style="9" customWidth="1"/>
    <col min="36" max="36" width="5.5703125" style="4" customWidth="1"/>
    <col min="37" max="256" width="9.140625" style="5"/>
    <col min="257" max="257" width="5" style="5" bestFit="1" customWidth="1"/>
    <col min="258" max="258" width="26.42578125" style="5" bestFit="1" customWidth="1"/>
    <col min="259" max="259" width="5.85546875" style="5" customWidth="1"/>
    <col min="260" max="290" width="4.7109375" style="5" customWidth="1"/>
    <col min="291" max="291" width="5.85546875" style="5" customWidth="1"/>
    <col min="292" max="292" width="5.5703125" style="5" customWidth="1"/>
    <col min="293" max="512" width="9.140625" style="5"/>
    <col min="513" max="513" width="5" style="5" bestFit="1" customWidth="1"/>
    <col min="514" max="514" width="26.42578125" style="5" bestFit="1" customWidth="1"/>
    <col min="515" max="515" width="5.85546875" style="5" customWidth="1"/>
    <col min="516" max="546" width="4.7109375" style="5" customWidth="1"/>
    <col min="547" max="547" width="5.85546875" style="5" customWidth="1"/>
    <col min="548" max="548" width="5.5703125" style="5" customWidth="1"/>
    <col min="549" max="768" width="9.140625" style="5"/>
    <col min="769" max="769" width="5" style="5" bestFit="1" customWidth="1"/>
    <col min="770" max="770" width="26.42578125" style="5" bestFit="1" customWidth="1"/>
    <col min="771" max="771" width="5.85546875" style="5" customWidth="1"/>
    <col min="772" max="802" width="4.7109375" style="5" customWidth="1"/>
    <col min="803" max="803" width="5.85546875" style="5" customWidth="1"/>
    <col min="804" max="804" width="5.5703125" style="5" customWidth="1"/>
    <col min="805" max="1024" width="9.140625" style="5"/>
    <col min="1025" max="1025" width="5" style="5" bestFit="1" customWidth="1"/>
    <col min="1026" max="1026" width="26.42578125" style="5" bestFit="1" customWidth="1"/>
    <col min="1027" max="1027" width="5.85546875" style="5" customWidth="1"/>
    <col min="1028" max="1058" width="4.7109375" style="5" customWidth="1"/>
    <col min="1059" max="1059" width="5.85546875" style="5" customWidth="1"/>
    <col min="1060" max="1060" width="5.5703125" style="5" customWidth="1"/>
    <col min="1061" max="1280" width="9.140625" style="5"/>
    <col min="1281" max="1281" width="5" style="5" bestFit="1" customWidth="1"/>
    <col min="1282" max="1282" width="26.42578125" style="5" bestFit="1" customWidth="1"/>
    <col min="1283" max="1283" width="5.85546875" style="5" customWidth="1"/>
    <col min="1284" max="1314" width="4.7109375" style="5" customWidth="1"/>
    <col min="1315" max="1315" width="5.85546875" style="5" customWidth="1"/>
    <col min="1316" max="1316" width="5.5703125" style="5" customWidth="1"/>
    <col min="1317" max="1536" width="9.140625" style="5"/>
    <col min="1537" max="1537" width="5" style="5" bestFit="1" customWidth="1"/>
    <col min="1538" max="1538" width="26.42578125" style="5" bestFit="1" customWidth="1"/>
    <col min="1539" max="1539" width="5.85546875" style="5" customWidth="1"/>
    <col min="1540" max="1570" width="4.7109375" style="5" customWidth="1"/>
    <col min="1571" max="1571" width="5.85546875" style="5" customWidth="1"/>
    <col min="1572" max="1572" width="5.5703125" style="5" customWidth="1"/>
    <col min="1573" max="1792" width="9.140625" style="5"/>
    <col min="1793" max="1793" width="5" style="5" bestFit="1" customWidth="1"/>
    <col min="1794" max="1794" width="26.42578125" style="5" bestFit="1" customWidth="1"/>
    <col min="1795" max="1795" width="5.85546875" style="5" customWidth="1"/>
    <col min="1796" max="1826" width="4.7109375" style="5" customWidth="1"/>
    <col min="1827" max="1827" width="5.85546875" style="5" customWidth="1"/>
    <col min="1828" max="1828" width="5.5703125" style="5" customWidth="1"/>
    <col min="1829" max="2048" width="9.140625" style="5"/>
    <col min="2049" max="2049" width="5" style="5" bestFit="1" customWidth="1"/>
    <col min="2050" max="2050" width="26.42578125" style="5" bestFit="1" customWidth="1"/>
    <col min="2051" max="2051" width="5.85546875" style="5" customWidth="1"/>
    <col min="2052" max="2082" width="4.7109375" style="5" customWidth="1"/>
    <col min="2083" max="2083" width="5.85546875" style="5" customWidth="1"/>
    <col min="2084" max="2084" width="5.5703125" style="5" customWidth="1"/>
    <col min="2085" max="2304" width="9.140625" style="5"/>
    <col min="2305" max="2305" width="5" style="5" bestFit="1" customWidth="1"/>
    <col min="2306" max="2306" width="26.42578125" style="5" bestFit="1" customWidth="1"/>
    <col min="2307" max="2307" width="5.85546875" style="5" customWidth="1"/>
    <col min="2308" max="2338" width="4.7109375" style="5" customWidth="1"/>
    <col min="2339" max="2339" width="5.85546875" style="5" customWidth="1"/>
    <col min="2340" max="2340" width="5.5703125" style="5" customWidth="1"/>
    <col min="2341" max="2560" width="9.140625" style="5"/>
    <col min="2561" max="2561" width="5" style="5" bestFit="1" customWidth="1"/>
    <col min="2562" max="2562" width="26.42578125" style="5" bestFit="1" customWidth="1"/>
    <col min="2563" max="2563" width="5.85546875" style="5" customWidth="1"/>
    <col min="2564" max="2594" width="4.7109375" style="5" customWidth="1"/>
    <col min="2595" max="2595" width="5.85546875" style="5" customWidth="1"/>
    <col min="2596" max="2596" width="5.5703125" style="5" customWidth="1"/>
    <col min="2597" max="2816" width="9.140625" style="5"/>
    <col min="2817" max="2817" width="5" style="5" bestFit="1" customWidth="1"/>
    <col min="2818" max="2818" width="26.42578125" style="5" bestFit="1" customWidth="1"/>
    <col min="2819" max="2819" width="5.85546875" style="5" customWidth="1"/>
    <col min="2820" max="2850" width="4.7109375" style="5" customWidth="1"/>
    <col min="2851" max="2851" width="5.85546875" style="5" customWidth="1"/>
    <col min="2852" max="2852" width="5.5703125" style="5" customWidth="1"/>
    <col min="2853" max="3072" width="9.140625" style="5"/>
    <col min="3073" max="3073" width="5" style="5" bestFit="1" customWidth="1"/>
    <col min="3074" max="3074" width="26.42578125" style="5" bestFit="1" customWidth="1"/>
    <col min="3075" max="3075" width="5.85546875" style="5" customWidth="1"/>
    <col min="3076" max="3106" width="4.7109375" style="5" customWidth="1"/>
    <col min="3107" max="3107" width="5.85546875" style="5" customWidth="1"/>
    <col min="3108" max="3108" width="5.5703125" style="5" customWidth="1"/>
    <col min="3109" max="3328" width="9.140625" style="5"/>
    <col min="3329" max="3329" width="5" style="5" bestFit="1" customWidth="1"/>
    <col min="3330" max="3330" width="26.42578125" style="5" bestFit="1" customWidth="1"/>
    <col min="3331" max="3331" width="5.85546875" style="5" customWidth="1"/>
    <col min="3332" max="3362" width="4.7109375" style="5" customWidth="1"/>
    <col min="3363" max="3363" width="5.85546875" style="5" customWidth="1"/>
    <col min="3364" max="3364" width="5.5703125" style="5" customWidth="1"/>
    <col min="3365" max="3584" width="9.140625" style="5"/>
    <col min="3585" max="3585" width="5" style="5" bestFit="1" customWidth="1"/>
    <col min="3586" max="3586" width="26.42578125" style="5" bestFit="1" customWidth="1"/>
    <col min="3587" max="3587" width="5.85546875" style="5" customWidth="1"/>
    <col min="3588" max="3618" width="4.7109375" style="5" customWidth="1"/>
    <col min="3619" max="3619" width="5.85546875" style="5" customWidth="1"/>
    <col min="3620" max="3620" width="5.5703125" style="5" customWidth="1"/>
    <col min="3621" max="3840" width="9.140625" style="5"/>
    <col min="3841" max="3841" width="5" style="5" bestFit="1" customWidth="1"/>
    <col min="3842" max="3842" width="26.42578125" style="5" bestFit="1" customWidth="1"/>
    <col min="3843" max="3843" width="5.85546875" style="5" customWidth="1"/>
    <col min="3844" max="3874" width="4.7109375" style="5" customWidth="1"/>
    <col min="3875" max="3875" width="5.85546875" style="5" customWidth="1"/>
    <col min="3876" max="3876" width="5.5703125" style="5" customWidth="1"/>
    <col min="3877" max="4096" width="9.140625" style="5"/>
    <col min="4097" max="4097" width="5" style="5" bestFit="1" customWidth="1"/>
    <col min="4098" max="4098" width="26.42578125" style="5" bestFit="1" customWidth="1"/>
    <col min="4099" max="4099" width="5.85546875" style="5" customWidth="1"/>
    <col min="4100" max="4130" width="4.7109375" style="5" customWidth="1"/>
    <col min="4131" max="4131" width="5.85546875" style="5" customWidth="1"/>
    <col min="4132" max="4132" width="5.5703125" style="5" customWidth="1"/>
    <col min="4133" max="4352" width="9.140625" style="5"/>
    <col min="4353" max="4353" width="5" style="5" bestFit="1" customWidth="1"/>
    <col min="4354" max="4354" width="26.42578125" style="5" bestFit="1" customWidth="1"/>
    <col min="4355" max="4355" width="5.85546875" style="5" customWidth="1"/>
    <col min="4356" max="4386" width="4.7109375" style="5" customWidth="1"/>
    <col min="4387" max="4387" width="5.85546875" style="5" customWidth="1"/>
    <col min="4388" max="4388" width="5.5703125" style="5" customWidth="1"/>
    <col min="4389" max="4608" width="9.140625" style="5"/>
    <col min="4609" max="4609" width="5" style="5" bestFit="1" customWidth="1"/>
    <col min="4610" max="4610" width="26.42578125" style="5" bestFit="1" customWidth="1"/>
    <col min="4611" max="4611" width="5.85546875" style="5" customWidth="1"/>
    <col min="4612" max="4642" width="4.7109375" style="5" customWidth="1"/>
    <col min="4643" max="4643" width="5.85546875" style="5" customWidth="1"/>
    <col min="4644" max="4644" width="5.5703125" style="5" customWidth="1"/>
    <col min="4645" max="4864" width="9.140625" style="5"/>
    <col min="4865" max="4865" width="5" style="5" bestFit="1" customWidth="1"/>
    <col min="4866" max="4866" width="26.42578125" style="5" bestFit="1" customWidth="1"/>
    <col min="4867" max="4867" width="5.85546875" style="5" customWidth="1"/>
    <col min="4868" max="4898" width="4.7109375" style="5" customWidth="1"/>
    <col min="4899" max="4899" width="5.85546875" style="5" customWidth="1"/>
    <col min="4900" max="4900" width="5.5703125" style="5" customWidth="1"/>
    <col min="4901" max="5120" width="9.140625" style="5"/>
    <col min="5121" max="5121" width="5" style="5" bestFit="1" customWidth="1"/>
    <col min="5122" max="5122" width="26.42578125" style="5" bestFit="1" customWidth="1"/>
    <col min="5123" max="5123" width="5.85546875" style="5" customWidth="1"/>
    <col min="5124" max="5154" width="4.7109375" style="5" customWidth="1"/>
    <col min="5155" max="5155" width="5.85546875" style="5" customWidth="1"/>
    <col min="5156" max="5156" width="5.5703125" style="5" customWidth="1"/>
    <col min="5157" max="5376" width="9.140625" style="5"/>
    <col min="5377" max="5377" width="5" style="5" bestFit="1" customWidth="1"/>
    <col min="5378" max="5378" width="26.42578125" style="5" bestFit="1" customWidth="1"/>
    <col min="5379" max="5379" width="5.85546875" style="5" customWidth="1"/>
    <col min="5380" max="5410" width="4.7109375" style="5" customWidth="1"/>
    <col min="5411" max="5411" width="5.85546875" style="5" customWidth="1"/>
    <col min="5412" max="5412" width="5.5703125" style="5" customWidth="1"/>
    <col min="5413" max="5632" width="9.140625" style="5"/>
    <col min="5633" max="5633" width="5" style="5" bestFit="1" customWidth="1"/>
    <col min="5634" max="5634" width="26.42578125" style="5" bestFit="1" customWidth="1"/>
    <col min="5635" max="5635" width="5.85546875" style="5" customWidth="1"/>
    <col min="5636" max="5666" width="4.7109375" style="5" customWidth="1"/>
    <col min="5667" max="5667" width="5.85546875" style="5" customWidth="1"/>
    <col min="5668" max="5668" width="5.5703125" style="5" customWidth="1"/>
    <col min="5669" max="5888" width="9.140625" style="5"/>
    <col min="5889" max="5889" width="5" style="5" bestFit="1" customWidth="1"/>
    <col min="5890" max="5890" width="26.42578125" style="5" bestFit="1" customWidth="1"/>
    <col min="5891" max="5891" width="5.85546875" style="5" customWidth="1"/>
    <col min="5892" max="5922" width="4.7109375" style="5" customWidth="1"/>
    <col min="5923" max="5923" width="5.85546875" style="5" customWidth="1"/>
    <col min="5924" max="5924" width="5.5703125" style="5" customWidth="1"/>
    <col min="5925" max="6144" width="9.140625" style="5"/>
    <col min="6145" max="6145" width="5" style="5" bestFit="1" customWidth="1"/>
    <col min="6146" max="6146" width="26.42578125" style="5" bestFit="1" customWidth="1"/>
    <col min="6147" max="6147" width="5.85546875" style="5" customWidth="1"/>
    <col min="6148" max="6178" width="4.7109375" style="5" customWidth="1"/>
    <col min="6179" max="6179" width="5.85546875" style="5" customWidth="1"/>
    <col min="6180" max="6180" width="5.5703125" style="5" customWidth="1"/>
    <col min="6181" max="6400" width="9.140625" style="5"/>
    <col min="6401" max="6401" width="5" style="5" bestFit="1" customWidth="1"/>
    <col min="6402" max="6402" width="26.42578125" style="5" bestFit="1" customWidth="1"/>
    <col min="6403" max="6403" width="5.85546875" style="5" customWidth="1"/>
    <col min="6404" max="6434" width="4.7109375" style="5" customWidth="1"/>
    <col min="6435" max="6435" width="5.85546875" style="5" customWidth="1"/>
    <col min="6436" max="6436" width="5.5703125" style="5" customWidth="1"/>
    <col min="6437" max="6656" width="9.140625" style="5"/>
    <col min="6657" max="6657" width="5" style="5" bestFit="1" customWidth="1"/>
    <col min="6658" max="6658" width="26.42578125" style="5" bestFit="1" customWidth="1"/>
    <col min="6659" max="6659" width="5.85546875" style="5" customWidth="1"/>
    <col min="6660" max="6690" width="4.7109375" style="5" customWidth="1"/>
    <col min="6691" max="6691" width="5.85546875" style="5" customWidth="1"/>
    <col min="6692" max="6692" width="5.5703125" style="5" customWidth="1"/>
    <col min="6693" max="6912" width="9.140625" style="5"/>
    <col min="6913" max="6913" width="5" style="5" bestFit="1" customWidth="1"/>
    <col min="6914" max="6914" width="26.42578125" style="5" bestFit="1" customWidth="1"/>
    <col min="6915" max="6915" width="5.85546875" style="5" customWidth="1"/>
    <col min="6916" max="6946" width="4.7109375" style="5" customWidth="1"/>
    <col min="6947" max="6947" width="5.85546875" style="5" customWidth="1"/>
    <col min="6948" max="6948" width="5.5703125" style="5" customWidth="1"/>
    <col min="6949" max="7168" width="9.140625" style="5"/>
    <col min="7169" max="7169" width="5" style="5" bestFit="1" customWidth="1"/>
    <col min="7170" max="7170" width="26.42578125" style="5" bestFit="1" customWidth="1"/>
    <col min="7171" max="7171" width="5.85546875" style="5" customWidth="1"/>
    <col min="7172" max="7202" width="4.7109375" style="5" customWidth="1"/>
    <col min="7203" max="7203" width="5.85546875" style="5" customWidth="1"/>
    <col min="7204" max="7204" width="5.5703125" style="5" customWidth="1"/>
    <col min="7205" max="7424" width="9.140625" style="5"/>
    <col min="7425" max="7425" width="5" style="5" bestFit="1" customWidth="1"/>
    <col min="7426" max="7426" width="26.42578125" style="5" bestFit="1" customWidth="1"/>
    <col min="7427" max="7427" width="5.85546875" style="5" customWidth="1"/>
    <col min="7428" max="7458" width="4.7109375" style="5" customWidth="1"/>
    <col min="7459" max="7459" width="5.85546875" style="5" customWidth="1"/>
    <col min="7460" max="7460" width="5.5703125" style="5" customWidth="1"/>
    <col min="7461" max="7680" width="9.140625" style="5"/>
    <col min="7681" max="7681" width="5" style="5" bestFit="1" customWidth="1"/>
    <col min="7682" max="7682" width="26.42578125" style="5" bestFit="1" customWidth="1"/>
    <col min="7683" max="7683" width="5.85546875" style="5" customWidth="1"/>
    <col min="7684" max="7714" width="4.7109375" style="5" customWidth="1"/>
    <col min="7715" max="7715" width="5.85546875" style="5" customWidth="1"/>
    <col min="7716" max="7716" width="5.5703125" style="5" customWidth="1"/>
    <col min="7717" max="7936" width="9.140625" style="5"/>
    <col min="7937" max="7937" width="5" style="5" bestFit="1" customWidth="1"/>
    <col min="7938" max="7938" width="26.42578125" style="5" bestFit="1" customWidth="1"/>
    <col min="7939" max="7939" width="5.85546875" style="5" customWidth="1"/>
    <col min="7940" max="7970" width="4.7109375" style="5" customWidth="1"/>
    <col min="7971" max="7971" width="5.85546875" style="5" customWidth="1"/>
    <col min="7972" max="7972" width="5.5703125" style="5" customWidth="1"/>
    <col min="7973" max="8192" width="9.140625" style="5"/>
    <col min="8193" max="8193" width="5" style="5" bestFit="1" customWidth="1"/>
    <col min="8194" max="8194" width="26.42578125" style="5" bestFit="1" customWidth="1"/>
    <col min="8195" max="8195" width="5.85546875" style="5" customWidth="1"/>
    <col min="8196" max="8226" width="4.7109375" style="5" customWidth="1"/>
    <col min="8227" max="8227" width="5.85546875" style="5" customWidth="1"/>
    <col min="8228" max="8228" width="5.5703125" style="5" customWidth="1"/>
    <col min="8229" max="8448" width="9.140625" style="5"/>
    <col min="8449" max="8449" width="5" style="5" bestFit="1" customWidth="1"/>
    <col min="8450" max="8450" width="26.42578125" style="5" bestFit="1" customWidth="1"/>
    <col min="8451" max="8451" width="5.85546875" style="5" customWidth="1"/>
    <col min="8452" max="8482" width="4.7109375" style="5" customWidth="1"/>
    <col min="8483" max="8483" width="5.85546875" style="5" customWidth="1"/>
    <col min="8484" max="8484" width="5.5703125" style="5" customWidth="1"/>
    <col min="8485" max="8704" width="9.140625" style="5"/>
    <col min="8705" max="8705" width="5" style="5" bestFit="1" customWidth="1"/>
    <col min="8706" max="8706" width="26.42578125" style="5" bestFit="1" customWidth="1"/>
    <col min="8707" max="8707" width="5.85546875" style="5" customWidth="1"/>
    <col min="8708" max="8738" width="4.7109375" style="5" customWidth="1"/>
    <col min="8739" max="8739" width="5.85546875" style="5" customWidth="1"/>
    <col min="8740" max="8740" width="5.5703125" style="5" customWidth="1"/>
    <col min="8741" max="8960" width="9.140625" style="5"/>
    <col min="8961" max="8961" width="5" style="5" bestFit="1" customWidth="1"/>
    <col min="8962" max="8962" width="26.42578125" style="5" bestFit="1" customWidth="1"/>
    <col min="8963" max="8963" width="5.85546875" style="5" customWidth="1"/>
    <col min="8964" max="8994" width="4.7109375" style="5" customWidth="1"/>
    <col min="8995" max="8995" width="5.85546875" style="5" customWidth="1"/>
    <col min="8996" max="8996" width="5.5703125" style="5" customWidth="1"/>
    <col min="8997" max="9216" width="9.140625" style="5"/>
    <col min="9217" max="9217" width="5" style="5" bestFit="1" customWidth="1"/>
    <col min="9218" max="9218" width="26.42578125" style="5" bestFit="1" customWidth="1"/>
    <col min="9219" max="9219" width="5.85546875" style="5" customWidth="1"/>
    <col min="9220" max="9250" width="4.7109375" style="5" customWidth="1"/>
    <col min="9251" max="9251" width="5.85546875" style="5" customWidth="1"/>
    <col min="9252" max="9252" width="5.5703125" style="5" customWidth="1"/>
    <col min="9253" max="9472" width="9.140625" style="5"/>
    <col min="9473" max="9473" width="5" style="5" bestFit="1" customWidth="1"/>
    <col min="9474" max="9474" width="26.42578125" style="5" bestFit="1" customWidth="1"/>
    <col min="9475" max="9475" width="5.85546875" style="5" customWidth="1"/>
    <col min="9476" max="9506" width="4.7109375" style="5" customWidth="1"/>
    <col min="9507" max="9507" width="5.85546875" style="5" customWidth="1"/>
    <col min="9508" max="9508" width="5.5703125" style="5" customWidth="1"/>
    <col min="9509" max="9728" width="9.140625" style="5"/>
    <col min="9729" max="9729" width="5" style="5" bestFit="1" customWidth="1"/>
    <col min="9730" max="9730" width="26.42578125" style="5" bestFit="1" customWidth="1"/>
    <col min="9731" max="9731" width="5.85546875" style="5" customWidth="1"/>
    <col min="9732" max="9762" width="4.7109375" style="5" customWidth="1"/>
    <col min="9763" max="9763" width="5.85546875" style="5" customWidth="1"/>
    <col min="9764" max="9764" width="5.5703125" style="5" customWidth="1"/>
    <col min="9765" max="9984" width="9.140625" style="5"/>
    <col min="9985" max="9985" width="5" style="5" bestFit="1" customWidth="1"/>
    <col min="9986" max="9986" width="26.42578125" style="5" bestFit="1" customWidth="1"/>
    <col min="9987" max="9987" width="5.85546875" style="5" customWidth="1"/>
    <col min="9988" max="10018" width="4.7109375" style="5" customWidth="1"/>
    <col min="10019" max="10019" width="5.85546875" style="5" customWidth="1"/>
    <col min="10020" max="10020" width="5.5703125" style="5" customWidth="1"/>
    <col min="10021" max="10240" width="9.140625" style="5"/>
    <col min="10241" max="10241" width="5" style="5" bestFit="1" customWidth="1"/>
    <col min="10242" max="10242" width="26.42578125" style="5" bestFit="1" customWidth="1"/>
    <col min="10243" max="10243" width="5.85546875" style="5" customWidth="1"/>
    <col min="10244" max="10274" width="4.7109375" style="5" customWidth="1"/>
    <col min="10275" max="10275" width="5.85546875" style="5" customWidth="1"/>
    <col min="10276" max="10276" width="5.5703125" style="5" customWidth="1"/>
    <col min="10277" max="10496" width="9.140625" style="5"/>
    <col min="10497" max="10497" width="5" style="5" bestFit="1" customWidth="1"/>
    <col min="10498" max="10498" width="26.42578125" style="5" bestFit="1" customWidth="1"/>
    <col min="10499" max="10499" width="5.85546875" style="5" customWidth="1"/>
    <col min="10500" max="10530" width="4.7109375" style="5" customWidth="1"/>
    <col min="10531" max="10531" width="5.85546875" style="5" customWidth="1"/>
    <col min="10532" max="10532" width="5.5703125" style="5" customWidth="1"/>
    <col min="10533" max="10752" width="9.140625" style="5"/>
    <col min="10753" max="10753" width="5" style="5" bestFit="1" customWidth="1"/>
    <col min="10754" max="10754" width="26.42578125" style="5" bestFit="1" customWidth="1"/>
    <col min="10755" max="10755" width="5.85546875" style="5" customWidth="1"/>
    <col min="10756" max="10786" width="4.7109375" style="5" customWidth="1"/>
    <col min="10787" max="10787" width="5.85546875" style="5" customWidth="1"/>
    <col min="10788" max="10788" width="5.5703125" style="5" customWidth="1"/>
    <col min="10789" max="11008" width="9.140625" style="5"/>
    <col min="11009" max="11009" width="5" style="5" bestFit="1" customWidth="1"/>
    <col min="11010" max="11010" width="26.42578125" style="5" bestFit="1" customWidth="1"/>
    <col min="11011" max="11011" width="5.85546875" style="5" customWidth="1"/>
    <col min="11012" max="11042" width="4.7109375" style="5" customWidth="1"/>
    <col min="11043" max="11043" width="5.85546875" style="5" customWidth="1"/>
    <col min="11044" max="11044" width="5.5703125" style="5" customWidth="1"/>
    <col min="11045" max="11264" width="9.140625" style="5"/>
    <col min="11265" max="11265" width="5" style="5" bestFit="1" customWidth="1"/>
    <col min="11266" max="11266" width="26.42578125" style="5" bestFit="1" customWidth="1"/>
    <col min="11267" max="11267" width="5.85546875" style="5" customWidth="1"/>
    <col min="11268" max="11298" width="4.7109375" style="5" customWidth="1"/>
    <col min="11299" max="11299" width="5.85546875" style="5" customWidth="1"/>
    <col min="11300" max="11300" width="5.5703125" style="5" customWidth="1"/>
    <col min="11301" max="11520" width="9.140625" style="5"/>
    <col min="11521" max="11521" width="5" style="5" bestFit="1" customWidth="1"/>
    <col min="11522" max="11522" width="26.42578125" style="5" bestFit="1" customWidth="1"/>
    <col min="11523" max="11523" width="5.85546875" style="5" customWidth="1"/>
    <col min="11524" max="11554" width="4.7109375" style="5" customWidth="1"/>
    <col min="11555" max="11555" width="5.85546875" style="5" customWidth="1"/>
    <col min="11556" max="11556" width="5.5703125" style="5" customWidth="1"/>
    <col min="11557" max="11776" width="9.140625" style="5"/>
    <col min="11777" max="11777" width="5" style="5" bestFit="1" customWidth="1"/>
    <col min="11778" max="11778" width="26.42578125" style="5" bestFit="1" customWidth="1"/>
    <col min="11779" max="11779" width="5.85546875" style="5" customWidth="1"/>
    <col min="11780" max="11810" width="4.7109375" style="5" customWidth="1"/>
    <col min="11811" max="11811" width="5.85546875" style="5" customWidth="1"/>
    <col min="11812" max="11812" width="5.5703125" style="5" customWidth="1"/>
    <col min="11813" max="12032" width="9.140625" style="5"/>
    <col min="12033" max="12033" width="5" style="5" bestFit="1" customWidth="1"/>
    <col min="12034" max="12034" width="26.42578125" style="5" bestFit="1" customWidth="1"/>
    <col min="12035" max="12035" width="5.85546875" style="5" customWidth="1"/>
    <col min="12036" max="12066" width="4.7109375" style="5" customWidth="1"/>
    <col min="12067" max="12067" width="5.85546875" style="5" customWidth="1"/>
    <col min="12068" max="12068" width="5.5703125" style="5" customWidth="1"/>
    <col min="12069" max="12288" width="9.140625" style="5"/>
    <col min="12289" max="12289" width="5" style="5" bestFit="1" customWidth="1"/>
    <col min="12290" max="12290" width="26.42578125" style="5" bestFit="1" customWidth="1"/>
    <col min="12291" max="12291" width="5.85546875" style="5" customWidth="1"/>
    <col min="12292" max="12322" width="4.7109375" style="5" customWidth="1"/>
    <col min="12323" max="12323" width="5.85546875" style="5" customWidth="1"/>
    <col min="12324" max="12324" width="5.5703125" style="5" customWidth="1"/>
    <col min="12325" max="12544" width="9.140625" style="5"/>
    <col min="12545" max="12545" width="5" style="5" bestFit="1" customWidth="1"/>
    <col min="12546" max="12546" width="26.42578125" style="5" bestFit="1" customWidth="1"/>
    <col min="12547" max="12547" width="5.85546875" style="5" customWidth="1"/>
    <col min="12548" max="12578" width="4.7109375" style="5" customWidth="1"/>
    <col min="12579" max="12579" width="5.85546875" style="5" customWidth="1"/>
    <col min="12580" max="12580" width="5.5703125" style="5" customWidth="1"/>
    <col min="12581" max="12800" width="9.140625" style="5"/>
    <col min="12801" max="12801" width="5" style="5" bestFit="1" customWidth="1"/>
    <col min="12802" max="12802" width="26.42578125" style="5" bestFit="1" customWidth="1"/>
    <col min="12803" max="12803" width="5.85546875" style="5" customWidth="1"/>
    <col min="12804" max="12834" width="4.7109375" style="5" customWidth="1"/>
    <col min="12835" max="12835" width="5.85546875" style="5" customWidth="1"/>
    <col min="12836" max="12836" width="5.5703125" style="5" customWidth="1"/>
    <col min="12837" max="13056" width="9.140625" style="5"/>
    <col min="13057" max="13057" width="5" style="5" bestFit="1" customWidth="1"/>
    <col min="13058" max="13058" width="26.42578125" style="5" bestFit="1" customWidth="1"/>
    <col min="13059" max="13059" width="5.85546875" style="5" customWidth="1"/>
    <col min="13060" max="13090" width="4.7109375" style="5" customWidth="1"/>
    <col min="13091" max="13091" width="5.85546875" style="5" customWidth="1"/>
    <col min="13092" max="13092" width="5.5703125" style="5" customWidth="1"/>
    <col min="13093" max="13312" width="9.140625" style="5"/>
    <col min="13313" max="13313" width="5" style="5" bestFit="1" customWidth="1"/>
    <col min="13314" max="13314" width="26.42578125" style="5" bestFit="1" customWidth="1"/>
    <col min="13315" max="13315" width="5.85546875" style="5" customWidth="1"/>
    <col min="13316" max="13346" width="4.7109375" style="5" customWidth="1"/>
    <col min="13347" max="13347" width="5.85546875" style="5" customWidth="1"/>
    <col min="13348" max="13348" width="5.5703125" style="5" customWidth="1"/>
    <col min="13349" max="13568" width="9.140625" style="5"/>
    <col min="13569" max="13569" width="5" style="5" bestFit="1" customWidth="1"/>
    <col min="13570" max="13570" width="26.42578125" style="5" bestFit="1" customWidth="1"/>
    <col min="13571" max="13571" width="5.85546875" style="5" customWidth="1"/>
    <col min="13572" max="13602" width="4.7109375" style="5" customWidth="1"/>
    <col min="13603" max="13603" width="5.85546875" style="5" customWidth="1"/>
    <col min="13604" max="13604" width="5.5703125" style="5" customWidth="1"/>
    <col min="13605" max="13824" width="9.140625" style="5"/>
    <col min="13825" max="13825" width="5" style="5" bestFit="1" customWidth="1"/>
    <col min="13826" max="13826" width="26.42578125" style="5" bestFit="1" customWidth="1"/>
    <col min="13827" max="13827" width="5.85546875" style="5" customWidth="1"/>
    <col min="13828" max="13858" width="4.7109375" style="5" customWidth="1"/>
    <col min="13859" max="13859" width="5.85546875" style="5" customWidth="1"/>
    <col min="13860" max="13860" width="5.5703125" style="5" customWidth="1"/>
    <col min="13861" max="14080" width="9.140625" style="5"/>
    <col min="14081" max="14081" width="5" style="5" bestFit="1" customWidth="1"/>
    <col min="14082" max="14082" width="26.42578125" style="5" bestFit="1" customWidth="1"/>
    <col min="14083" max="14083" width="5.85546875" style="5" customWidth="1"/>
    <col min="14084" max="14114" width="4.7109375" style="5" customWidth="1"/>
    <col min="14115" max="14115" width="5.85546875" style="5" customWidth="1"/>
    <col min="14116" max="14116" width="5.5703125" style="5" customWidth="1"/>
    <col min="14117" max="14336" width="9.140625" style="5"/>
    <col min="14337" max="14337" width="5" style="5" bestFit="1" customWidth="1"/>
    <col min="14338" max="14338" width="26.42578125" style="5" bestFit="1" customWidth="1"/>
    <col min="14339" max="14339" width="5.85546875" style="5" customWidth="1"/>
    <col min="14340" max="14370" width="4.7109375" style="5" customWidth="1"/>
    <col min="14371" max="14371" width="5.85546875" style="5" customWidth="1"/>
    <col min="14372" max="14372" width="5.5703125" style="5" customWidth="1"/>
    <col min="14373" max="14592" width="9.140625" style="5"/>
    <col min="14593" max="14593" width="5" style="5" bestFit="1" customWidth="1"/>
    <col min="14594" max="14594" width="26.42578125" style="5" bestFit="1" customWidth="1"/>
    <col min="14595" max="14595" width="5.85546875" style="5" customWidth="1"/>
    <col min="14596" max="14626" width="4.7109375" style="5" customWidth="1"/>
    <col min="14627" max="14627" width="5.85546875" style="5" customWidth="1"/>
    <col min="14628" max="14628" width="5.5703125" style="5" customWidth="1"/>
    <col min="14629" max="14848" width="9.140625" style="5"/>
    <col min="14849" max="14849" width="5" style="5" bestFit="1" customWidth="1"/>
    <col min="14850" max="14850" width="26.42578125" style="5" bestFit="1" customWidth="1"/>
    <col min="14851" max="14851" width="5.85546875" style="5" customWidth="1"/>
    <col min="14852" max="14882" width="4.7109375" style="5" customWidth="1"/>
    <col min="14883" max="14883" width="5.85546875" style="5" customWidth="1"/>
    <col min="14884" max="14884" width="5.5703125" style="5" customWidth="1"/>
    <col min="14885" max="15104" width="9.140625" style="5"/>
    <col min="15105" max="15105" width="5" style="5" bestFit="1" customWidth="1"/>
    <col min="15106" max="15106" width="26.42578125" style="5" bestFit="1" customWidth="1"/>
    <col min="15107" max="15107" width="5.85546875" style="5" customWidth="1"/>
    <col min="15108" max="15138" width="4.7109375" style="5" customWidth="1"/>
    <col min="15139" max="15139" width="5.85546875" style="5" customWidth="1"/>
    <col min="15140" max="15140" width="5.5703125" style="5" customWidth="1"/>
    <col min="15141" max="15360" width="9.140625" style="5"/>
    <col min="15361" max="15361" width="5" style="5" bestFit="1" customWidth="1"/>
    <col min="15362" max="15362" width="26.42578125" style="5" bestFit="1" customWidth="1"/>
    <col min="15363" max="15363" width="5.85546875" style="5" customWidth="1"/>
    <col min="15364" max="15394" width="4.7109375" style="5" customWidth="1"/>
    <col min="15395" max="15395" width="5.85546875" style="5" customWidth="1"/>
    <col min="15396" max="15396" width="5.5703125" style="5" customWidth="1"/>
    <col min="15397" max="15616" width="9.140625" style="5"/>
    <col min="15617" max="15617" width="5" style="5" bestFit="1" customWidth="1"/>
    <col min="15618" max="15618" width="26.42578125" style="5" bestFit="1" customWidth="1"/>
    <col min="15619" max="15619" width="5.85546875" style="5" customWidth="1"/>
    <col min="15620" max="15650" width="4.7109375" style="5" customWidth="1"/>
    <col min="15651" max="15651" width="5.85546875" style="5" customWidth="1"/>
    <col min="15652" max="15652" width="5.5703125" style="5" customWidth="1"/>
    <col min="15653" max="15872" width="9.140625" style="5"/>
    <col min="15873" max="15873" width="5" style="5" bestFit="1" customWidth="1"/>
    <col min="15874" max="15874" width="26.42578125" style="5" bestFit="1" customWidth="1"/>
    <col min="15875" max="15875" width="5.85546875" style="5" customWidth="1"/>
    <col min="15876" max="15906" width="4.7109375" style="5" customWidth="1"/>
    <col min="15907" max="15907" width="5.85546875" style="5" customWidth="1"/>
    <col min="15908" max="15908" width="5.5703125" style="5" customWidth="1"/>
    <col min="15909" max="16128" width="9.140625" style="5"/>
    <col min="16129" max="16129" width="5" style="5" bestFit="1" customWidth="1"/>
    <col min="16130" max="16130" width="26.42578125" style="5" bestFit="1" customWidth="1"/>
    <col min="16131" max="16131" width="5.85546875" style="5" customWidth="1"/>
    <col min="16132" max="16162" width="4.7109375" style="5" customWidth="1"/>
    <col min="16163" max="16163" width="5.85546875" style="5" customWidth="1"/>
    <col min="16164" max="16164" width="5.5703125" style="5" customWidth="1"/>
    <col min="16165" max="16384" width="9.140625" style="5"/>
  </cols>
  <sheetData>
    <row r="1" spans="1:36" x14ac:dyDescent="0.2">
      <c r="B1" s="2"/>
      <c r="C1" s="84"/>
      <c r="D1" s="84"/>
      <c r="E1" s="84"/>
      <c r="F1" s="84"/>
      <c r="G1" s="84"/>
      <c r="H1" s="84"/>
      <c r="I1" s="84"/>
      <c r="J1" s="182" t="s">
        <v>112</v>
      </c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84"/>
      <c r="AA1" s="84"/>
      <c r="AB1" s="84"/>
      <c r="AC1" s="84"/>
      <c r="AD1" s="84"/>
      <c r="AE1" s="84"/>
      <c r="AF1" s="84"/>
      <c r="AG1" s="84"/>
      <c r="AH1" s="84"/>
      <c r="AI1" s="84"/>
    </row>
    <row r="2" spans="1:36" ht="6" customHeight="1" x14ac:dyDescent="0.2"/>
    <row r="3" spans="1:36" s="16" customFormat="1" ht="24" x14ac:dyDescent="0.2">
      <c r="A3" s="10" t="s">
        <v>1</v>
      </c>
      <c r="B3" s="11" t="s">
        <v>2</v>
      </c>
      <c r="C3" s="12" t="s">
        <v>3</v>
      </c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13">
        <v>22</v>
      </c>
      <c r="Z3" s="13">
        <v>23</v>
      </c>
      <c r="AA3" s="13">
        <v>24</v>
      </c>
      <c r="AB3" s="13">
        <v>25</v>
      </c>
      <c r="AC3" s="13">
        <v>26</v>
      </c>
      <c r="AD3" s="13">
        <v>27</v>
      </c>
      <c r="AE3" s="13">
        <v>28</v>
      </c>
      <c r="AF3" s="13">
        <v>29</v>
      </c>
      <c r="AG3" s="13">
        <v>30</v>
      </c>
      <c r="AH3" s="13">
        <v>31</v>
      </c>
      <c r="AI3" s="14" t="s">
        <v>4</v>
      </c>
      <c r="AJ3" s="15" t="s">
        <v>5</v>
      </c>
    </row>
    <row r="4" spans="1:36" s="25" customFormat="1" ht="17.25" customHeight="1" x14ac:dyDescent="0.2">
      <c r="A4" s="17">
        <v>10</v>
      </c>
      <c r="B4" s="18" t="s">
        <v>6</v>
      </c>
      <c r="C4" s="19">
        <v>1.3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3">
        <f>SUM(D4:AH4)</f>
        <v>0</v>
      </c>
      <c r="AJ4" s="24">
        <f t="shared" ref="AJ4:AJ38" si="0">AI4/C4</f>
        <v>0</v>
      </c>
    </row>
    <row r="5" spans="1:36" s="16" customFormat="1" ht="17.25" customHeight="1" x14ac:dyDescent="0.2">
      <c r="A5" s="17">
        <v>38</v>
      </c>
      <c r="B5" s="18" t="s">
        <v>7</v>
      </c>
      <c r="C5" s="19">
        <v>0.6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3">
        <f t="shared" ref="AI5:AI38" si="1">SUM(D5:AH5)</f>
        <v>0</v>
      </c>
      <c r="AJ5" s="24">
        <f t="shared" si="0"/>
        <v>0</v>
      </c>
    </row>
    <row r="6" spans="1:36" s="16" customFormat="1" ht="17.25" customHeight="1" x14ac:dyDescent="0.2">
      <c r="A6" s="17">
        <v>40</v>
      </c>
      <c r="B6" s="18" t="s">
        <v>8</v>
      </c>
      <c r="C6" s="19">
        <v>0.6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3">
        <f t="shared" si="1"/>
        <v>0</v>
      </c>
      <c r="AJ6" s="24">
        <f t="shared" si="0"/>
        <v>0</v>
      </c>
    </row>
    <row r="7" spans="1:36" s="16" customFormat="1" ht="17.25" customHeight="1" x14ac:dyDescent="0.2">
      <c r="A7" s="17">
        <v>63</v>
      </c>
      <c r="B7" s="18" t="s">
        <v>9</v>
      </c>
      <c r="C7" s="19">
        <v>1.2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3">
        <f t="shared" si="1"/>
        <v>0</v>
      </c>
      <c r="AJ7" s="24">
        <f t="shared" si="0"/>
        <v>0</v>
      </c>
    </row>
    <row r="8" spans="1:36" s="16" customFormat="1" ht="17.25" customHeight="1" x14ac:dyDescent="0.2">
      <c r="A8" s="17">
        <v>82</v>
      </c>
      <c r="B8" s="18" t="s">
        <v>10</v>
      </c>
      <c r="C8" s="19">
        <v>0.2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3">
        <f t="shared" si="1"/>
        <v>0</v>
      </c>
      <c r="AJ8" s="24">
        <f t="shared" si="0"/>
        <v>0</v>
      </c>
    </row>
    <row r="9" spans="1:36" ht="17.25" customHeight="1" x14ac:dyDescent="0.2">
      <c r="A9" s="17">
        <v>90</v>
      </c>
      <c r="B9" s="18" t="s">
        <v>12</v>
      </c>
      <c r="C9" s="19">
        <v>0.6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3">
        <f t="shared" si="1"/>
        <v>0</v>
      </c>
      <c r="AJ9" s="24">
        <f t="shared" si="0"/>
        <v>0</v>
      </c>
    </row>
    <row r="10" spans="1:36" ht="17.25" customHeight="1" x14ac:dyDescent="0.2">
      <c r="A10" s="17">
        <v>94</v>
      </c>
      <c r="B10" s="18" t="s">
        <v>13</v>
      </c>
      <c r="C10" s="19">
        <v>0.2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3">
        <f t="shared" si="1"/>
        <v>0</v>
      </c>
      <c r="AJ10" s="24">
        <f t="shared" si="0"/>
        <v>0</v>
      </c>
    </row>
    <row r="11" spans="1:36" ht="17.25" customHeight="1" x14ac:dyDescent="0.2">
      <c r="A11" s="17">
        <v>105</v>
      </c>
      <c r="B11" s="18" t="s">
        <v>14</v>
      </c>
      <c r="C11" s="19">
        <v>3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3">
        <f t="shared" si="1"/>
        <v>0</v>
      </c>
      <c r="AJ11" s="24">
        <f t="shared" si="0"/>
        <v>0</v>
      </c>
    </row>
    <row r="12" spans="1:36" ht="17.25" customHeight="1" x14ac:dyDescent="0.2">
      <c r="A12" s="17">
        <v>120</v>
      </c>
      <c r="B12" s="18" t="s">
        <v>15</v>
      </c>
      <c r="C12" s="19">
        <v>6.5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3">
        <f t="shared" si="1"/>
        <v>0</v>
      </c>
      <c r="AJ12" s="24">
        <f t="shared" si="0"/>
        <v>0</v>
      </c>
    </row>
    <row r="13" spans="1:36" ht="17.25" customHeight="1" x14ac:dyDescent="0.2">
      <c r="A13" s="17">
        <v>130</v>
      </c>
      <c r="B13" s="18" t="s">
        <v>16</v>
      </c>
      <c r="C13" s="19">
        <v>4.8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3">
        <f t="shared" si="1"/>
        <v>0</v>
      </c>
      <c r="AJ13" s="24">
        <f t="shared" si="0"/>
        <v>0</v>
      </c>
    </row>
    <row r="14" spans="1:36" ht="17.25" hidden="1" customHeight="1" x14ac:dyDescent="0.2">
      <c r="A14" s="17">
        <v>160</v>
      </c>
      <c r="B14" s="163" t="s">
        <v>17</v>
      </c>
      <c r="C14" s="19">
        <v>0.1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3">
        <f t="shared" si="1"/>
        <v>0</v>
      </c>
      <c r="AJ14" s="24">
        <f t="shared" si="0"/>
        <v>0</v>
      </c>
    </row>
    <row r="15" spans="1:36" ht="17.25" customHeight="1" x14ac:dyDescent="0.2">
      <c r="A15" s="17">
        <v>178</v>
      </c>
      <c r="B15" s="164" t="s">
        <v>18</v>
      </c>
      <c r="C15" s="19">
        <v>3.5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3">
        <f t="shared" si="1"/>
        <v>0</v>
      </c>
      <c r="AJ15" s="24">
        <f t="shared" si="0"/>
        <v>0</v>
      </c>
    </row>
    <row r="16" spans="1:36" ht="17.25" customHeight="1" x14ac:dyDescent="0.2">
      <c r="A16" s="17">
        <v>211</v>
      </c>
      <c r="B16" s="18" t="s">
        <v>19</v>
      </c>
      <c r="C16" s="19">
        <v>2.2000000000000002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3">
        <f t="shared" si="1"/>
        <v>0</v>
      </c>
      <c r="AJ16" s="24">
        <f t="shared" si="0"/>
        <v>0</v>
      </c>
    </row>
    <row r="17" spans="1:36" ht="17.25" customHeight="1" x14ac:dyDescent="0.2">
      <c r="A17" s="17">
        <v>225</v>
      </c>
      <c r="B17" s="18" t="s">
        <v>20</v>
      </c>
      <c r="C17" s="19">
        <v>13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3">
        <f t="shared" si="1"/>
        <v>0</v>
      </c>
      <c r="AJ17" s="24">
        <f t="shared" si="0"/>
        <v>0</v>
      </c>
    </row>
    <row r="18" spans="1:36" ht="17.25" customHeight="1" x14ac:dyDescent="0.2">
      <c r="A18" s="17">
        <v>310</v>
      </c>
      <c r="B18" s="18" t="s">
        <v>21</v>
      </c>
      <c r="C18" s="19">
        <v>12.8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3">
        <f t="shared" si="1"/>
        <v>0</v>
      </c>
      <c r="AJ18" s="24">
        <f t="shared" si="0"/>
        <v>0</v>
      </c>
    </row>
    <row r="19" spans="1:36" ht="17.25" customHeight="1" x14ac:dyDescent="0.2">
      <c r="A19" s="17">
        <v>313</v>
      </c>
      <c r="B19" s="18" t="s">
        <v>22</v>
      </c>
      <c r="C19" s="19">
        <v>1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3">
        <f t="shared" si="1"/>
        <v>0</v>
      </c>
      <c r="AJ19" s="24">
        <f t="shared" si="0"/>
        <v>0</v>
      </c>
    </row>
    <row r="20" spans="1:36" ht="17.25" customHeight="1" x14ac:dyDescent="0.2">
      <c r="A20" s="17">
        <v>320</v>
      </c>
      <c r="B20" s="18" t="s">
        <v>23</v>
      </c>
      <c r="C20" s="19">
        <v>14.5</v>
      </c>
      <c r="D20" s="22">
        <v>0</v>
      </c>
      <c r="E20" s="22">
        <v>0.5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18.399999999999999</v>
      </c>
      <c r="L20" s="22">
        <v>0</v>
      </c>
      <c r="M20" s="22">
        <v>0</v>
      </c>
      <c r="N20" s="22">
        <v>0</v>
      </c>
      <c r="O20" s="22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2">
        <v>0</v>
      </c>
      <c r="W20" s="22">
        <v>0</v>
      </c>
      <c r="X20" s="22">
        <v>1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3">
        <f t="shared" si="1"/>
        <v>19.899999999999999</v>
      </c>
      <c r="AJ20" s="24">
        <f t="shared" si="0"/>
        <v>1.3724137931034481</v>
      </c>
    </row>
    <row r="21" spans="1:36" ht="17.25" customHeight="1" x14ac:dyDescent="0.2">
      <c r="A21" s="17">
        <v>332</v>
      </c>
      <c r="B21" s="18" t="s">
        <v>24</v>
      </c>
      <c r="C21" s="19">
        <v>0.6</v>
      </c>
      <c r="D21" s="22">
        <v>0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22">
        <v>0</v>
      </c>
      <c r="N21" s="22">
        <v>0</v>
      </c>
      <c r="O21" s="22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3">
        <f t="shared" si="1"/>
        <v>0</v>
      </c>
      <c r="AJ21" s="24">
        <f t="shared" si="0"/>
        <v>0</v>
      </c>
    </row>
    <row r="22" spans="1:36" ht="17.25" customHeight="1" x14ac:dyDescent="0.2">
      <c r="A22" s="17">
        <v>338</v>
      </c>
      <c r="B22" s="18" t="s">
        <v>25</v>
      </c>
      <c r="C22" s="19">
        <v>2.5</v>
      </c>
      <c r="D22" s="22">
        <v>0</v>
      </c>
      <c r="E22" s="22">
        <v>0.7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3">
        <f t="shared" si="1"/>
        <v>0.7</v>
      </c>
      <c r="AJ22" s="24">
        <f t="shared" si="0"/>
        <v>0.27999999999999997</v>
      </c>
    </row>
    <row r="23" spans="1:36" ht="17.25" customHeight="1" x14ac:dyDescent="0.2">
      <c r="A23" s="17">
        <v>370</v>
      </c>
      <c r="B23" s="164" t="s">
        <v>26</v>
      </c>
      <c r="C23" s="19">
        <v>1.9</v>
      </c>
      <c r="D23" s="22">
        <v>0</v>
      </c>
      <c r="E23" s="22">
        <v>0</v>
      </c>
      <c r="F23" s="22">
        <v>0</v>
      </c>
      <c r="G23" s="22">
        <v>0.8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3">
        <f t="shared" si="1"/>
        <v>0.8</v>
      </c>
      <c r="AJ23" s="24">
        <f t="shared" si="0"/>
        <v>0.4210526315789474</v>
      </c>
    </row>
    <row r="24" spans="1:36" ht="17.25" customHeight="1" x14ac:dyDescent="0.2">
      <c r="A24" s="17">
        <v>377</v>
      </c>
      <c r="B24" s="18" t="s">
        <v>27</v>
      </c>
      <c r="C24" s="19">
        <v>11.8</v>
      </c>
      <c r="D24" s="22">
        <v>0</v>
      </c>
      <c r="E24" s="22">
        <v>0</v>
      </c>
      <c r="F24" s="22">
        <v>0.4</v>
      </c>
      <c r="G24" s="22">
        <v>0</v>
      </c>
      <c r="H24" s="22">
        <v>0</v>
      </c>
      <c r="I24" s="22">
        <v>0</v>
      </c>
      <c r="J24" s="22">
        <v>0.4</v>
      </c>
      <c r="K24" s="22">
        <v>0.5</v>
      </c>
      <c r="L24" s="22">
        <v>0</v>
      </c>
      <c r="M24" s="22">
        <v>0</v>
      </c>
      <c r="N24" s="22">
        <v>0</v>
      </c>
      <c r="O24" s="22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2">
        <v>0</v>
      </c>
      <c r="W24" s="22">
        <v>0</v>
      </c>
      <c r="X24" s="22">
        <v>0.2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3">
        <f t="shared" si="1"/>
        <v>1.5</v>
      </c>
      <c r="AJ24" s="24">
        <f t="shared" si="0"/>
        <v>0.1271186440677966</v>
      </c>
    </row>
    <row r="25" spans="1:36" ht="17.25" hidden="1" customHeight="1" x14ac:dyDescent="0.2">
      <c r="A25" s="17">
        <v>394</v>
      </c>
      <c r="B25" s="165" t="s">
        <v>28</v>
      </c>
      <c r="C25" s="19">
        <v>0.5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3">
        <f t="shared" si="1"/>
        <v>0</v>
      </c>
      <c r="AJ25" s="24">
        <f t="shared" si="0"/>
        <v>0</v>
      </c>
    </row>
    <row r="26" spans="1:36" ht="17.25" customHeight="1" x14ac:dyDescent="0.2">
      <c r="A26" s="17">
        <v>429</v>
      </c>
      <c r="B26" s="18" t="s">
        <v>29</v>
      </c>
      <c r="C26" s="19">
        <v>1.7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3">
        <f t="shared" si="1"/>
        <v>0</v>
      </c>
      <c r="AJ26" s="24">
        <f t="shared" si="0"/>
        <v>0</v>
      </c>
    </row>
    <row r="27" spans="1:36" ht="17.25" customHeight="1" x14ac:dyDescent="0.2">
      <c r="A27" s="17">
        <v>440</v>
      </c>
      <c r="B27" s="18" t="s">
        <v>30</v>
      </c>
      <c r="C27" s="19">
        <v>1.5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2">
        <v>0</v>
      </c>
      <c r="W27" s="22">
        <v>0</v>
      </c>
      <c r="X27" s="22">
        <v>0</v>
      </c>
      <c r="Y27" s="22" t="s">
        <v>11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3">
        <f t="shared" si="1"/>
        <v>0</v>
      </c>
      <c r="AJ27" s="24">
        <f t="shared" si="0"/>
        <v>0</v>
      </c>
    </row>
    <row r="28" spans="1:36" ht="17.25" customHeight="1" x14ac:dyDescent="0.2">
      <c r="A28" s="17">
        <v>477</v>
      </c>
      <c r="B28" s="18" t="s">
        <v>31</v>
      </c>
      <c r="C28" s="19">
        <v>2.6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0.1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3">
        <f t="shared" si="1"/>
        <v>0.1</v>
      </c>
      <c r="AJ28" s="24">
        <f t="shared" si="0"/>
        <v>3.8461538461538464E-2</v>
      </c>
    </row>
    <row r="29" spans="1:36" ht="17.25" customHeight="1" x14ac:dyDescent="0.2">
      <c r="A29" s="17">
        <v>572</v>
      </c>
      <c r="B29" s="164" t="s">
        <v>32</v>
      </c>
      <c r="C29" s="19">
        <v>0.2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3">
        <f t="shared" si="1"/>
        <v>0</v>
      </c>
      <c r="AJ29" s="24">
        <f t="shared" si="0"/>
        <v>0</v>
      </c>
    </row>
    <row r="30" spans="1:36" ht="17.25" customHeight="1" x14ac:dyDescent="0.2">
      <c r="A30" s="17">
        <v>592</v>
      </c>
      <c r="B30" s="18" t="s">
        <v>33</v>
      </c>
      <c r="C30" s="19">
        <v>2.5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3">
        <f t="shared" si="1"/>
        <v>0</v>
      </c>
      <c r="AJ30" s="24">
        <f t="shared" si="0"/>
        <v>0</v>
      </c>
    </row>
    <row r="31" spans="1:36" ht="17.25" customHeight="1" x14ac:dyDescent="0.2">
      <c r="A31" s="17">
        <v>602</v>
      </c>
      <c r="B31" s="18" t="s">
        <v>34</v>
      </c>
      <c r="C31" s="19">
        <v>3</v>
      </c>
      <c r="D31" s="22">
        <v>0</v>
      </c>
      <c r="E31" s="22">
        <v>0</v>
      </c>
      <c r="F31" s="22">
        <v>0</v>
      </c>
      <c r="G31" s="22">
        <v>0</v>
      </c>
      <c r="H31" s="22">
        <v>6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3">
        <f t="shared" si="1"/>
        <v>6</v>
      </c>
      <c r="AJ31" s="24">
        <f t="shared" si="0"/>
        <v>2</v>
      </c>
    </row>
    <row r="32" spans="1:36" ht="17.25" customHeight="1" x14ac:dyDescent="0.2">
      <c r="A32" s="17">
        <v>633</v>
      </c>
      <c r="B32" s="18" t="s">
        <v>35</v>
      </c>
      <c r="C32" s="19">
        <v>0.5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3">
        <f t="shared" si="1"/>
        <v>0</v>
      </c>
      <c r="AJ32" s="24">
        <f t="shared" si="0"/>
        <v>0</v>
      </c>
    </row>
    <row r="33" spans="1:36" ht="17.25" customHeight="1" x14ac:dyDescent="0.2">
      <c r="A33" s="17">
        <v>660</v>
      </c>
      <c r="B33" s="18" t="s">
        <v>36</v>
      </c>
      <c r="C33" s="19">
        <v>1.3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3">
        <f t="shared" si="1"/>
        <v>0</v>
      </c>
      <c r="AJ33" s="24">
        <f t="shared" si="0"/>
        <v>0</v>
      </c>
    </row>
    <row r="34" spans="1:36" ht="17.25" customHeight="1" x14ac:dyDescent="0.2">
      <c r="A34" s="17">
        <v>666</v>
      </c>
      <c r="B34" s="18" t="s">
        <v>37</v>
      </c>
      <c r="C34" s="19">
        <v>7</v>
      </c>
      <c r="D34" s="22">
        <v>0</v>
      </c>
      <c r="E34" s="22">
        <v>0</v>
      </c>
      <c r="F34" s="22">
        <v>0</v>
      </c>
      <c r="G34" s="22" t="s">
        <v>11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3">
        <f t="shared" si="1"/>
        <v>0</v>
      </c>
      <c r="AJ34" s="24">
        <f t="shared" si="0"/>
        <v>0</v>
      </c>
    </row>
    <row r="35" spans="1:36" ht="17.25" customHeight="1" x14ac:dyDescent="0.2">
      <c r="A35" s="17">
        <v>690</v>
      </c>
      <c r="B35" s="18" t="s">
        <v>38</v>
      </c>
      <c r="C35" s="19">
        <v>2.5</v>
      </c>
      <c r="D35" s="22">
        <v>0</v>
      </c>
      <c r="E35" s="22">
        <v>0</v>
      </c>
      <c r="F35" s="22">
        <v>0</v>
      </c>
      <c r="G35" s="22">
        <v>0</v>
      </c>
      <c r="H35" s="22">
        <v>1.3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3">
        <f t="shared" si="1"/>
        <v>1.3</v>
      </c>
      <c r="AJ35" s="24">
        <f t="shared" si="0"/>
        <v>0.52</v>
      </c>
    </row>
    <row r="36" spans="1:36" ht="17.25" customHeight="1" x14ac:dyDescent="0.2">
      <c r="A36" s="17">
        <v>731</v>
      </c>
      <c r="B36" s="18" t="s">
        <v>39</v>
      </c>
      <c r="C36" s="19">
        <v>0.6</v>
      </c>
      <c r="D36" s="22">
        <v>0</v>
      </c>
      <c r="E36" s="22">
        <v>0</v>
      </c>
      <c r="F36" s="22">
        <v>0.2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0.2</v>
      </c>
      <c r="M36" s="22">
        <v>0</v>
      </c>
      <c r="N36" s="22">
        <v>0</v>
      </c>
      <c r="O36" s="22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3">
        <f t="shared" si="1"/>
        <v>0.4</v>
      </c>
      <c r="AJ36" s="24">
        <f t="shared" si="0"/>
        <v>0.66666666666666674</v>
      </c>
    </row>
    <row r="37" spans="1:36" ht="17.25" customHeight="1" x14ac:dyDescent="0.2">
      <c r="A37" s="17">
        <v>782</v>
      </c>
      <c r="B37" s="18" t="s">
        <v>40</v>
      </c>
      <c r="C37" s="19">
        <v>0.2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3">
        <f t="shared" si="1"/>
        <v>0</v>
      </c>
      <c r="AJ37" s="24">
        <f t="shared" si="0"/>
        <v>0</v>
      </c>
    </row>
    <row r="38" spans="1:36" ht="17.25" customHeight="1" x14ac:dyDescent="0.2">
      <c r="A38" s="76">
        <v>845</v>
      </c>
      <c r="B38" s="166" t="s">
        <v>41</v>
      </c>
      <c r="C38" s="77">
        <v>0.1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79">
        <v>0</v>
      </c>
      <c r="Q38" s="167">
        <v>0</v>
      </c>
      <c r="R38" s="167">
        <v>0</v>
      </c>
      <c r="S38" s="167">
        <v>0</v>
      </c>
      <c r="T38" s="26">
        <v>0</v>
      </c>
      <c r="U38" s="26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14">
        <f t="shared" si="1"/>
        <v>0</v>
      </c>
      <c r="AJ38" s="73">
        <f t="shared" si="0"/>
        <v>0</v>
      </c>
    </row>
    <row r="39" spans="1:36" ht="17.25" customHeight="1" x14ac:dyDescent="0.2">
      <c r="A39" s="184" t="s">
        <v>42</v>
      </c>
      <c r="B39" s="185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1"/>
      <c r="AJ39" s="32"/>
    </row>
    <row r="40" spans="1:36" ht="17.25" customHeight="1" x14ac:dyDescent="0.2">
      <c r="A40" s="33">
        <v>1002</v>
      </c>
      <c r="B40" s="18" t="s">
        <v>44</v>
      </c>
      <c r="C40" s="34"/>
      <c r="D40" s="22">
        <v>0.1</v>
      </c>
      <c r="E40" s="22">
        <v>0.2</v>
      </c>
      <c r="F40" s="22">
        <v>0</v>
      </c>
      <c r="G40" s="22">
        <v>0.1</v>
      </c>
      <c r="H40" s="22">
        <v>0</v>
      </c>
      <c r="I40" s="22">
        <v>0</v>
      </c>
      <c r="J40" s="26">
        <v>0.1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0.3</v>
      </c>
      <c r="Q40" s="26">
        <v>0</v>
      </c>
      <c r="R40" s="22">
        <v>0.3</v>
      </c>
      <c r="S40" s="22">
        <v>0.1</v>
      </c>
      <c r="T40" s="22">
        <v>0</v>
      </c>
      <c r="U40" s="22">
        <v>0.1</v>
      </c>
      <c r="V40" s="22">
        <v>0.3</v>
      </c>
      <c r="W40" s="22">
        <v>0.4</v>
      </c>
      <c r="X40" s="22">
        <v>0.2</v>
      </c>
      <c r="Y40" s="22">
        <v>0.3</v>
      </c>
      <c r="Z40" s="22">
        <v>0.5</v>
      </c>
      <c r="AA40" s="22">
        <v>0.4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0.1</v>
      </c>
      <c r="AH40" s="22">
        <v>0.1</v>
      </c>
      <c r="AI40" s="23">
        <f t="shared" ref="AI40:AI86" si="2">SUM(D40:AH40)</f>
        <v>3.6000000000000005</v>
      </c>
      <c r="AJ40" s="24"/>
    </row>
    <row r="41" spans="1:36" ht="17.25" customHeight="1" x14ac:dyDescent="0.2">
      <c r="A41" s="33">
        <v>1032</v>
      </c>
      <c r="B41" s="18" t="s">
        <v>46</v>
      </c>
      <c r="C41" s="34"/>
      <c r="D41" s="22">
        <v>0.1</v>
      </c>
      <c r="E41" s="22">
        <v>0</v>
      </c>
      <c r="F41" s="22">
        <v>0</v>
      </c>
      <c r="G41" s="22">
        <v>0</v>
      </c>
      <c r="H41" s="22">
        <v>0.1</v>
      </c>
      <c r="I41" s="22">
        <v>0.2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2">
        <v>0</v>
      </c>
      <c r="S41" s="22">
        <v>0</v>
      </c>
      <c r="T41" s="22">
        <v>0.1</v>
      </c>
      <c r="U41" s="22">
        <v>0.1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0.1</v>
      </c>
      <c r="AC41" s="22">
        <v>0</v>
      </c>
      <c r="AD41" s="22">
        <v>0</v>
      </c>
      <c r="AE41" s="22">
        <v>0.1</v>
      </c>
      <c r="AF41" s="22">
        <v>0</v>
      </c>
      <c r="AG41" s="22">
        <v>0</v>
      </c>
      <c r="AH41" s="22">
        <v>0.1</v>
      </c>
      <c r="AI41" s="23">
        <f t="shared" si="2"/>
        <v>0.89999999999999991</v>
      </c>
      <c r="AJ41" s="24"/>
    </row>
    <row r="42" spans="1:36" ht="17.25" customHeight="1" x14ac:dyDescent="0.2">
      <c r="A42" s="33">
        <v>1039</v>
      </c>
      <c r="B42" s="18" t="s">
        <v>47</v>
      </c>
      <c r="C42" s="34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3">
        <f t="shared" si="2"/>
        <v>0</v>
      </c>
      <c r="AJ42" s="24"/>
    </row>
    <row r="43" spans="1:36" ht="17.25" customHeight="1" x14ac:dyDescent="0.2">
      <c r="A43" s="33">
        <v>1041</v>
      </c>
      <c r="B43" s="18" t="s">
        <v>8</v>
      </c>
      <c r="C43" s="34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3">
        <f t="shared" si="2"/>
        <v>0</v>
      </c>
      <c r="AJ43" s="24"/>
    </row>
    <row r="44" spans="1:36" ht="17.25" customHeight="1" x14ac:dyDescent="0.2">
      <c r="A44" s="33">
        <v>1089</v>
      </c>
      <c r="B44" s="18" t="s">
        <v>48</v>
      </c>
      <c r="C44" s="34"/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3">
        <f t="shared" si="2"/>
        <v>0</v>
      </c>
      <c r="AJ44" s="24"/>
    </row>
    <row r="45" spans="1:36" ht="17.25" customHeight="1" x14ac:dyDescent="0.2">
      <c r="A45" s="33">
        <v>1105</v>
      </c>
      <c r="B45" s="18" t="s">
        <v>49</v>
      </c>
      <c r="C45" s="34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3">
        <f t="shared" si="2"/>
        <v>0</v>
      </c>
      <c r="AJ45" s="24"/>
    </row>
    <row r="46" spans="1:36" ht="17.25" customHeight="1" x14ac:dyDescent="0.2">
      <c r="A46" s="33">
        <v>1112</v>
      </c>
      <c r="B46" s="18" t="s">
        <v>50</v>
      </c>
      <c r="C46" s="34"/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3">
        <f t="shared" si="2"/>
        <v>0</v>
      </c>
      <c r="AJ46" s="24"/>
    </row>
    <row r="47" spans="1:36" ht="17.25" customHeight="1" x14ac:dyDescent="0.2">
      <c r="A47" s="33">
        <v>1151</v>
      </c>
      <c r="B47" s="18" t="s">
        <v>51</v>
      </c>
      <c r="C47" s="34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3">
        <f t="shared" si="2"/>
        <v>0</v>
      </c>
      <c r="AJ47" s="24"/>
    </row>
    <row r="48" spans="1:36" ht="17.25" customHeight="1" x14ac:dyDescent="0.2">
      <c r="A48" s="33">
        <v>1160</v>
      </c>
      <c r="B48" s="18" t="s">
        <v>52</v>
      </c>
      <c r="C48" s="34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3">
        <f t="shared" si="2"/>
        <v>0</v>
      </c>
      <c r="AJ48" s="24"/>
    </row>
    <row r="49" spans="1:36" ht="17.25" customHeight="1" x14ac:dyDescent="0.2">
      <c r="A49" s="33">
        <v>1171</v>
      </c>
      <c r="B49" s="18" t="s">
        <v>53</v>
      </c>
      <c r="C49" s="34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6">
        <v>0</v>
      </c>
      <c r="K49" s="26">
        <v>1.9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3">
        <f t="shared" si="2"/>
        <v>1.9</v>
      </c>
      <c r="AJ49" s="24"/>
    </row>
    <row r="50" spans="1:36" ht="17.25" customHeight="1" x14ac:dyDescent="0.2">
      <c r="A50" s="33">
        <v>1187</v>
      </c>
      <c r="B50" s="18" t="s">
        <v>54</v>
      </c>
      <c r="C50" s="34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3">
        <f t="shared" si="2"/>
        <v>0</v>
      </c>
      <c r="AJ50" s="24"/>
    </row>
    <row r="51" spans="1:36" ht="17.25" customHeight="1" x14ac:dyDescent="0.2">
      <c r="A51" s="33">
        <v>1195</v>
      </c>
      <c r="B51" s="18" t="s">
        <v>55</v>
      </c>
      <c r="C51" s="34"/>
      <c r="D51" s="22">
        <v>0</v>
      </c>
      <c r="E51" s="22">
        <v>0</v>
      </c>
      <c r="F51" s="22">
        <v>0</v>
      </c>
      <c r="G51" s="22">
        <v>0</v>
      </c>
      <c r="H51" s="22">
        <v>0.2</v>
      </c>
      <c r="I51" s="22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3">
        <f t="shared" si="2"/>
        <v>0.2</v>
      </c>
      <c r="AJ51" s="24"/>
    </row>
    <row r="52" spans="1:36" ht="17.25" customHeight="1" x14ac:dyDescent="0.2">
      <c r="A52" s="33">
        <v>1203</v>
      </c>
      <c r="B52" s="18" t="s">
        <v>56</v>
      </c>
      <c r="C52" s="34"/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6">
        <v>0</v>
      </c>
      <c r="K52" s="26">
        <v>0.2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3">
        <f t="shared" si="2"/>
        <v>0.2</v>
      </c>
      <c r="AJ52" s="24"/>
    </row>
    <row r="53" spans="1:36" ht="17.25" customHeight="1" x14ac:dyDescent="0.2">
      <c r="A53" s="33">
        <v>1211</v>
      </c>
      <c r="B53" s="18" t="s">
        <v>58</v>
      </c>
      <c r="C53" s="34"/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3">
        <f t="shared" si="2"/>
        <v>0</v>
      </c>
      <c r="AJ53" s="24"/>
    </row>
    <row r="54" spans="1:36" ht="17.25" customHeight="1" x14ac:dyDescent="0.2">
      <c r="A54" s="33">
        <v>1225</v>
      </c>
      <c r="B54" s="18" t="s">
        <v>20</v>
      </c>
      <c r="C54" s="34"/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3">
        <f t="shared" si="2"/>
        <v>0</v>
      </c>
      <c r="AJ54" s="24"/>
    </row>
    <row r="55" spans="1:36" ht="17.25" customHeight="1" x14ac:dyDescent="0.2">
      <c r="A55" s="33">
        <v>1260</v>
      </c>
      <c r="B55" s="18" t="s">
        <v>60</v>
      </c>
      <c r="C55" s="34"/>
      <c r="D55" s="22">
        <v>0</v>
      </c>
      <c r="E55" s="22">
        <v>7.4</v>
      </c>
      <c r="F55" s="22">
        <v>0</v>
      </c>
      <c r="G55" s="22">
        <v>0</v>
      </c>
      <c r="H55" s="22">
        <v>0</v>
      </c>
      <c r="I55" s="22">
        <v>0</v>
      </c>
      <c r="J55" s="26">
        <v>0</v>
      </c>
      <c r="K55" s="26">
        <v>8.1999999999999993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3">
        <f t="shared" si="2"/>
        <v>15.6</v>
      </c>
      <c r="AJ55" s="24"/>
    </row>
    <row r="56" spans="1:36" ht="17.25" customHeight="1" x14ac:dyDescent="0.2">
      <c r="A56" s="33">
        <v>1270</v>
      </c>
      <c r="B56" s="18" t="s">
        <v>61</v>
      </c>
      <c r="C56" s="34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0.8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3">
        <f t="shared" si="2"/>
        <v>0.8</v>
      </c>
      <c r="AJ56" s="24"/>
    </row>
    <row r="57" spans="1:36" ht="17.25" customHeight="1" x14ac:dyDescent="0.2">
      <c r="A57" s="33">
        <v>1301</v>
      </c>
      <c r="B57" s="18" t="s">
        <v>62</v>
      </c>
      <c r="C57" s="34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0.2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3">
        <f t="shared" si="2"/>
        <v>0.2</v>
      </c>
      <c r="AJ57" s="24"/>
    </row>
    <row r="58" spans="1:36" ht="17.25" customHeight="1" x14ac:dyDescent="0.2">
      <c r="A58" s="33">
        <v>1313</v>
      </c>
      <c r="B58" s="18" t="s">
        <v>22</v>
      </c>
      <c r="C58" s="34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3">
        <f t="shared" si="2"/>
        <v>0</v>
      </c>
      <c r="AJ58" s="24"/>
    </row>
    <row r="59" spans="1:36" ht="17.25" customHeight="1" x14ac:dyDescent="0.2">
      <c r="A59" s="33">
        <v>1320</v>
      </c>
      <c r="B59" s="18" t="s">
        <v>23</v>
      </c>
      <c r="C59" s="34"/>
      <c r="D59" s="22">
        <v>0</v>
      </c>
      <c r="E59" s="22">
        <v>0.6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17.8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1.1000000000000001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3">
        <f t="shared" si="2"/>
        <v>19.500000000000004</v>
      </c>
      <c r="AJ59" s="24"/>
    </row>
    <row r="60" spans="1:36" ht="17.25" customHeight="1" x14ac:dyDescent="0.2">
      <c r="A60" s="33">
        <v>1337</v>
      </c>
      <c r="B60" s="18" t="s">
        <v>64</v>
      </c>
      <c r="C60" s="34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0.2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3">
        <f t="shared" si="2"/>
        <v>0.2</v>
      </c>
      <c r="AJ60" s="24"/>
    </row>
    <row r="61" spans="1:36" ht="17.25" customHeight="1" x14ac:dyDescent="0.2">
      <c r="A61" s="33">
        <v>1377</v>
      </c>
      <c r="B61" s="18" t="s">
        <v>65</v>
      </c>
      <c r="C61" s="34"/>
      <c r="D61" s="22">
        <v>0</v>
      </c>
      <c r="E61" s="22">
        <v>0</v>
      </c>
      <c r="F61" s="22">
        <v>0.6</v>
      </c>
      <c r="G61" s="22">
        <v>0</v>
      </c>
      <c r="H61" s="22">
        <v>0</v>
      </c>
      <c r="I61" s="22">
        <v>0</v>
      </c>
      <c r="J61" s="26">
        <v>0.6</v>
      </c>
      <c r="K61" s="26">
        <v>0.6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0.2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3">
        <f t="shared" si="2"/>
        <v>1.9999999999999998</v>
      </c>
      <c r="AJ61" s="24"/>
    </row>
    <row r="62" spans="1:36" ht="17.25" customHeight="1" x14ac:dyDescent="0.2">
      <c r="A62" s="33">
        <v>1388</v>
      </c>
      <c r="B62" s="18" t="s">
        <v>66</v>
      </c>
      <c r="C62" s="34"/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3">
        <f t="shared" si="2"/>
        <v>0</v>
      </c>
      <c r="AJ62" s="24"/>
    </row>
    <row r="63" spans="1:36" ht="17.25" customHeight="1" x14ac:dyDescent="0.2">
      <c r="A63" s="33">
        <v>1389</v>
      </c>
      <c r="B63" s="18" t="s">
        <v>67</v>
      </c>
      <c r="C63" s="34"/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3">
        <f t="shared" si="2"/>
        <v>0</v>
      </c>
      <c r="AJ63" s="24"/>
    </row>
    <row r="64" spans="1:36" ht="17.25" customHeight="1" x14ac:dyDescent="0.2">
      <c r="A64" s="33">
        <v>1401</v>
      </c>
      <c r="B64" s="18" t="s">
        <v>68</v>
      </c>
      <c r="C64" s="34"/>
      <c r="D64" s="22">
        <v>0</v>
      </c>
      <c r="E64" s="22">
        <v>0</v>
      </c>
      <c r="F64" s="22">
        <v>0</v>
      </c>
      <c r="G64" s="22">
        <v>0</v>
      </c>
      <c r="H64" s="22">
        <v>0.1</v>
      </c>
      <c r="I64" s="22">
        <v>0</v>
      </c>
      <c r="J64" s="26">
        <v>0.5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3">
        <f t="shared" si="2"/>
        <v>0.6</v>
      </c>
      <c r="AJ64" s="24"/>
    </row>
    <row r="65" spans="1:36" ht="17.25" customHeight="1" x14ac:dyDescent="0.2">
      <c r="A65" s="33">
        <v>1415</v>
      </c>
      <c r="B65" s="18" t="s">
        <v>69</v>
      </c>
      <c r="C65" s="34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3">
        <f t="shared" si="2"/>
        <v>0</v>
      </c>
      <c r="AJ65" s="24"/>
    </row>
    <row r="66" spans="1:36" ht="17.25" customHeight="1" x14ac:dyDescent="0.2">
      <c r="A66" s="33">
        <v>1425</v>
      </c>
      <c r="B66" s="18" t="s">
        <v>70</v>
      </c>
      <c r="C66" s="34"/>
      <c r="D66" s="22">
        <v>0</v>
      </c>
      <c r="E66" s="22">
        <v>0</v>
      </c>
      <c r="F66" s="22">
        <v>0</v>
      </c>
      <c r="G66" s="22">
        <v>0.6</v>
      </c>
      <c r="H66" s="22">
        <v>0</v>
      </c>
      <c r="I66" s="22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3">
        <f t="shared" si="2"/>
        <v>0.6</v>
      </c>
      <c r="AJ66" s="24"/>
    </row>
    <row r="67" spans="1:36" ht="17.25" customHeight="1" x14ac:dyDescent="0.2">
      <c r="A67" s="33">
        <v>1465</v>
      </c>
      <c r="B67" s="18" t="s">
        <v>71</v>
      </c>
      <c r="C67" s="34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3">
        <f t="shared" si="2"/>
        <v>0</v>
      </c>
      <c r="AJ67" s="24"/>
    </row>
    <row r="68" spans="1:36" ht="17.25" customHeight="1" x14ac:dyDescent="0.2">
      <c r="A68" s="33">
        <v>1466</v>
      </c>
      <c r="B68" s="18" t="s">
        <v>72</v>
      </c>
      <c r="C68" s="34"/>
      <c r="D68" s="22">
        <v>0</v>
      </c>
      <c r="E68" s="22">
        <v>0</v>
      </c>
      <c r="F68" s="22">
        <v>0.4</v>
      </c>
      <c r="G68" s="22">
        <v>1.9</v>
      </c>
      <c r="H68" s="22">
        <v>0.3</v>
      </c>
      <c r="I68" s="22">
        <v>0</v>
      </c>
      <c r="J68" s="26">
        <v>1.9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3">
        <f t="shared" si="2"/>
        <v>4.5</v>
      </c>
      <c r="AJ68" s="24"/>
    </row>
    <row r="69" spans="1:36" ht="17.25" customHeight="1" x14ac:dyDescent="0.2">
      <c r="A69" s="33">
        <v>1469</v>
      </c>
      <c r="B69" s="18" t="s">
        <v>73</v>
      </c>
      <c r="C69" s="34"/>
      <c r="D69" s="22">
        <v>0</v>
      </c>
      <c r="E69" s="22">
        <v>0</v>
      </c>
      <c r="F69" s="22">
        <v>0</v>
      </c>
      <c r="G69" s="22">
        <v>0.1</v>
      </c>
      <c r="H69" s="22">
        <v>0.1</v>
      </c>
      <c r="I69" s="22">
        <v>0</v>
      </c>
      <c r="J69" s="26">
        <v>2.6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3">
        <f t="shared" si="2"/>
        <v>2.8000000000000003</v>
      </c>
      <c r="AJ69" s="24"/>
    </row>
    <row r="70" spans="1:36" ht="17.25" customHeight="1" x14ac:dyDescent="0.2">
      <c r="A70" s="33">
        <v>1505</v>
      </c>
      <c r="B70" s="18" t="s">
        <v>74</v>
      </c>
      <c r="C70" s="34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0.1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3">
        <f t="shared" si="2"/>
        <v>0.1</v>
      </c>
      <c r="AJ70" s="24"/>
    </row>
    <row r="71" spans="1:36" ht="17.25" customHeight="1" x14ac:dyDescent="0.2">
      <c r="A71" s="33">
        <v>1559</v>
      </c>
      <c r="B71" s="18" t="s">
        <v>75</v>
      </c>
      <c r="C71" s="34"/>
      <c r="D71" s="22">
        <v>0</v>
      </c>
      <c r="E71" s="22">
        <v>0</v>
      </c>
      <c r="F71" s="22">
        <v>0</v>
      </c>
      <c r="G71" s="22">
        <v>6.4</v>
      </c>
      <c r="H71" s="22">
        <v>0</v>
      </c>
      <c r="I71" s="22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3">
        <f t="shared" si="2"/>
        <v>6.4</v>
      </c>
      <c r="AJ71" s="24"/>
    </row>
    <row r="72" spans="1:36" ht="17.25" customHeight="1" x14ac:dyDescent="0.2">
      <c r="A72" s="33">
        <v>1572</v>
      </c>
      <c r="B72" s="18" t="s">
        <v>32</v>
      </c>
      <c r="C72" s="34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3">
        <f t="shared" si="2"/>
        <v>0</v>
      </c>
      <c r="AJ72" s="24"/>
    </row>
    <row r="73" spans="1:36" ht="17.25" customHeight="1" x14ac:dyDescent="0.2">
      <c r="A73" s="33">
        <v>1591</v>
      </c>
      <c r="B73" s="18" t="s">
        <v>76</v>
      </c>
      <c r="C73" s="34"/>
      <c r="D73" s="22">
        <v>0</v>
      </c>
      <c r="E73" s="22">
        <v>0</v>
      </c>
      <c r="F73" s="22">
        <v>0</v>
      </c>
      <c r="G73" s="22">
        <v>2.6</v>
      </c>
      <c r="H73" s="22">
        <v>0</v>
      </c>
      <c r="I73" s="22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3">
        <f t="shared" si="2"/>
        <v>2.6</v>
      </c>
      <c r="AJ73" s="24"/>
    </row>
    <row r="74" spans="1:36" ht="17.25" customHeight="1" x14ac:dyDescent="0.2">
      <c r="A74" s="33">
        <v>1592</v>
      </c>
      <c r="B74" s="18" t="s">
        <v>77</v>
      </c>
      <c r="C74" s="34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3">
        <f t="shared" si="2"/>
        <v>0</v>
      </c>
      <c r="AJ74" s="24"/>
    </row>
    <row r="75" spans="1:36" ht="17.25" customHeight="1" x14ac:dyDescent="0.2">
      <c r="A75" s="33">
        <v>1597</v>
      </c>
      <c r="B75" s="18" t="s">
        <v>78</v>
      </c>
      <c r="C75" s="168"/>
      <c r="D75" s="22">
        <v>0</v>
      </c>
      <c r="E75" s="22">
        <v>0</v>
      </c>
      <c r="F75" s="22">
        <v>0</v>
      </c>
      <c r="G75" s="22">
        <v>2.6</v>
      </c>
      <c r="H75" s="22">
        <v>0</v>
      </c>
      <c r="I75" s="22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3">
        <f t="shared" si="2"/>
        <v>2.6</v>
      </c>
      <c r="AJ75" s="24"/>
    </row>
    <row r="76" spans="1:36" ht="17.25" customHeight="1" x14ac:dyDescent="0.2">
      <c r="A76" s="33">
        <v>1630</v>
      </c>
      <c r="B76" s="18" t="s">
        <v>79</v>
      </c>
      <c r="C76" s="168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0.5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3">
        <f t="shared" si="2"/>
        <v>0.5</v>
      </c>
      <c r="AJ76" s="24"/>
    </row>
    <row r="77" spans="1:36" ht="17.25" customHeight="1" x14ac:dyDescent="0.2">
      <c r="A77" s="33">
        <v>1632</v>
      </c>
      <c r="B77" s="18" t="s">
        <v>80</v>
      </c>
      <c r="C77" s="168"/>
      <c r="D77" s="22">
        <v>0</v>
      </c>
      <c r="E77" s="22">
        <v>0</v>
      </c>
      <c r="F77" s="22">
        <v>0</v>
      </c>
      <c r="G77" s="22">
        <v>0</v>
      </c>
      <c r="H77" s="22">
        <v>3.7</v>
      </c>
      <c r="I77" s="22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3">
        <f t="shared" si="2"/>
        <v>3.7</v>
      </c>
      <c r="AJ77" s="24"/>
    </row>
    <row r="78" spans="1:36" ht="17.25" customHeight="1" x14ac:dyDescent="0.2">
      <c r="A78" s="33">
        <v>1634</v>
      </c>
      <c r="B78" s="18" t="s">
        <v>81</v>
      </c>
      <c r="C78" s="168"/>
      <c r="D78" s="22">
        <v>0</v>
      </c>
      <c r="E78" s="22">
        <v>0.3</v>
      </c>
      <c r="F78" s="22">
        <v>0</v>
      </c>
      <c r="G78" s="22">
        <v>0</v>
      </c>
      <c r="H78" s="22">
        <v>0</v>
      </c>
      <c r="I78" s="22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3">
        <f t="shared" si="2"/>
        <v>0.3</v>
      </c>
      <c r="AJ78" s="24"/>
    </row>
    <row r="79" spans="1:36" ht="17.25" customHeight="1" x14ac:dyDescent="0.2">
      <c r="A79" s="33">
        <v>1640</v>
      </c>
      <c r="B79" s="18" t="s">
        <v>82</v>
      </c>
      <c r="C79" s="168"/>
      <c r="D79" s="22">
        <v>0</v>
      </c>
      <c r="E79" s="22">
        <v>0</v>
      </c>
      <c r="F79" s="22">
        <v>0</v>
      </c>
      <c r="G79" s="22">
        <v>0.4</v>
      </c>
      <c r="H79" s="22">
        <v>0</v>
      </c>
      <c r="I79" s="22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3">
        <f t="shared" si="2"/>
        <v>0.4</v>
      </c>
      <c r="AJ79" s="24"/>
    </row>
    <row r="80" spans="1:36" ht="17.25" customHeight="1" x14ac:dyDescent="0.2">
      <c r="A80" s="33">
        <v>1666</v>
      </c>
      <c r="B80" s="18" t="s">
        <v>83</v>
      </c>
      <c r="C80" s="168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3">
        <f t="shared" si="2"/>
        <v>0</v>
      </c>
      <c r="AJ80" s="24"/>
    </row>
    <row r="81" spans="1:36" ht="17.25" customHeight="1" x14ac:dyDescent="0.2">
      <c r="A81" s="33">
        <v>1668</v>
      </c>
      <c r="B81" s="18" t="s">
        <v>84</v>
      </c>
      <c r="C81" s="168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3">
        <f t="shared" si="2"/>
        <v>0</v>
      </c>
      <c r="AJ81" s="24"/>
    </row>
    <row r="82" spans="1:36" ht="17.25" customHeight="1" x14ac:dyDescent="0.2">
      <c r="A82" s="33">
        <v>1674</v>
      </c>
      <c r="B82" s="18" t="s">
        <v>85</v>
      </c>
      <c r="C82" s="168"/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3">
        <f t="shared" si="2"/>
        <v>0</v>
      </c>
      <c r="AJ82" s="24"/>
    </row>
    <row r="83" spans="1:36" ht="17.25" customHeight="1" x14ac:dyDescent="0.2">
      <c r="A83" s="33">
        <v>1690</v>
      </c>
      <c r="B83" s="18" t="s">
        <v>38</v>
      </c>
      <c r="C83" s="168"/>
      <c r="D83" s="22">
        <v>0</v>
      </c>
      <c r="E83" s="22">
        <v>0</v>
      </c>
      <c r="F83" s="22">
        <v>0</v>
      </c>
      <c r="G83" s="22">
        <v>0</v>
      </c>
      <c r="H83" s="22">
        <v>2.2000000000000002</v>
      </c>
      <c r="I83" s="22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3">
        <f t="shared" si="2"/>
        <v>2.2000000000000002</v>
      </c>
      <c r="AJ83" s="24"/>
    </row>
    <row r="84" spans="1:36" ht="17.25" customHeight="1" x14ac:dyDescent="0.2">
      <c r="A84" s="33">
        <v>1800</v>
      </c>
      <c r="B84" s="18" t="s">
        <v>87</v>
      </c>
      <c r="C84" s="168"/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3">
        <f t="shared" si="2"/>
        <v>0</v>
      </c>
      <c r="AJ84" s="24"/>
    </row>
    <row r="85" spans="1:36" ht="17.25" customHeight="1" x14ac:dyDescent="0.2">
      <c r="A85" s="33">
        <v>1810</v>
      </c>
      <c r="B85" s="18" t="s">
        <v>88</v>
      </c>
      <c r="C85" s="34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6">
        <v>0</v>
      </c>
      <c r="K85" s="26">
        <v>0.1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3">
        <f t="shared" si="2"/>
        <v>0.1</v>
      </c>
      <c r="AJ85" s="24"/>
    </row>
    <row r="86" spans="1:36" ht="17.25" customHeight="1" x14ac:dyDescent="0.2">
      <c r="A86" s="33">
        <v>1889</v>
      </c>
      <c r="B86" s="18" t="s">
        <v>89</v>
      </c>
      <c r="C86" s="34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3">
        <f t="shared" si="2"/>
        <v>0</v>
      </c>
      <c r="AJ86" s="24"/>
    </row>
    <row r="87" spans="1:36" ht="8.25" customHeight="1" x14ac:dyDescent="0.2">
      <c r="C87" s="43"/>
      <c r="H87" s="8">
        <v>0</v>
      </c>
      <c r="AI87" s="45" t="s">
        <v>43</v>
      </c>
      <c r="AJ87" s="159"/>
    </row>
    <row r="88" spans="1:36" ht="17.25" customHeight="1" x14ac:dyDescent="0.2">
      <c r="B88" s="47" t="s">
        <v>90</v>
      </c>
      <c r="C88" s="48">
        <v>2.9</v>
      </c>
      <c r="D88" s="158">
        <v>0</v>
      </c>
      <c r="E88" s="158">
        <v>0</v>
      </c>
      <c r="F88" s="169"/>
      <c r="G88" s="170"/>
      <c r="H88" s="171">
        <v>0.2</v>
      </c>
      <c r="I88" s="158">
        <v>0</v>
      </c>
      <c r="J88" s="158">
        <v>0.1</v>
      </c>
      <c r="K88" s="158">
        <v>0.3</v>
      </c>
      <c r="L88" s="158">
        <v>0</v>
      </c>
      <c r="M88" s="158">
        <v>0</v>
      </c>
      <c r="N88" s="158">
        <v>0</v>
      </c>
      <c r="O88" s="158">
        <v>0</v>
      </c>
      <c r="P88" s="158">
        <v>0</v>
      </c>
      <c r="Q88" s="158">
        <v>0</v>
      </c>
      <c r="R88" s="158">
        <v>0</v>
      </c>
      <c r="S88" s="158">
        <v>0</v>
      </c>
      <c r="T88" s="158">
        <v>0</v>
      </c>
      <c r="U88" s="158">
        <v>0</v>
      </c>
      <c r="V88" s="158">
        <v>0</v>
      </c>
      <c r="W88" s="158">
        <v>0</v>
      </c>
      <c r="X88" s="158">
        <v>0</v>
      </c>
      <c r="Y88" s="158">
        <v>0</v>
      </c>
      <c r="Z88" s="158">
        <v>0</v>
      </c>
      <c r="AA88" s="158">
        <v>0</v>
      </c>
      <c r="AB88" s="158">
        <v>0</v>
      </c>
      <c r="AC88" s="158">
        <v>0</v>
      </c>
      <c r="AD88" s="158">
        <v>0</v>
      </c>
      <c r="AE88" s="158">
        <v>0</v>
      </c>
      <c r="AF88" s="158">
        <v>0</v>
      </c>
      <c r="AG88" s="158">
        <v>0</v>
      </c>
      <c r="AH88" s="158">
        <v>0</v>
      </c>
      <c r="AI88" s="14">
        <v>1.4</v>
      </c>
      <c r="AJ88" s="73">
        <f>AI88/C88</f>
        <v>0.48275862068965514</v>
      </c>
    </row>
    <row r="89" spans="1:36" s="51" customFormat="1" ht="12.75" customHeight="1" x14ac:dyDescent="0.2">
      <c r="B89" s="52"/>
      <c r="C89" s="53"/>
      <c r="E89" s="60"/>
      <c r="F89" s="60"/>
      <c r="G89" s="61"/>
      <c r="H89" s="172" t="s">
        <v>91</v>
      </c>
      <c r="I89" s="59"/>
      <c r="K89" s="66"/>
      <c r="L89" s="60" t="s">
        <v>92</v>
      </c>
      <c r="M89" s="59"/>
      <c r="N89" s="59"/>
      <c r="O89" s="59"/>
      <c r="P89" s="60" t="s">
        <v>93</v>
      </c>
      <c r="Q89" s="59"/>
      <c r="R89" s="59"/>
      <c r="S89" s="59"/>
      <c r="T89" s="59"/>
      <c r="U89" s="59" t="s">
        <v>94</v>
      </c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</row>
    <row r="90" spans="1:36" x14ac:dyDescent="0.2">
      <c r="AI90" s="67"/>
      <c r="AJ90" s="64"/>
    </row>
    <row r="91" spans="1:36" x14ac:dyDescent="0.2">
      <c r="AI91" s="67"/>
      <c r="AJ91" s="64"/>
    </row>
    <row r="92" spans="1:36" x14ac:dyDescent="0.2">
      <c r="AI92" s="67"/>
      <c r="AJ92" s="64"/>
    </row>
    <row r="93" spans="1:36" x14ac:dyDescent="0.2">
      <c r="AI93" s="71"/>
    </row>
    <row r="94" spans="1:36" x14ac:dyDescent="0.2">
      <c r="AI94" s="71"/>
    </row>
    <row r="95" spans="1:36" x14ac:dyDescent="0.2">
      <c r="AI95" s="71"/>
    </row>
    <row r="96" spans="1:36" x14ac:dyDescent="0.2">
      <c r="AI96" s="71"/>
    </row>
  </sheetData>
  <mergeCells count="2">
    <mergeCell ref="J1:Y1"/>
    <mergeCell ref="A39:B39"/>
  </mergeCells>
  <conditionalFormatting sqref="D3:AJ88">
    <cfRule type="cellIs" dxfId="0" priority="1" stopIfTrue="1" operator="equal">
      <formula>0</formula>
    </cfRule>
  </conditionalFormatting>
  <pageMargins left="0.11811023622047245" right="0.11811023622047245" top="0.43307086614173229" bottom="0.15748031496062992" header="0.11811023622047245" footer="0.15748031496062992"/>
  <pageSetup paperSize="9" scale="75" orientation="landscape" horizontalDpi="4294967293" r:id="rId1"/>
  <headerFooter alignWithMargins="0"/>
  <rowBreaks count="1" manualBreakCount="1">
    <brk id="38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Jan_2018</vt:lpstr>
      <vt:lpstr>Feb_2018</vt:lpstr>
      <vt:lpstr>Mar_2018</vt:lpstr>
      <vt:lpstr>Apr_2018</vt:lpstr>
      <vt:lpstr>May_2018</vt:lpstr>
      <vt:lpstr>Jun_2018</vt:lpstr>
      <vt:lpstr>Jul_2018</vt:lpstr>
      <vt:lpstr>Aug_2018</vt:lpstr>
      <vt:lpstr>Apr_2018!Print_Area</vt:lpstr>
      <vt:lpstr>Aug_2018!Print_Area</vt:lpstr>
      <vt:lpstr>Feb_2018!Print_Area</vt:lpstr>
      <vt:lpstr>Jan_2018!Print_Area</vt:lpstr>
      <vt:lpstr>Jul_2018!Print_Area</vt:lpstr>
      <vt:lpstr>Jun_2018!Print_Area</vt:lpstr>
      <vt:lpstr>Mar_2018!Print_Area</vt:lpstr>
      <vt:lpstr>May_2018!Print_Area</vt:lpstr>
      <vt:lpstr>Apr_2018!Print_Titles</vt:lpstr>
      <vt:lpstr>Aug_2018!Print_Titles</vt:lpstr>
      <vt:lpstr>Feb_2018!Print_Titles</vt:lpstr>
      <vt:lpstr>Jul_2018!Print_Titles</vt:lpstr>
      <vt:lpstr>Jun_2018!Print_Titles</vt:lpstr>
      <vt:lpstr>Mar_2018!Print_Titles</vt:lpstr>
      <vt:lpstr>May_2018!Print_Titles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Vasiliadou</dc:creator>
  <cp:lastModifiedBy>Dimitris Michail</cp:lastModifiedBy>
  <dcterms:created xsi:type="dcterms:W3CDTF">2018-07-26T10:25:54Z</dcterms:created>
  <dcterms:modified xsi:type="dcterms:W3CDTF">2019-06-21T11:25:04Z</dcterms:modified>
</cp:coreProperties>
</file>