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ΔΜ\PSI Project\New Portal Development\DATASETS\1208 - ΜΕΤΕΩΡΟΛΟΓΙΚΗ ΥΠΗΡΕΣΙΑ\Daily Percipitation Data\"/>
    </mc:Choice>
  </mc:AlternateContent>
  <bookViews>
    <workbookView xWindow="0" yWindow="0" windowWidth="28800" windowHeight="12030" activeTab="11"/>
  </bookViews>
  <sheets>
    <sheet name="Jan_2017" sheetId="7" r:id="rId1"/>
    <sheet name="Feb_2017" sheetId="9" r:id="rId2"/>
    <sheet name="Mar_2017" sheetId="8" r:id="rId3"/>
    <sheet name="Apr_2017" sheetId="10" r:id="rId4"/>
    <sheet name="May_2017" sheetId="11" r:id="rId5"/>
    <sheet name="Jun_2017" sheetId="12" r:id="rId6"/>
    <sheet name="Jul_2017" sheetId="13" r:id="rId7"/>
    <sheet name="Aug_2017" sheetId="14" r:id="rId8"/>
    <sheet name="Sep_2017" sheetId="15" r:id="rId9"/>
    <sheet name="Oct_2017" sheetId="16" r:id="rId10"/>
    <sheet name="Nov_2017" sheetId="17" r:id="rId11"/>
    <sheet name="Dec_2017" sheetId="18" r:id="rId12"/>
  </sheets>
  <definedNames>
    <definedName name="_xlnm.Print_Area" localSheetId="3">Apr_2017!$A$1:$AI$86</definedName>
    <definedName name="_xlnm.Print_Area" localSheetId="7">Aug_2017!$A$1:$AJ$90</definedName>
    <definedName name="_xlnm.Print_Area" localSheetId="11">Dec_2017!$A$1:$AJ$90</definedName>
    <definedName name="_xlnm.Print_Area" localSheetId="1">Feb_2017!$A$1:$AI$87</definedName>
    <definedName name="_xlnm.Print_Area" localSheetId="0">Jan_2017!$A$1:$AJ$86</definedName>
    <definedName name="_xlnm.Print_Area" localSheetId="10">Nov_2017!$A$1:$AI$92</definedName>
    <definedName name="_xlnm.Print_Area" localSheetId="9">Oct_2017!$A$1:$AJ$91</definedName>
    <definedName name="_xlnm.Print_Area" localSheetId="8">Sep_2017!$A$1:$AI$91</definedName>
    <definedName name="_xlnm.Print_Titles" localSheetId="3">Apr_2017!$1:$3</definedName>
    <definedName name="_xlnm.Print_Titles" localSheetId="1">Feb_2017!$3:$3</definedName>
    <definedName name="_xlnm.Print_Titles" localSheetId="0">Jan_2017!$1:$3</definedName>
    <definedName name="_xlnm.Print_Titles" localSheetId="9">Oct_2017!$1:$3</definedName>
    <definedName name="_xlnm.Print_Titles" localSheetId="8">Sep_2017!$1:$3</definedName>
  </definedNames>
  <calcPr calcId="162913"/>
</workbook>
</file>

<file path=xl/calcChain.xml><?xml version="1.0" encoding="utf-8"?>
<calcChain xmlns="http://schemas.openxmlformats.org/spreadsheetml/2006/main">
  <c r="AI89" i="18" l="1"/>
  <c r="AJ89" i="18" s="1"/>
  <c r="AI87" i="18"/>
  <c r="AI86" i="18"/>
  <c r="AI85" i="18"/>
  <c r="AI84" i="18"/>
  <c r="AI83" i="18"/>
  <c r="AI82" i="18"/>
  <c r="AI81" i="18"/>
  <c r="AI80" i="18"/>
  <c r="AI79" i="18"/>
  <c r="AI78" i="18"/>
  <c r="AI77" i="18"/>
  <c r="AI76" i="18"/>
  <c r="AI75" i="18"/>
  <c r="AI74" i="18"/>
  <c r="AI73" i="18"/>
  <c r="AI72" i="18"/>
  <c r="AI71" i="18"/>
  <c r="AI70" i="18"/>
  <c r="AI69" i="18"/>
  <c r="AI68" i="18"/>
  <c r="AI67" i="18"/>
  <c r="AI66" i="18"/>
  <c r="AI65" i="18"/>
  <c r="AI64" i="18"/>
  <c r="AI63" i="18"/>
  <c r="AI62" i="18"/>
  <c r="AI61" i="18"/>
  <c r="AI60" i="18"/>
  <c r="AI59" i="18"/>
  <c r="AI58" i="18"/>
  <c r="AI57" i="18"/>
  <c r="AI56" i="18"/>
  <c r="AI55" i="18"/>
  <c r="AI54" i="18"/>
  <c r="AI53" i="18"/>
  <c r="AI52" i="18"/>
  <c r="AI51" i="18"/>
  <c r="AI50" i="18"/>
  <c r="AI49" i="18"/>
  <c r="AI48" i="18"/>
  <c r="AI47" i="18"/>
  <c r="AI46" i="18"/>
  <c r="AI45" i="18"/>
  <c r="AI44" i="18"/>
  <c r="AI43" i="18"/>
  <c r="AI42" i="18"/>
  <c r="AI41" i="18"/>
  <c r="AI40" i="18"/>
  <c r="AI38" i="18"/>
  <c r="AJ38" i="18" s="1"/>
  <c r="AI37" i="18"/>
  <c r="AJ37" i="18" s="1"/>
  <c r="AI36" i="18"/>
  <c r="AJ36" i="18" s="1"/>
  <c r="AI35" i="18"/>
  <c r="AJ35" i="18" s="1"/>
  <c r="AI34" i="18"/>
  <c r="AJ34" i="18" s="1"/>
  <c r="AI33" i="18"/>
  <c r="AJ33" i="18" s="1"/>
  <c r="AI32" i="18"/>
  <c r="AJ32" i="18" s="1"/>
  <c r="AI31" i="18"/>
  <c r="AJ31" i="18" s="1"/>
  <c r="AI30" i="18"/>
  <c r="AJ30" i="18" s="1"/>
  <c r="AI29" i="18"/>
  <c r="AJ29" i="18" s="1"/>
  <c r="AI28" i="18"/>
  <c r="AJ28" i="18" s="1"/>
  <c r="AI27" i="18"/>
  <c r="AJ27" i="18" s="1"/>
  <c r="AI26" i="18"/>
  <c r="AJ26" i="18" s="1"/>
  <c r="AI25" i="18"/>
  <c r="AJ25" i="18" s="1"/>
  <c r="AI24" i="18"/>
  <c r="AJ24" i="18" s="1"/>
  <c r="AI23" i="18"/>
  <c r="AJ23" i="18" s="1"/>
  <c r="AI22" i="18"/>
  <c r="AJ22" i="18" s="1"/>
  <c r="AI21" i="18"/>
  <c r="AJ21" i="18" s="1"/>
  <c r="AI20" i="18"/>
  <c r="AJ20" i="18" s="1"/>
  <c r="AI19" i="18"/>
  <c r="AJ19" i="18" s="1"/>
  <c r="AI18" i="18"/>
  <c r="AJ18" i="18" s="1"/>
  <c r="AI17" i="18"/>
  <c r="AJ17" i="18" s="1"/>
  <c r="AI16" i="18"/>
  <c r="AJ16" i="18" s="1"/>
  <c r="AI15" i="18"/>
  <c r="AJ15" i="18" s="1"/>
  <c r="AI14" i="18"/>
  <c r="AJ14" i="18" s="1"/>
  <c r="AI13" i="18"/>
  <c r="AJ13" i="18" s="1"/>
  <c r="AI12" i="18"/>
  <c r="AJ12" i="18" s="1"/>
  <c r="AI11" i="18"/>
  <c r="AJ11" i="18" s="1"/>
  <c r="AI10" i="18"/>
  <c r="AJ10" i="18" s="1"/>
  <c r="AI9" i="18"/>
  <c r="AJ9" i="18" s="1"/>
  <c r="AI8" i="18"/>
  <c r="AJ8" i="18" s="1"/>
  <c r="AI7" i="18"/>
  <c r="AJ7" i="18" s="1"/>
  <c r="AI6" i="18"/>
  <c r="AJ6" i="18" s="1"/>
  <c r="AI5" i="18"/>
  <c r="AJ5" i="18" s="1"/>
  <c r="AI4" i="18"/>
  <c r="AJ4" i="18" s="1"/>
  <c r="D90" i="17"/>
  <c r="E90" i="17" s="1"/>
  <c r="AI89" i="17"/>
  <c r="AH87" i="17"/>
  <c r="AH86" i="17"/>
  <c r="AH85" i="17"/>
  <c r="AH84" i="17"/>
  <c r="AH83" i="17"/>
  <c r="AH82" i="17"/>
  <c r="AH81" i="17"/>
  <c r="AH80" i="17"/>
  <c r="AH79" i="17"/>
  <c r="AH78" i="17"/>
  <c r="AH77" i="17"/>
  <c r="AH76" i="17"/>
  <c r="AH75" i="17"/>
  <c r="AH74" i="17"/>
  <c r="AH73" i="17"/>
  <c r="AH72" i="17"/>
  <c r="AH71" i="17"/>
  <c r="AH70" i="17"/>
  <c r="AH69" i="17"/>
  <c r="AH68" i="17"/>
  <c r="AH67" i="17"/>
  <c r="AH66" i="17"/>
  <c r="AH65" i="17"/>
  <c r="AH64" i="17"/>
  <c r="AH63" i="17"/>
  <c r="AH62" i="17"/>
  <c r="AH61" i="17"/>
  <c r="AH60" i="17"/>
  <c r="AH59" i="17"/>
  <c r="AH58" i="17"/>
  <c r="AH57" i="17"/>
  <c r="AH56" i="17"/>
  <c r="AH55" i="17"/>
  <c r="AH54" i="17"/>
  <c r="AH53" i="17"/>
  <c r="AH52" i="17"/>
  <c r="AH51" i="17"/>
  <c r="AH50" i="17"/>
  <c r="AH49" i="17"/>
  <c r="AH48" i="17"/>
  <c r="AH47" i="17"/>
  <c r="AH46" i="17"/>
  <c r="AH45" i="17"/>
  <c r="AH44" i="17"/>
  <c r="AH43" i="17"/>
  <c r="AH42" i="17"/>
  <c r="AH41" i="17"/>
  <c r="AH40" i="17"/>
  <c r="AI38" i="17"/>
  <c r="AH38" i="17"/>
  <c r="AH37" i="17"/>
  <c r="AI37" i="17" s="1"/>
  <c r="AI36" i="17"/>
  <c r="AH36" i="17"/>
  <c r="AH35" i="17"/>
  <c r="AI35" i="17" s="1"/>
  <c r="AI34" i="17"/>
  <c r="AH34" i="17"/>
  <c r="AH33" i="17"/>
  <c r="AI33" i="17" s="1"/>
  <c r="AI32" i="17"/>
  <c r="AH32" i="17"/>
  <c r="AH31" i="17"/>
  <c r="AI31" i="17" s="1"/>
  <c r="AI30" i="17"/>
  <c r="AH30" i="17"/>
  <c r="AH29" i="17"/>
  <c r="AI29" i="17" s="1"/>
  <c r="AI28" i="17"/>
  <c r="AH28" i="17"/>
  <c r="AH27" i="17"/>
  <c r="AI27" i="17" s="1"/>
  <c r="AI26" i="17"/>
  <c r="AH26" i="17"/>
  <c r="AH25" i="17"/>
  <c r="AI25" i="17" s="1"/>
  <c r="AI24" i="17"/>
  <c r="AH24" i="17"/>
  <c r="AH23" i="17"/>
  <c r="AI23" i="17" s="1"/>
  <c r="AI22" i="17"/>
  <c r="AH22" i="17"/>
  <c r="AH21" i="17"/>
  <c r="AI21" i="17" s="1"/>
  <c r="AI20" i="17"/>
  <c r="AH20" i="17"/>
  <c r="AH19" i="17"/>
  <c r="AI19" i="17" s="1"/>
  <c r="AI18" i="17"/>
  <c r="AH18" i="17"/>
  <c r="AH17" i="17"/>
  <c r="AI17" i="17" s="1"/>
  <c r="AI16" i="17"/>
  <c r="AH16" i="17"/>
  <c r="AH15" i="17"/>
  <c r="AI15" i="17" s="1"/>
  <c r="AI14" i="17"/>
  <c r="AH14" i="17"/>
  <c r="AH13" i="17"/>
  <c r="AI13" i="17" s="1"/>
  <c r="AI12" i="17"/>
  <c r="AH12" i="17"/>
  <c r="AH11" i="17"/>
  <c r="AI11" i="17" s="1"/>
  <c r="AI10" i="17"/>
  <c r="AH10" i="17"/>
  <c r="AH9" i="17"/>
  <c r="AI9" i="17" s="1"/>
  <c r="AI8" i="17"/>
  <c r="AH8" i="17"/>
  <c r="AH7" i="17"/>
  <c r="AI7" i="17" s="1"/>
  <c r="AI6" i="17"/>
  <c r="AH6" i="17"/>
  <c r="AH5" i="17"/>
  <c r="AI5" i="17" s="1"/>
  <c r="AI4" i="17"/>
  <c r="AH4" i="17"/>
  <c r="AE104" i="16"/>
  <c r="AA104" i="16"/>
  <c r="W104" i="16"/>
  <c r="S104" i="16"/>
  <c r="O104" i="16"/>
  <c r="K104" i="16"/>
  <c r="G104" i="16"/>
  <c r="AH103" i="16"/>
  <c r="AG103" i="16"/>
  <c r="AF103" i="16"/>
  <c r="AE103" i="16"/>
  <c r="AD103" i="16"/>
  <c r="AC103" i="16"/>
  <c r="AB103" i="16"/>
  <c r="AA103" i="16"/>
  <c r="Z103" i="16"/>
  <c r="Y103" i="16"/>
  <c r="X103" i="16"/>
  <c r="W103" i="16"/>
  <c r="V103" i="16"/>
  <c r="U103" i="16"/>
  <c r="T103" i="16"/>
  <c r="S103" i="16"/>
  <c r="R103" i="16"/>
  <c r="Q103" i="16"/>
  <c r="P103" i="16"/>
  <c r="O103" i="16"/>
  <c r="N103" i="16"/>
  <c r="M103" i="16"/>
  <c r="L103" i="16"/>
  <c r="K103" i="16"/>
  <c r="J103" i="16"/>
  <c r="I103" i="16"/>
  <c r="H103" i="16"/>
  <c r="G103" i="16"/>
  <c r="F103" i="16"/>
  <c r="E103" i="16"/>
  <c r="D103" i="16"/>
  <c r="AH102" i="16"/>
  <c r="AG102" i="16"/>
  <c r="AF102" i="16"/>
  <c r="AE102" i="16"/>
  <c r="AD102" i="16"/>
  <c r="AC102" i="16"/>
  <c r="AB102" i="16"/>
  <c r="AA102" i="16"/>
  <c r="Z102" i="16"/>
  <c r="Y102" i="16"/>
  <c r="X102" i="16"/>
  <c r="W102" i="16"/>
  <c r="V102" i="16"/>
  <c r="U102" i="16"/>
  <c r="T102" i="16"/>
  <c r="S102" i="16"/>
  <c r="R102" i="16"/>
  <c r="Q102" i="16"/>
  <c r="P102" i="16"/>
  <c r="O102" i="16"/>
  <c r="N102" i="16"/>
  <c r="M102" i="16"/>
  <c r="L102" i="16"/>
  <c r="K102" i="16"/>
  <c r="J102" i="16"/>
  <c r="I102" i="16"/>
  <c r="H102" i="16"/>
  <c r="G102" i="16"/>
  <c r="F102" i="16"/>
  <c r="E102" i="16"/>
  <c r="D102" i="16"/>
  <c r="AH101" i="16"/>
  <c r="AG101" i="16"/>
  <c r="AF101" i="16"/>
  <c r="AE101" i="16"/>
  <c r="AD101" i="16"/>
  <c r="AC101" i="16"/>
  <c r="AB101" i="16"/>
  <c r="AA101" i="16"/>
  <c r="Z101" i="16"/>
  <c r="Y101" i="16"/>
  <c r="X101" i="16"/>
  <c r="W101" i="16"/>
  <c r="V101" i="16"/>
  <c r="U101" i="16"/>
  <c r="T101" i="16"/>
  <c r="S101" i="16"/>
  <c r="R101" i="16"/>
  <c r="Q101" i="16"/>
  <c r="P101" i="16"/>
  <c r="O101" i="16"/>
  <c r="N101" i="16"/>
  <c r="M101" i="16"/>
  <c r="L101" i="16"/>
  <c r="K101" i="16"/>
  <c r="J101" i="16"/>
  <c r="I101" i="16"/>
  <c r="H101" i="16"/>
  <c r="G101" i="16"/>
  <c r="F101" i="16"/>
  <c r="E101" i="16"/>
  <c r="D101" i="16"/>
  <c r="AH100" i="16"/>
  <c r="AG100" i="16"/>
  <c r="AF100" i="16"/>
  <c r="AE100" i="16"/>
  <c r="AD100" i="16"/>
  <c r="AC100" i="16"/>
  <c r="AB100" i="16"/>
  <c r="AA100" i="16"/>
  <c r="Z100" i="16"/>
  <c r="Y100" i="16"/>
  <c r="X100" i="16"/>
  <c r="W100" i="16"/>
  <c r="V100" i="16"/>
  <c r="U100" i="16"/>
  <c r="T100" i="16"/>
  <c r="S100" i="16"/>
  <c r="R100" i="16"/>
  <c r="Q100" i="16"/>
  <c r="P100" i="16"/>
  <c r="O100" i="16"/>
  <c r="N100" i="16"/>
  <c r="M100" i="16"/>
  <c r="L100" i="16"/>
  <c r="K100" i="16"/>
  <c r="J100" i="16"/>
  <c r="I100" i="16"/>
  <c r="H100" i="16"/>
  <c r="G100" i="16"/>
  <c r="F100" i="16"/>
  <c r="E100" i="16"/>
  <c r="D100" i="16"/>
  <c r="AH99" i="16"/>
  <c r="AG99" i="16"/>
  <c r="AF99" i="16"/>
  <c r="AE99" i="16"/>
  <c r="AD99" i="16"/>
  <c r="AC99" i="16"/>
  <c r="AB99" i="16"/>
  <c r="AA99" i="16"/>
  <c r="Z99" i="16"/>
  <c r="Y99" i="16"/>
  <c r="X99" i="16"/>
  <c r="W99" i="16"/>
  <c r="V99" i="16"/>
  <c r="U99" i="16"/>
  <c r="T99" i="16"/>
  <c r="S99" i="16"/>
  <c r="R99" i="16"/>
  <c r="Q99" i="16"/>
  <c r="P99" i="16"/>
  <c r="O99" i="16"/>
  <c r="N99" i="16"/>
  <c r="M99" i="16"/>
  <c r="L99" i="16"/>
  <c r="K99" i="16"/>
  <c r="J99" i="16"/>
  <c r="I99" i="16"/>
  <c r="H99" i="16"/>
  <c r="G99" i="16"/>
  <c r="F99" i="16"/>
  <c r="E99" i="16"/>
  <c r="D99" i="16"/>
  <c r="AH98" i="16"/>
  <c r="AG98" i="16"/>
  <c r="AF98" i="16"/>
  <c r="AE98" i="16"/>
  <c r="AD98" i="16"/>
  <c r="AC98" i="16"/>
  <c r="AB98" i="16"/>
  <c r="AA98" i="16"/>
  <c r="Z98" i="16"/>
  <c r="Y98" i="16"/>
  <c r="X98" i="16"/>
  <c r="W98" i="16"/>
  <c r="V98" i="16"/>
  <c r="U98" i="16"/>
  <c r="T98" i="16"/>
  <c r="S98" i="16"/>
  <c r="R98" i="16"/>
  <c r="Q98" i="16"/>
  <c r="P98" i="16"/>
  <c r="O98" i="16"/>
  <c r="N98" i="16"/>
  <c r="M98" i="16"/>
  <c r="L98" i="16"/>
  <c r="K98" i="16"/>
  <c r="J98" i="16"/>
  <c r="I98" i="16"/>
  <c r="H98" i="16"/>
  <c r="G98" i="16"/>
  <c r="F98" i="16"/>
  <c r="E98" i="16"/>
  <c r="D98" i="16"/>
  <c r="AH97" i="16"/>
  <c r="AG97" i="16"/>
  <c r="AF97" i="16"/>
  <c r="AE97" i="16"/>
  <c r="AD97" i="16"/>
  <c r="AC97" i="16"/>
  <c r="AB97" i="16"/>
  <c r="AA97" i="16"/>
  <c r="Z97" i="16"/>
  <c r="Y97" i="16"/>
  <c r="X97" i="16"/>
  <c r="W97" i="16"/>
  <c r="V97" i="16"/>
  <c r="U97" i="16"/>
  <c r="T97" i="16"/>
  <c r="S97" i="16"/>
  <c r="R97" i="16"/>
  <c r="Q97" i="16"/>
  <c r="P97" i="16"/>
  <c r="O97" i="16"/>
  <c r="N97" i="16"/>
  <c r="M97" i="16"/>
  <c r="L97" i="16"/>
  <c r="K97" i="16"/>
  <c r="J97" i="16"/>
  <c r="I97" i="16"/>
  <c r="H97" i="16"/>
  <c r="G97" i="16"/>
  <c r="F97" i="16"/>
  <c r="E97" i="16"/>
  <c r="D97" i="16"/>
  <c r="AH96" i="16"/>
  <c r="AG96" i="16"/>
  <c r="AF96" i="16"/>
  <c r="AE96" i="16"/>
  <c r="AD96" i="16"/>
  <c r="AC96" i="16"/>
  <c r="AB96" i="16"/>
  <c r="AA96" i="16"/>
  <c r="Z96" i="16"/>
  <c r="Y96" i="16"/>
  <c r="X96" i="16"/>
  <c r="W96" i="16"/>
  <c r="V96" i="16"/>
  <c r="U96" i="16"/>
  <c r="T96" i="16"/>
  <c r="S96" i="16"/>
  <c r="R96" i="16"/>
  <c r="Q96" i="16"/>
  <c r="P96" i="16"/>
  <c r="O96" i="16"/>
  <c r="N96" i="16"/>
  <c r="M96" i="16"/>
  <c r="L96" i="16"/>
  <c r="K96" i="16"/>
  <c r="J96" i="16"/>
  <c r="I96" i="16"/>
  <c r="H96" i="16"/>
  <c r="G96" i="16"/>
  <c r="F96" i="16"/>
  <c r="E96" i="16"/>
  <c r="D96" i="16"/>
  <c r="AH95" i="16"/>
  <c r="AG95" i="16"/>
  <c r="AF95" i="16"/>
  <c r="AE95" i="16"/>
  <c r="AD95" i="16"/>
  <c r="AC95" i="16"/>
  <c r="AB95" i="16"/>
  <c r="AA95" i="16"/>
  <c r="Z95" i="16"/>
  <c r="Y95" i="16"/>
  <c r="X95" i="16"/>
  <c r="W95" i="16"/>
  <c r="V95" i="16"/>
  <c r="U95" i="16"/>
  <c r="T95" i="16"/>
  <c r="S95" i="16"/>
  <c r="R95" i="16"/>
  <c r="Q95" i="16"/>
  <c r="P95" i="16"/>
  <c r="O95" i="16"/>
  <c r="N95" i="16"/>
  <c r="M95" i="16"/>
  <c r="L95" i="16"/>
  <c r="K95" i="16"/>
  <c r="J95" i="16"/>
  <c r="I95" i="16"/>
  <c r="H95" i="16"/>
  <c r="G95" i="16"/>
  <c r="F95" i="16"/>
  <c r="E95" i="16"/>
  <c r="D95" i="16"/>
  <c r="AH94" i="16"/>
  <c r="AH104" i="16" s="1"/>
  <c r="AG94" i="16"/>
  <c r="AG104" i="16" s="1"/>
  <c r="AF94" i="16"/>
  <c r="AF104" i="16" s="1"/>
  <c r="AE94" i="16"/>
  <c r="AD94" i="16"/>
  <c r="AD104" i="16" s="1"/>
  <c r="AC94" i="16"/>
  <c r="AC104" i="16" s="1"/>
  <c r="AB94" i="16"/>
  <c r="AB104" i="16" s="1"/>
  <c r="AA94" i="16"/>
  <c r="Z94" i="16"/>
  <c r="Z104" i="16" s="1"/>
  <c r="Y94" i="16"/>
  <c r="Y104" i="16" s="1"/>
  <c r="X94" i="16"/>
  <c r="X104" i="16" s="1"/>
  <c r="W94" i="16"/>
  <c r="V94" i="16"/>
  <c r="V104" i="16" s="1"/>
  <c r="U94" i="16"/>
  <c r="U104" i="16" s="1"/>
  <c r="T94" i="16"/>
  <c r="T104" i="16" s="1"/>
  <c r="S94" i="16"/>
  <c r="R94" i="16"/>
  <c r="R104" i="16" s="1"/>
  <c r="Q94" i="16"/>
  <c r="Q104" i="16" s="1"/>
  <c r="P94" i="16"/>
  <c r="P104" i="16" s="1"/>
  <c r="O94" i="16"/>
  <c r="N94" i="16"/>
  <c r="N104" i="16" s="1"/>
  <c r="M94" i="16"/>
  <c r="M104" i="16" s="1"/>
  <c r="L94" i="16"/>
  <c r="L104" i="16" s="1"/>
  <c r="K94" i="16"/>
  <c r="J94" i="16"/>
  <c r="J104" i="16" s="1"/>
  <c r="I94" i="16"/>
  <c r="I104" i="16" s="1"/>
  <c r="H94" i="16"/>
  <c r="H104" i="16" s="1"/>
  <c r="G94" i="16"/>
  <c r="F94" i="16"/>
  <c r="F104" i="16" s="1"/>
  <c r="E94" i="16"/>
  <c r="E104" i="16" s="1"/>
  <c r="D94" i="16"/>
  <c r="D104" i="16" s="1"/>
  <c r="AH90" i="16"/>
  <c r="D90" i="16"/>
  <c r="AJ89" i="16"/>
  <c r="D89" i="16"/>
  <c r="E89" i="16" s="1"/>
  <c r="AJ88" i="16"/>
  <c r="AI86" i="16"/>
  <c r="AI85" i="16"/>
  <c r="AI84" i="16"/>
  <c r="AI83" i="16"/>
  <c r="AI82" i="16"/>
  <c r="AI81" i="16"/>
  <c r="AI80" i="16"/>
  <c r="AI79" i="16"/>
  <c r="AI78" i="16"/>
  <c r="AI77" i="16"/>
  <c r="AI76" i="16"/>
  <c r="AI75" i="16"/>
  <c r="AI74" i="16"/>
  <c r="AI73" i="16"/>
  <c r="AI72" i="16"/>
  <c r="AI71" i="16"/>
  <c r="AI70" i="16"/>
  <c r="AI69" i="16"/>
  <c r="AI68" i="16"/>
  <c r="AI67" i="16"/>
  <c r="AI66" i="16"/>
  <c r="AI65" i="16"/>
  <c r="AI64" i="16"/>
  <c r="AI63" i="16"/>
  <c r="AI62" i="16"/>
  <c r="AI61" i="16"/>
  <c r="AI60" i="16"/>
  <c r="AI59" i="16"/>
  <c r="AI58" i="16"/>
  <c r="AI57" i="16"/>
  <c r="AI56" i="16"/>
  <c r="AI55" i="16"/>
  <c r="AI54" i="16"/>
  <c r="AI53" i="16"/>
  <c r="AI52" i="16"/>
  <c r="AI51" i="16"/>
  <c r="AI50" i="16"/>
  <c r="AI49" i="16"/>
  <c r="AI48" i="16"/>
  <c r="AI47" i="16"/>
  <c r="AI46" i="16"/>
  <c r="AI45" i="16"/>
  <c r="AI44" i="16"/>
  <c r="AI43" i="16"/>
  <c r="AI42" i="16"/>
  <c r="AI41" i="16"/>
  <c r="AI40" i="16"/>
  <c r="AJ38" i="16"/>
  <c r="AI38" i="16"/>
  <c r="AI37" i="16"/>
  <c r="AJ37" i="16" s="1"/>
  <c r="AJ36" i="16"/>
  <c r="AI36" i="16"/>
  <c r="AI35" i="16"/>
  <c r="AJ35" i="16" s="1"/>
  <c r="AJ34" i="16"/>
  <c r="AI34" i="16"/>
  <c r="AI33" i="16"/>
  <c r="AJ33" i="16" s="1"/>
  <c r="AJ32" i="16"/>
  <c r="AI32" i="16"/>
  <c r="AI31" i="16"/>
  <c r="AJ31" i="16" s="1"/>
  <c r="AJ30" i="16"/>
  <c r="AI30" i="16"/>
  <c r="AI29" i="16"/>
  <c r="AJ29" i="16" s="1"/>
  <c r="AJ28" i="16"/>
  <c r="AI28" i="16"/>
  <c r="AI27" i="16"/>
  <c r="AJ27" i="16" s="1"/>
  <c r="AJ26" i="16"/>
  <c r="AI26" i="16"/>
  <c r="AI25" i="16"/>
  <c r="AJ25" i="16" s="1"/>
  <c r="AJ24" i="16"/>
  <c r="AI24" i="16"/>
  <c r="AI23" i="16"/>
  <c r="AJ23" i="16" s="1"/>
  <c r="AJ22" i="16"/>
  <c r="AI22" i="16"/>
  <c r="AI21" i="16"/>
  <c r="AJ21" i="16" s="1"/>
  <c r="AJ20" i="16"/>
  <c r="AI20" i="16"/>
  <c r="AI19" i="16"/>
  <c r="AJ19" i="16" s="1"/>
  <c r="AJ18" i="16"/>
  <c r="AI18" i="16"/>
  <c r="AI17" i="16"/>
  <c r="AJ17" i="16" s="1"/>
  <c r="AJ16" i="16"/>
  <c r="AI16" i="16"/>
  <c r="AI15" i="16"/>
  <c r="AJ15" i="16" s="1"/>
  <c r="AJ14" i="16"/>
  <c r="AI14" i="16"/>
  <c r="AI13" i="16"/>
  <c r="AJ13" i="16" s="1"/>
  <c r="AJ12" i="16"/>
  <c r="AI12" i="16"/>
  <c r="AI11" i="16"/>
  <c r="AJ11" i="16" s="1"/>
  <c r="AJ10" i="16"/>
  <c r="AI10" i="16"/>
  <c r="AI9" i="16"/>
  <c r="AJ9" i="16" s="1"/>
  <c r="AJ8" i="16"/>
  <c r="AI8" i="16"/>
  <c r="AI7" i="16"/>
  <c r="AJ7" i="16" s="1"/>
  <c r="AJ6" i="16"/>
  <c r="AI6" i="16"/>
  <c r="AI5" i="16"/>
  <c r="AJ5" i="16" s="1"/>
  <c r="AJ4" i="16"/>
  <c r="AI4" i="16"/>
  <c r="E91" i="17" l="1"/>
  <c r="F90" i="17"/>
  <c r="D91" i="17"/>
  <c r="F89" i="16"/>
  <c r="E90" i="16"/>
  <c r="AI90" i="15"/>
  <c r="AH88" i="15"/>
  <c r="AH87" i="15"/>
  <c r="AH86" i="15"/>
  <c r="AH85" i="15"/>
  <c r="AH84" i="15"/>
  <c r="AH83" i="15"/>
  <c r="AH82" i="15"/>
  <c r="AH81" i="15"/>
  <c r="AH80" i="15"/>
  <c r="AH79" i="15"/>
  <c r="AH78" i="15"/>
  <c r="AH77" i="15"/>
  <c r="AH76" i="15"/>
  <c r="AH75" i="15"/>
  <c r="AH74" i="15"/>
  <c r="AH73" i="15"/>
  <c r="AH72" i="15"/>
  <c r="AH71" i="15"/>
  <c r="AH70" i="15"/>
  <c r="AH69" i="15"/>
  <c r="AH68" i="15"/>
  <c r="AH67" i="15"/>
  <c r="AH66" i="15"/>
  <c r="AH65" i="15"/>
  <c r="AH64" i="15"/>
  <c r="AH63" i="15"/>
  <c r="AH62" i="15"/>
  <c r="AH61" i="15"/>
  <c r="AH60" i="15"/>
  <c r="AH59" i="15"/>
  <c r="AH58" i="15"/>
  <c r="AH57" i="15"/>
  <c r="AH56" i="15"/>
  <c r="AH55" i="15"/>
  <c r="AH54" i="15"/>
  <c r="AH53" i="15"/>
  <c r="AH52" i="15"/>
  <c r="AH51" i="15"/>
  <c r="AH50" i="15"/>
  <c r="AH49" i="15"/>
  <c r="AH48" i="15"/>
  <c r="AH47" i="15"/>
  <c r="AH46" i="15"/>
  <c r="AH45" i="15"/>
  <c r="AH44" i="15"/>
  <c r="AH43" i="15"/>
  <c r="AH42" i="15"/>
  <c r="AH40" i="15"/>
  <c r="AI40" i="15"/>
  <c r="AH39" i="15"/>
  <c r="AI39" i="15"/>
  <c r="AH38" i="15"/>
  <c r="AI38" i="15"/>
  <c r="AH37" i="15"/>
  <c r="AI37" i="15"/>
  <c r="AH36" i="15"/>
  <c r="AI36" i="15"/>
  <c r="AH35" i="15"/>
  <c r="AI35" i="15"/>
  <c r="AH34" i="15"/>
  <c r="AI34" i="15"/>
  <c r="AH33" i="15"/>
  <c r="AI33" i="15"/>
  <c r="AH32" i="15"/>
  <c r="AI32" i="15"/>
  <c r="AH31" i="15"/>
  <c r="AI31" i="15"/>
  <c r="AH30" i="15"/>
  <c r="AI30" i="15"/>
  <c r="AH29" i="15"/>
  <c r="AI29" i="15"/>
  <c r="AH28" i="15"/>
  <c r="AI28" i="15"/>
  <c r="AH27" i="15"/>
  <c r="AI27" i="15"/>
  <c r="AH26" i="15"/>
  <c r="AI26" i="15"/>
  <c r="AH25" i="15"/>
  <c r="AI25" i="15"/>
  <c r="AH24" i="15"/>
  <c r="AI24" i="15"/>
  <c r="AH23" i="15"/>
  <c r="AI23" i="15"/>
  <c r="AH22" i="15"/>
  <c r="AI22" i="15"/>
  <c r="AH21" i="15"/>
  <c r="AI21" i="15"/>
  <c r="AH20" i="15"/>
  <c r="AI20" i="15"/>
  <c r="AH19" i="15"/>
  <c r="AI19" i="15"/>
  <c r="AH18" i="15"/>
  <c r="AI18" i="15" s="1"/>
  <c r="AH17" i="15"/>
  <c r="AI17" i="15"/>
  <c r="AH16" i="15"/>
  <c r="AI16" i="15" s="1"/>
  <c r="AH15" i="15"/>
  <c r="AI15" i="15"/>
  <c r="AH14" i="15"/>
  <c r="AI14" i="15" s="1"/>
  <c r="AH13" i="15"/>
  <c r="AI13" i="15"/>
  <c r="AH12" i="15"/>
  <c r="AI12" i="15" s="1"/>
  <c r="AH11" i="15"/>
  <c r="AI11" i="15"/>
  <c r="AH10" i="15"/>
  <c r="AI10" i="15" s="1"/>
  <c r="AH9" i="15"/>
  <c r="AI9" i="15"/>
  <c r="AH8" i="15"/>
  <c r="AI8" i="15" s="1"/>
  <c r="AH7" i="15"/>
  <c r="AI7" i="15"/>
  <c r="AH6" i="15"/>
  <c r="AI6" i="15" s="1"/>
  <c r="AH5" i="15"/>
  <c r="AI5" i="15"/>
  <c r="AH4" i="15"/>
  <c r="AI4" i="15" s="1"/>
  <c r="AJ89" i="14"/>
  <c r="AI87" i="14"/>
  <c r="AI86" i="14"/>
  <c r="AI85" i="14"/>
  <c r="AI84" i="14"/>
  <c r="AI83" i="14"/>
  <c r="AI82" i="14"/>
  <c r="AI81" i="14"/>
  <c r="AI80" i="14"/>
  <c r="AI79" i="14"/>
  <c r="AI78" i="14"/>
  <c r="AI77" i="14"/>
  <c r="AI76" i="14"/>
  <c r="AI75" i="14"/>
  <c r="AI74" i="14"/>
  <c r="AI73" i="14"/>
  <c r="AI72" i="14"/>
  <c r="AI71" i="14"/>
  <c r="AI70" i="14"/>
  <c r="AI69" i="14"/>
  <c r="AI68" i="14"/>
  <c r="AI67" i="14"/>
  <c r="AI66" i="14"/>
  <c r="AI65" i="14"/>
  <c r="AI64" i="14"/>
  <c r="AI63" i="14"/>
  <c r="AI62" i="14"/>
  <c r="AI61" i="14"/>
  <c r="AI60" i="14"/>
  <c r="AI59" i="14"/>
  <c r="AI58" i="14"/>
  <c r="AI57" i="14"/>
  <c r="AI56" i="14"/>
  <c r="AI55" i="14"/>
  <c r="AI54" i="14"/>
  <c r="AI53" i="14"/>
  <c r="AI52" i="14"/>
  <c r="AI51" i="14"/>
  <c r="AI50" i="14"/>
  <c r="AI49" i="14"/>
  <c r="AI48" i="14"/>
  <c r="AI47" i="14"/>
  <c r="AI46" i="14"/>
  <c r="AI45" i="14"/>
  <c r="AI44" i="14"/>
  <c r="AI43" i="14"/>
  <c r="AI42" i="14"/>
  <c r="AI40" i="14"/>
  <c r="AJ40" i="14"/>
  <c r="AI39" i="14"/>
  <c r="AJ39" i="14" s="1"/>
  <c r="AI38" i="14"/>
  <c r="AJ38" i="14"/>
  <c r="AI37" i="14"/>
  <c r="AJ37" i="14" s="1"/>
  <c r="AI36" i="14"/>
  <c r="AJ36" i="14" s="1"/>
  <c r="AI35" i="14"/>
  <c r="AJ35" i="14" s="1"/>
  <c r="AI34" i="14"/>
  <c r="AJ34" i="14" s="1"/>
  <c r="AI33" i="14"/>
  <c r="AJ33" i="14" s="1"/>
  <c r="AI32" i="14"/>
  <c r="AJ32" i="14" s="1"/>
  <c r="AI31" i="14"/>
  <c r="AJ31" i="14" s="1"/>
  <c r="AI30" i="14"/>
  <c r="AJ30" i="14" s="1"/>
  <c r="AI29" i="14"/>
  <c r="AJ29" i="14" s="1"/>
  <c r="AI28" i="14"/>
  <c r="AJ28" i="14" s="1"/>
  <c r="AI27" i="14"/>
  <c r="AJ27" i="14" s="1"/>
  <c r="AI26" i="14"/>
  <c r="AJ26" i="14" s="1"/>
  <c r="AI25" i="14"/>
  <c r="AJ25" i="14" s="1"/>
  <c r="AI24" i="14"/>
  <c r="AJ24" i="14" s="1"/>
  <c r="AI23" i="14"/>
  <c r="AJ23" i="14" s="1"/>
  <c r="AI22" i="14"/>
  <c r="AJ22" i="14" s="1"/>
  <c r="AI21" i="14"/>
  <c r="AJ21" i="14" s="1"/>
  <c r="AI20" i="14"/>
  <c r="AJ20" i="14" s="1"/>
  <c r="AI19" i="14"/>
  <c r="AJ19" i="14" s="1"/>
  <c r="AI18" i="14"/>
  <c r="AJ18" i="14" s="1"/>
  <c r="AI17" i="14"/>
  <c r="AJ17" i="14" s="1"/>
  <c r="AI16" i="14"/>
  <c r="AJ16" i="14" s="1"/>
  <c r="AI15" i="14"/>
  <c r="AJ15" i="14" s="1"/>
  <c r="AI14" i="14"/>
  <c r="AJ14" i="14" s="1"/>
  <c r="AI13" i="14"/>
  <c r="AJ13" i="14" s="1"/>
  <c r="AI12" i="14"/>
  <c r="AJ12" i="14" s="1"/>
  <c r="AI11" i="14"/>
  <c r="AJ11" i="14" s="1"/>
  <c r="AI10" i="14"/>
  <c r="AJ10" i="14" s="1"/>
  <c r="AI9" i="14"/>
  <c r="AJ9" i="14" s="1"/>
  <c r="AI8" i="14"/>
  <c r="AJ8" i="14" s="1"/>
  <c r="AI7" i="14"/>
  <c r="AJ7" i="14" s="1"/>
  <c r="AI6" i="14"/>
  <c r="AJ6" i="14" s="1"/>
  <c r="AI5" i="14"/>
  <c r="AJ5" i="14" s="1"/>
  <c r="AI4" i="14"/>
  <c r="AJ4" i="14" s="1"/>
  <c r="AH102" i="13"/>
  <c r="AG102" i="13"/>
  <c r="AF102" i="13"/>
  <c r="AE102" i="13"/>
  <c r="AD102" i="13"/>
  <c r="AC102" i="13"/>
  <c r="AB102" i="13"/>
  <c r="AA102" i="13"/>
  <c r="Z102" i="13"/>
  <c r="Y102" i="13"/>
  <c r="X102" i="13"/>
  <c r="W102" i="13"/>
  <c r="V102" i="13"/>
  <c r="U102" i="13"/>
  <c r="T102" i="13"/>
  <c r="S102" i="13"/>
  <c r="R102" i="13"/>
  <c r="Q102" i="13"/>
  <c r="P102" i="13"/>
  <c r="O102" i="13"/>
  <c r="N102" i="13"/>
  <c r="M102" i="13"/>
  <c r="L102" i="13"/>
  <c r="K102" i="13"/>
  <c r="J102" i="13"/>
  <c r="I102" i="13"/>
  <c r="H102" i="13"/>
  <c r="G102" i="13"/>
  <c r="F102" i="13"/>
  <c r="E102" i="13"/>
  <c r="D102" i="13"/>
  <c r="AH101" i="13"/>
  <c r="AG101" i="13"/>
  <c r="AF101" i="13"/>
  <c r="AE101" i="13"/>
  <c r="AD101" i="13"/>
  <c r="AC101" i="13"/>
  <c r="AB101" i="13"/>
  <c r="AA101" i="13"/>
  <c r="Z101" i="13"/>
  <c r="Y101" i="13"/>
  <c r="X101" i="13"/>
  <c r="W101" i="13"/>
  <c r="V101" i="13"/>
  <c r="U101" i="13"/>
  <c r="T101" i="13"/>
  <c r="S101" i="13"/>
  <c r="R101" i="13"/>
  <c r="Q101" i="13"/>
  <c r="P101" i="13"/>
  <c r="O101" i="13"/>
  <c r="N101" i="13"/>
  <c r="M101" i="13"/>
  <c r="L101" i="13"/>
  <c r="K101" i="13"/>
  <c r="J101" i="13"/>
  <c r="I101" i="13"/>
  <c r="H101" i="13"/>
  <c r="G101" i="13"/>
  <c r="F101" i="13"/>
  <c r="E101" i="13"/>
  <c r="D101" i="13"/>
  <c r="AH100" i="13"/>
  <c r="AG100" i="13"/>
  <c r="AF100" i="13"/>
  <c r="AE100" i="13"/>
  <c r="AD100" i="13"/>
  <c r="AC100" i="13"/>
  <c r="AB100" i="13"/>
  <c r="AA100" i="13"/>
  <c r="Z100" i="13"/>
  <c r="Y100" i="13"/>
  <c r="X100" i="13"/>
  <c r="W100" i="13"/>
  <c r="V100" i="13"/>
  <c r="U100" i="13"/>
  <c r="T100" i="13"/>
  <c r="S100" i="13"/>
  <c r="R100" i="13"/>
  <c r="Q100" i="13"/>
  <c r="P100" i="13"/>
  <c r="O100" i="13"/>
  <c r="N100" i="13"/>
  <c r="M100" i="13"/>
  <c r="L100" i="13"/>
  <c r="K100" i="13"/>
  <c r="J100" i="13"/>
  <c r="I100" i="13"/>
  <c r="H100" i="13"/>
  <c r="G100" i="13"/>
  <c r="F100" i="13"/>
  <c r="E100" i="13"/>
  <c r="D100" i="13"/>
  <c r="AH99" i="13"/>
  <c r="AG99" i="13"/>
  <c r="AF99" i="13"/>
  <c r="AE99" i="13"/>
  <c r="AD99" i="13"/>
  <c r="AC99" i="13"/>
  <c r="AB99" i="13"/>
  <c r="AA99" i="13"/>
  <c r="Z99" i="13"/>
  <c r="Y99" i="13"/>
  <c r="X99" i="13"/>
  <c r="W99" i="13"/>
  <c r="V99" i="13"/>
  <c r="U99" i="13"/>
  <c r="T99" i="13"/>
  <c r="S99" i="13"/>
  <c r="R99" i="13"/>
  <c r="Q99" i="13"/>
  <c r="P99" i="13"/>
  <c r="O99" i="13"/>
  <c r="N99" i="13"/>
  <c r="M99" i="13"/>
  <c r="L99" i="13"/>
  <c r="K99" i="13"/>
  <c r="J99" i="13"/>
  <c r="I99" i="13"/>
  <c r="H99" i="13"/>
  <c r="G99" i="13"/>
  <c r="F99" i="13"/>
  <c r="E99" i="13"/>
  <c r="D99" i="13"/>
  <c r="AH98" i="13"/>
  <c r="AG98" i="13"/>
  <c r="AF98" i="13"/>
  <c r="AE98" i="13"/>
  <c r="AD98" i="13"/>
  <c r="AC98" i="13"/>
  <c r="AB98" i="13"/>
  <c r="AA98" i="13"/>
  <c r="Z98" i="13"/>
  <c r="Y98" i="13"/>
  <c r="X98" i="13"/>
  <c r="W98" i="13"/>
  <c r="V98" i="13"/>
  <c r="U98" i="13"/>
  <c r="T98" i="13"/>
  <c r="S98" i="13"/>
  <c r="R98" i="13"/>
  <c r="Q98" i="13"/>
  <c r="P98" i="13"/>
  <c r="O98" i="13"/>
  <c r="N98" i="13"/>
  <c r="M98" i="13"/>
  <c r="L98" i="13"/>
  <c r="K98" i="13"/>
  <c r="J98" i="13"/>
  <c r="I98" i="13"/>
  <c r="H98" i="13"/>
  <c r="G98" i="13"/>
  <c r="F98" i="13"/>
  <c r="E98" i="13"/>
  <c r="D98" i="13"/>
  <c r="AH97" i="13"/>
  <c r="AG97" i="13"/>
  <c r="AG103" i="13" s="1"/>
  <c r="AF97" i="13"/>
  <c r="AE97" i="13"/>
  <c r="AD97" i="13"/>
  <c r="AC97" i="13"/>
  <c r="AC103" i="13" s="1"/>
  <c r="AB97" i="13"/>
  <c r="AA97" i="13"/>
  <c r="Z97" i="13"/>
  <c r="Y97" i="13"/>
  <c r="X97" i="13"/>
  <c r="W97" i="13"/>
  <c r="V97" i="13"/>
  <c r="U97" i="13"/>
  <c r="U103" i="13" s="1"/>
  <c r="T97" i="13"/>
  <c r="S97" i="13"/>
  <c r="R97" i="13"/>
  <c r="Q97" i="13"/>
  <c r="Q103" i="13" s="1"/>
  <c r="P97" i="13"/>
  <c r="O97" i="13"/>
  <c r="N97" i="13"/>
  <c r="M97" i="13"/>
  <c r="L97" i="13"/>
  <c r="K97" i="13"/>
  <c r="J97" i="13"/>
  <c r="I97" i="13"/>
  <c r="I103" i="13" s="1"/>
  <c r="H97" i="13"/>
  <c r="G97" i="13"/>
  <c r="F97" i="13"/>
  <c r="E97" i="13"/>
  <c r="E103" i="13" s="1"/>
  <c r="D97" i="13"/>
  <c r="AH96" i="13"/>
  <c r="AG96" i="13"/>
  <c r="AF96" i="13"/>
  <c r="AE96" i="13"/>
  <c r="AD96" i="13"/>
  <c r="AC96" i="13"/>
  <c r="AB96" i="13"/>
  <c r="AA96" i="13"/>
  <c r="Z96" i="13"/>
  <c r="Y96" i="13"/>
  <c r="X96" i="13"/>
  <c r="W96" i="13"/>
  <c r="V96" i="13"/>
  <c r="U96" i="13"/>
  <c r="T96" i="13"/>
  <c r="S96" i="13"/>
  <c r="R96" i="13"/>
  <c r="Q96" i="13"/>
  <c r="P96" i="13"/>
  <c r="O96" i="13"/>
  <c r="N96" i="13"/>
  <c r="M96" i="13"/>
  <c r="L96" i="13"/>
  <c r="K96" i="13"/>
  <c r="J96" i="13"/>
  <c r="I96" i="13"/>
  <c r="H96" i="13"/>
  <c r="H103" i="13"/>
  <c r="G96" i="13"/>
  <c r="F96" i="13"/>
  <c r="E96" i="13"/>
  <c r="D96" i="13"/>
  <c r="AH95" i="13"/>
  <c r="AG95" i="13"/>
  <c r="AF95" i="13"/>
  <c r="AE95" i="13"/>
  <c r="AE103" i="13" s="1"/>
  <c r="AD95" i="13"/>
  <c r="AC95" i="13"/>
  <c r="AB95" i="13"/>
  <c r="AA95" i="13"/>
  <c r="Z95" i="13"/>
  <c r="Y95" i="13"/>
  <c r="X95" i="13"/>
  <c r="W95" i="13"/>
  <c r="V95" i="13"/>
  <c r="U95" i="13"/>
  <c r="T95" i="13"/>
  <c r="S95" i="13"/>
  <c r="R95" i="13"/>
  <c r="Q95" i="13"/>
  <c r="P95" i="13"/>
  <c r="O95" i="13"/>
  <c r="N95" i="13"/>
  <c r="M95" i="13"/>
  <c r="L95" i="13"/>
  <c r="K95" i="13"/>
  <c r="J95" i="13"/>
  <c r="I95" i="13"/>
  <c r="H95" i="13"/>
  <c r="G95" i="13"/>
  <c r="F95" i="13"/>
  <c r="E95" i="13"/>
  <c r="D95" i="13"/>
  <c r="AH94" i="13"/>
  <c r="AH103" i="13" s="1"/>
  <c r="AG94" i="13"/>
  <c r="AF94" i="13"/>
  <c r="AE94" i="13"/>
  <c r="AD94" i="13"/>
  <c r="AC94" i="13"/>
  <c r="AB94" i="13"/>
  <c r="AA94" i="13"/>
  <c r="Z94" i="13"/>
  <c r="Y94" i="13"/>
  <c r="X94" i="13"/>
  <c r="W94" i="13"/>
  <c r="V94" i="13"/>
  <c r="U94" i="13"/>
  <c r="T94" i="13"/>
  <c r="S94" i="13"/>
  <c r="R94" i="13"/>
  <c r="Q94" i="13"/>
  <c r="P94" i="13"/>
  <c r="O94" i="13"/>
  <c r="N94" i="13"/>
  <c r="M94" i="13"/>
  <c r="L94" i="13"/>
  <c r="K94" i="13"/>
  <c r="J94" i="13"/>
  <c r="I94" i="13"/>
  <c r="H94" i="13"/>
  <c r="G94" i="13"/>
  <c r="F94" i="13"/>
  <c r="F103" i="13"/>
  <c r="E94" i="13"/>
  <c r="D94" i="13"/>
  <c r="AH93" i="13"/>
  <c r="AG93" i="13"/>
  <c r="AF93" i="13"/>
  <c r="AF103" i="13" s="1"/>
  <c r="AE93" i="13"/>
  <c r="AD93" i="13"/>
  <c r="AC93" i="13"/>
  <c r="AB93" i="13"/>
  <c r="AB103" i="13"/>
  <c r="AA93" i="13"/>
  <c r="Z93" i="13"/>
  <c r="Z103" i="13" s="1"/>
  <c r="Y93" i="13"/>
  <c r="X93" i="13"/>
  <c r="X103" i="13" s="1"/>
  <c r="W93" i="13"/>
  <c r="V93" i="13"/>
  <c r="V103" i="13" s="1"/>
  <c r="U93" i="13"/>
  <c r="T93" i="13"/>
  <c r="T103" i="13" s="1"/>
  <c r="S93" i="13"/>
  <c r="R93" i="13"/>
  <c r="R103" i="13" s="1"/>
  <c r="Q93" i="13"/>
  <c r="P93" i="13"/>
  <c r="P103" i="13" s="1"/>
  <c r="O93" i="13"/>
  <c r="N93" i="13"/>
  <c r="N103" i="13" s="1"/>
  <c r="M93" i="13"/>
  <c r="L93" i="13"/>
  <c r="L103" i="13" s="1"/>
  <c r="K93" i="13"/>
  <c r="J93" i="13"/>
  <c r="J103" i="13" s="1"/>
  <c r="I93" i="13"/>
  <c r="H93" i="13"/>
  <c r="G93" i="13"/>
  <c r="G103" i="13" s="1"/>
  <c r="F93" i="13"/>
  <c r="E93" i="13"/>
  <c r="D93" i="13"/>
  <c r="D103" i="13" s="1"/>
  <c r="AI89" i="13"/>
  <c r="AJ89" i="13" s="1"/>
  <c r="AI87" i="13"/>
  <c r="AI86" i="13"/>
  <c r="AI85" i="13"/>
  <c r="AI84" i="13"/>
  <c r="AI83" i="13"/>
  <c r="AI82" i="13"/>
  <c r="AI81" i="13"/>
  <c r="AI80" i="13"/>
  <c r="AI79" i="13"/>
  <c r="AI78" i="13"/>
  <c r="AI77" i="13"/>
  <c r="AI76" i="13"/>
  <c r="AI75" i="13"/>
  <c r="AI74" i="13"/>
  <c r="AI73" i="13"/>
  <c r="AI72" i="13"/>
  <c r="AI71" i="13"/>
  <c r="AI70" i="13"/>
  <c r="AI69" i="13"/>
  <c r="AI68" i="13"/>
  <c r="AI67" i="13"/>
  <c r="AI66" i="13"/>
  <c r="AI65" i="13"/>
  <c r="AI64" i="13"/>
  <c r="AI63" i="13"/>
  <c r="AI62" i="13"/>
  <c r="AI61" i="13"/>
  <c r="AI60" i="13"/>
  <c r="AI59" i="13"/>
  <c r="AI58" i="13"/>
  <c r="AI57" i="13"/>
  <c r="AI56" i="13"/>
  <c r="AI55" i="13"/>
  <c r="AI54" i="13"/>
  <c r="AI53" i="13"/>
  <c r="AI52" i="13"/>
  <c r="AI51" i="13"/>
  <c r="AI50" i="13"/>
  <c r="AI49" i="13"/>
  <c r="AI48" i="13"/>
  <c r="AI47" i="13"/>
  <c r="AI46" i="13"/>
  <c r="AI45" i="13"/>
  <c r="AI44" i="13"/>
  <c r="AI43" i="13"/>
  <c r="AI42" i="13"/>
  <c r="AI40" i="13"/>
  <c r="AJ40" i="13" s="1"/>
  <c r="AI39" i="13"/>
  <c r="AJ39" i="13"/>
  <c r="AI38" i="13"/>
  <c r="AI37" i="13"/>
  <c r="AJ37" i="13"/>
  <c r="AI36" i="13"/>
  <c r="AJ36" i="13" s="1"/>
  <c r="AI35" i="13"/>
  <c r="AJ35" i="13"/>
  <c r="AJ34" i="13"/>
  <c r="AI34" i="13"/>
  <c r="AI33" i="13"/>
  <c r="AJ33" i="13"/>
  <c r="AJ32" i="13"/>
  <c r="AI32" i="13"/>
  <c r="AI31" i="13"/>
  <c r="AJ31" i="13"/>
  <c r="AI30" i="13"/>
  <c r="AJ30" i="13" s="1"/>
  <c r="AI29" i="13"/>
  <c r="AJ29" i="13"/>
  <c r="AI28" i="13"/>
  <c r="AJ28" i="13" s="1"/>
  <c r="AI27" i="13"/>
  <c r="AJ27" i="13"/>
  <c r="AJ26" i="13"/>
  <c r="AI26" i="13"/>
  <c r="AI25" i="13"/>
  <c r="AJ25" i="13"/>
  <c r="AJ24" i="13"/>
  <c r="AI24" i="13"/>
  <c r="AI23" i="13"/>
  <c r="AJ23" i="13"/>
  <c r="AI22" i="13"/>
  <c r="AJ22" i="13" s="1"/>
  <c r="AI21" i="13"/>
  <c r="AI20" i="13"/>
  <c r="AJ20" i="13"/>
  <c r="AI19" i="13"/>
  <c r="AJ19" i="13"/>
  <c r="AI18" i="13"/>
  <c r="AJ18" i="13"/>
  <c r="AI17" i="13"/>
  <c r="AJ17" i="13"/>
  <c r="AI16" i="13"/>
  <c r="AJ16" i="13"/>
  <c r="AI15" i="13"/>
  <c r="AJ15" i="13" s="1"/>
  <c r="AI14" i="13"/>
  <c r="AJ14" i="13" s="1"/>
  <c r="AI13" i="13"/>
  <c r="AJ13" i="13" s="1"/>
  <c r="AI12" i="13"/>
  <c r="AJ12" i="13" s="1"/>
  <c r="AI11" i="13"/>
  <c r="AJ11" i="13" s="1"/>
  <c r="AI10" i="13"/>
  <c r="AJ10" i="13"/>
  <c r="AI9" i="13"/>
  <c r="AI8" i="13"/>
  <c r="AJ8" i="13"/>
  <c r="AJ7" i="13"/>
  <c r="AI7" i="13"/>
  <c r="AI6" i="13"/>
  <c r="AJ6" i="13"/>
  <c r="AJ5" i="13"/>
  <c r="AI5" i="13"/>
  <c r="AI4" i="13"/>
  <c r="AJ4" i="13"/>
  <c r="AI87" i="12"/>
  <c r="AH85" i="12"/>
  <c r="AH84" i="12"/>
  <c r="AH83" i="12"/>
  <c r="AH82" i="12"/>
  <c r="AH81" i="12"/>
  <c r="AH80" i="12"/>
  <c r="AH79" i="12"/>
  <c r="AH78" i="12"/>
  <c r="AH77" i="12"/>
  <c r="AH76" i="12"/>
  <c r="AH75" i="12"/>
  <c r="AH74" i="12"/>
  <c r="AH73" i="12"/>
  <c r="AH72" i="12"/>
  <c r="AH71" i="12"/>
  <c r="AH70" i="12"/>
  <c r="AH69" i="12"/>
  <c r="AH68" i="12"/>
  <c r="AH67" i="12"/>
  <c r="AH66" i="12"/>
  <c r="AH65" i="12"/>
  <c r="AH64" i="12"/>
  <c r="AH63" i="12"/>
  <c r="AH62" i="12"/>
  <c r="AH61" i="12"/>
  <c r="AH60" i="12"/>
  <c r="AH59" i="12"/>
  <c r="AH58" i="12"/>
  <c r="AH57" i="12"/>
  <c r="AH56" i="12"/>
  <c r="AH55" i="12"/>
  <c r="AH54" i="12"/>
  <c r="AH53" i="12"/>
  <c r="AH52" i="12"/>
  <c r="AH51" i="12"/>
  <c r="AH50" i="12"/>
  <c r="AH49" i="12"/>
  <c r="AH48" i="12"/>
  <c r="AH47" i="12"/>
  <c r="AH46" i="12"/>
  <c r="AH45" i="12"/>
  <c r="AH44" i="12"/>
  <c r="AH43" i="12"/>
  <c r="AH42" i="12"/>
  <c r="AH41" i="12"/>
  <c r="AH40" i="12"/>
  <c r="AH38" i="12"/>
  <c r="AI38" i="12"/>
  <c r="AH37" i="12"/>
  <c r="AI37" i="12" s="1"/>
  <c r="AH36" i="12"/>
  <c r="AI36" i="12"/>
  <c r="AH35" i="12"/>
  <c r="AI35" i="12" s="1"/>
  <c r="AH34" i="12"/>
  <c r="AI34" i="12" s="1"/>
  <c r="AH33" i="12"/>
  <c r="AI33" i="12" s="1"/>
  <c r="AH32" i="12"/>
  <c r="AI32" i="12" s="1"/>
  <c r="AH31" i="12"/>
  <c r="AI31" i="12" s="1"/>
  <c r="AH30" i="12"/>
  <c r="AI30" i="12"/>
  <c r="AH29" i="12"/>
  <c r="AI29" i="12" s="1"/>
  <c r="AH28" i="12"/>
  <c r="AI28" i="12"/>
  <c r="AH27" i="12"/>
  <c r="AI27" i="12" s="1"/>
  <c r="AH26" i="12"/>
  <c r="AI26" i="12" s="1"/>
  <c r="AH25" i="12"/>
  <c r="AI25" i="12" s="1"/>
  <c r="AH24" i="12"/>
  <c r="AI24" i="12" s="1"/>
  <c r="AH23" i="12"/>
  <c r="AI23" i="12" s="1"/>
  <c r="AH22" i="12"/>
  <c r="AI22" i="12"/>
  <c r="AH21" i="12"/>
  <c r="AI21" i="12" s="1"/>
  <c r="AH20" i="12"/>
  <c r="AI20" i="12"/>
  <c r="AH19" i="12"/>
  <c r="AI19" i="12" s="1"/>
  <c r="AH18" i="12"/>
  <c r="AI18" i="12" s="1"/>
  <c r="AH17" i="12"/>
  <c r="AI17" i="12" s="1"/>
  <c r="AH16" i="12"/>
  <c r="AI16" i="12" s="1"/>
  <c r="AH15" i="12"/>
  <c r="AI15" i="12" s="1"/>
  <c r="AH14" i="12"/>
  <c r="AI14" i="12"/>
  <c r="AH13" i="12"/>
  <c r="AI13" i="12" s="1"/>
  <c r="AH12" i="12"/>
  <c r="AI12" i="12"/>
  <c r="AH11" i="12"/>
  <c r="AI11" i="12" s="1"/>
  <c r="AH10" i="12"/>
  <c r="AI10" i="12" s="1"/>
  <c r="AH9" i="12"/>
  <c r="AI9" i="12" s="1"/>
  <c r="AH8" i="12"/>
  <c r="AI8" i="12" s="1"/>
  <c r="AH7" i="12"/>
  <c r="AI7" i="12" s="1"/>
  <c r="AH6" i="12"/>
  <c r="AI6" i="12"/>
  <c r="AH5" i="12"/>
  <c r="AI5" i="12" s="1"/>
  <c r="AH4" i="12"/>
  <c r="AI4" i="12"/>
  <c r="AJ86" i="11"/>
  <c r="AI84" i="11"/>
  <c r="AI83" i="11"/>
  <c r="AI82" i="11"/>
  <c r="AI81" i="11"/>
  <c r="AI80" i="11"/>
  <c r="AI79" i="11"/>
  <c r="AI78" i="11"/>
  <c r="AI77" i="11"/>
  <c r="AI76" i="11"/>
  <c r="AI75" i="11"/>
  <c r="AI74" i="11"/>
  <c r="AI73" i="11"/>
  <c r="AI72" i="11"/>
  <c r="AI71" i="11"/>
  <c r="AI70" i="11"/>
  <c r="AI69" i="11"/>
  <c r="AI68" i="11"/>
  <c r="AI67" i="11"/>
  <c r="AI66" i="11"/>
  <c r="AI65" i="11"/>
  <c r="AI64" i="11"/>
  <c r="AI63" i="11"/>
  <c r="AI62" i="11"/>
  <c r="AI61" i="11"/>
  <c r="AI60" i="11"/>
  <c r="AI59" i="11"/>
  <c r="AI58" i="11"/>
  <c r="AI57" i="11"/>
  <c r="AI56" i="11"/>
  <c r="AI55" i="11"/>
  <c r="AI54" i="11"/>
  <c r="AI53" i="11"/>
  <c r="AI52" i="11"/>
  <c r="AI51" i="11"/>
  <c r="AI50" i="11"/>
  <c r="AI49" i="11"/>
  <c r="AI48" i="11"/>
  <c r="AI47" i="11"/>
  <c r="AI46" i="11"/>
  <c r="AI45" i="11"/>
  <c r="AI44" i="11"/>
  <c r="AI43" i="11"/>
  <c r="AI42" i="11"/>
  <c r="AI40" i="11"/>
  <c r="AJ40" i="11" s="1"/>
  <c r="AJ39" i="11"/>
  <c r="AI39" i="11"/>
  <c r="AJ38" i="11"/>
  <c r="AI38" i="11"/>
  <c r="AJ37" i="11"/>
  <c r="AI37" i="11"/>
  <c r="AJ36" i="11"/>
  <c r="AI36" i="11"/>
  <c r="AJ35" i="11"/>
  <c r="AI35" i="11"/>
  <c r="AJ34" i="11"/>
  <c r="AI34" i="11"/>
  <c r="AI33" i="11"/>
  <c r="AJ33" i="11" s="1"/>
  <c r="AI32" i="11"/>
  <c r="AJ32" i="11" s="1"/>
  <c r="AI31" i="11"/>
  <c r="AJ31" i="11" s="1"/>
  <c r="AI30" i="11"/>
  <c r="AJ30" i="11" s="1"/>
  <c r="AI29" i="11"/>
  <c r="AJ29" i="11"/>
  <c r="AI28" i="11"/>
  <c r="AJ28" i="11" s="1"/>
  <c r="AI27" i="11"/>
  <c r="AJ27" i="11"/>
  <c r="AI26" i="11"/>
  <c r="AJ26" i="11" s="1"/>
  <c r="AI25" i="11"/>
  <c r="AJ25" i="11" s="1"/>
  <c r="AI24" i="11"/>
  <c r="AJ24" i="11" s="1"/>
  <c r="AI23" i="11"/>
  <c r="AJ23" i="11" s="1"/>
  <c r="AI22" i="11"/>
  <c r="AJ22" i="11" s="1"/>
  <c r="AI21" i="11"/>
  <c r="AJ21" i="11"/>
  <c r="AI20" i="11"/>
  <c r="AJ20" i="11" s="1"/>
  <c r="AI19" i="11"/>
  <c r="AJ19" i="11"/>
  <c r="AI18" i="11"/>
  <c r="AJ18" i="11" s="1"/>
  <c r="AI17" i="11"/>
  <c r="AJ17" i="11" s="1"/>
  <c r="AI16" i="11"/>
  <c r="AJ16" i="11" s="1"/>
  <c r="AI15" i="11"/>
  <c r="AJ15" i="11" s="1"/>
  <c r="AI14" i="11"/>
  <c r="AJ14" i="11" s="1"/>
  <c r="AI13" i="11"/>
  <c r="AJ13" i="11"/>
  <c r="AI12" i="11"/>
  <c r="AJ12" i="11" s="1"/>
  <c r="AI11" i="11"/>
  <c r="AJ11" i="11"/>
  <c r="AI10" i="11"/>
  <c r="AJ10" i="11" s="1"/>
  <c r="AI9" i="11"/>
  <c r="AJ9" i="11" s="1"/>
  <c r="AI8" i="11"/>
  <c r="AJ8" i="11" s="1"/>
  <c r="AI7" i="11"/>
  <c r="AJ7" i="11" s="1"/>
  <c r="AI6" i="11"/>
  <c r="AJ6" i="11" s="1"/>
  <c r="AI5" i="11"/>
  <c r="AJ5" i="11"/>
  <c r="AI4" i="11"/>
  <c r="AJ4" i="11" s="1"/>
  <c r="AI85" i="10"/>
  <c r="AH83" i="10"/>
  <c r="AH82" i="10"/>
  <c r="AH81" i="10"/>
  <c r="AH80" i="10"/>
  <c r="AH79" i="10"/>
  <c r="AH78" i="10"/>
  <c r="AH77" i="10"/>
  <c r="AH76" i="10"/>
  <c r="AH75" i="10"/>
  <c r="AH74" i="10"/>
  <c r="AH73" i="10"/>
  <c r="AH72" i="10"/>
  <c r="AH71" i="10"/>
  <c r="AH70" i="10"/>
  <c r="AH69" i="10"/>
  <c r="AH68" i="10"/>
  <c r="AH67" i="10"/>
  <c r="AH66" i="10"/>
  <c r="AH65" i="10"/>
  <c r="AH64" i="10"/>
  <c r="AH63" i="10"/>
  <c r="AH62" i="10"/>
  <c r="AH61" i="10"/>
  <c r="AH60" i="10"/>
  <c r="AH59" i="10"/>
  <c r="AH58" i="10"/>
  <c r="AH57" i="10"/>
  <c r="AH56" i="10"/>
  <c r="AH55" i="10"/>
  <c r="AH54" i="10"/>
  <c r="AH53" i="10"/>
  <c r="AH52" i="10"/>
  <c r="AH51" i="10"/>
  <c r="AH50" i="10"/>
  <c r="AH49" i="10"/>
  <c r="AH48" i="10"/>
  <c r="AH47" i="10"/>
  <c r="AH46" i="10"/>
  <c r="AH45" i="10"/>
  <c r="AH44" i="10"/>
  <c r="AH43" i="10"/>
  <c r="AH42" i="10"/>
  <c r="AH40" i="10"/>
  <c r="AI40" i="10"/>
  <c r="AH39" i="10"/>
  <c r="AI39" i="10" s="1"/>
  <c r="AH38" i="10"/>
  <c r="AI38" i="10"/>
  <c r="AH37" i="10"/>
  <c r="AI37" i="10" s="1"/>
  <c r="AH36" i="10"/>
  <c r="AI36" i="10"/>
  <c r="AH35" i="10"/>
  <c r="AI35" i="10" s="1"/>
  <c r="AH34" i="10"/>
  <c r="AI34" i="10"/>
  <c r="AH33" i="10"/>
  <c r="AI33" i="10" s="1"/>
  <c r="AH32" i="10"/>
  <c r="AI32" i="10"/>
  <c r="AH31" i="10"/>
  <c r="AI31" i="10" s="1"/>
  <c r="AH30" i="10"/>
  <c r="AI30" i="10"/>
  <c r="AH29" i="10"/>
  <c r="AI29" i="10" s="1"/>
  <c r="AH28" i="10"/>
  <c r="AI28" i="10"/>
  <c r="AH27" i="10"/>
  <c r="AI27" i="10" s="1"/>
  <c r="AH26" i="10"/>
  <c r="AI26" i="10"/>
  <c r="AH25" i="10"/>
  <c r="AI25" i="10" s="1"/>
  <c r="AH24" i="10"/>
  <c r="AI24" i="10"/>
  <c r="AH23" i="10"/>
  <c r="AI23" i="10" s="1"/>
  <c r="AH22" i="10"/>
  <c r="AI22" i="10"/>
  <c r="AH21" i="10"/>
  <c r="AI21" i="10" s="1"/>
  <c r="AH20" i="10"/>
  <c r="AI20" i="10"/>
  <c r="AH19" i="10"/>
  <c r="AI19" i="10" s="1"/>
  <c r="AH18" i="10"/>
  <c r="AI18" i="10"/>
  <c r="AH17" i="10"/>
  <c r="AI17" i="10" s="1"/>
  <c r="AH16" i="10"/>
  <c r="AI16" i="10"/>
  <c r="AH15" i="10"/>
  <c r="AI15" i="10" s="1"/>
  <c r="AH14" i="10"/>
  <c r="AI14" i="10"/>
  <c r="AH13" i="10"/>
  <c r="AI13" i="10" s="1"/>
  <c r="AH12" i="10"/>
  <c r="AI12" i="10"/>
  <c r="AH11" i="10"/>
  <c r="AI11" i="10" s="1"/>
  <c r="AH10" i="10"/>
  <c r="AI10" i="10"/>
  <c r="AH9" i="10"/>
  <c r="AI9" i="10" s="1"/>
  <c r="AH8" i="10"/>
  <c r="AI8" i="10"/>
  <c r="AH7" i="10"/>
  <c r="AI7" i="10" s="1"/>
  <c r="AH6" i="10"/>
  <c r="AI6" i="10"/>
  <c r="AH5" i="10"/>
  <c r="AI5" i="10" s="1"/>
  <c r="AH4" i="10"/>
  <c r="AI4" i="10"/>
  <c r="AJ85" i="8"/>
  <c r="AI83" i="8"/>
  <c r="AI82" i="8"/>
  <c r="AI81" i="8"/>
  <c r="AI80" i="8"/>
  <c r="AI79" i="8"/>
  <c r="AI78" i="8"/>
  <c r="AI77" i="8"/>
  <c r="AI76" i="8"/>
  <c r="AI75" i="8"/>
  <c r="AI74" i="8"/>
  <c r="AI73" i="8"/>
  <c r="AI72" i="8"/>
  <c r="AI71" i="8"/>
  <c r="AI70" i="8"/>
  <c r="AI69" i="8"/>
  <c r="AI68" i="8"/>
  <c r="AI67" i="8"/>
  <c r="AI66" i="8"/>
  <c r="AI65" i="8"/>
  <c r="AI64" i="8"/>
  <c r="AI63" i="8"/>
  <c r="AI62" i="8"/>
  <c r="AI61" i="8"/>
  <c r="AI60" i="8"/>
  <c r="AI59" i="8"/>
  <c r="AI58" i="8"/>
  <c r="AI57" i="8"/>
  <c r="AI56" i="8"/>
  <c r="AI55" i="8"/>
  <c r="AI54" i="8"/>
  <c r="AI53" i="8"/>
  <c r="AI52" i="8"/>
  <c r="AI51" i="8"/>
  <c r="AI50" i="8"/>
  <c r="AI49" i="8"/>
  <c r="AI48" i="8"/>
  <c r="AI47" i="8"/>
  <c r="AI46" i="8"/>
  <c r="AI45" i="8"/>
  <c r="AI44" i="8"/>
  <c r="AI43" i="8"/>
  <c r="AI42" i="8"/>
  <c r="AI40" i="8"/>
  <c r="AJ40" i="8" s="1"/>
  <c r="AI39" i="8"/>
  <c r="AJ39" i="8" s="1"/>
  <c r="AI38" i="8"/>
  <c r="AJ38" i="8"/>
  <c r="AI37" i="8"/>
  <c r="AJ37" i="8" s="1"/>
  <c r="AI36" i="8"/>
  <c r="AJ36" i="8"/>
  <c r="AI35" i="8"/>
  <c r="AJ35" i="8" s="1"/>
  <c r="AI34" i="8"/>
  <c r="AJ34" i="8" s="1"/>
  <c r="AI33" i="8"/>
  <c r="AJ33" i="8" s="1"/>
  <c r="AI32" i="8"/>
  <c r="AJ32" i="8" s="1"/>
  <c r="AI31" i="8"/>
  <c r="AJ31" i="8" s="1"/>
  <c r="AI30" i="8"/>
  <c r="AJ30" i="8"/>
  <c r="AI29" i="8"/>
  <c r="AJ29" i="8" s="1"/>
  <c r="AI28" i="8"/>
  <c r="AJ28" i="8"/>
  <c r="AI27" i="8"/>
  <c r="AJ27" i="8" s="1"/>
  <c r="AI26" i="8"/>
  <c r="AJ26" i="8" s="1"/>
  <c r="AI25" i="8"/>
  <c r="AJ25" i="8" s="1"/>
  <c r="AI24" i="8"/>
  <c r="AJ24" i="8" s="1"/>
  <c r="AI23" i="8"/>
  <c r="AJ23" i="8" s="1"/>
  <c r="AI22" i="8"/>
  <c r="AJ22" i="8"/>
  <c r="AI21" i="8"/>
  <c r="AJ21" i="8" s="1"/>
  <c r="AI20" i="8"/>
  <c r="AJ20" i="8"/>
  <c r="AI19" i="8"/>
  <c r="AJ19" i="8" s="1"/>
  <c r="AI18" i="8"/>
  <c r="AJ18" i="8" s="1"/>
  <c r="AI17" i="8"/>
  <c r="AJ17" i="8" s="1"/>
  <c r="AI16" i="8"/>
  <c r="AJ16" i="8" s="1"/>
  <c r="AI15" i="8"/>
  <c r="AJ15" i="8" s="1"/>
  <c r="AI14" i="8"/>
  <c r="AJ14" i="8"/>
  <c r="AI13" i="8"/>
  <c r="AJ13" i="8" s="1"/>
  <c r="AI12" i="8"/>
  <c r="AJ12" i="8"/>
  <c r="AI11" i="8"/>
  <c r="AJ11" i="8" s="1"/>
  <c r="AI10" i="8"/>
  <c r="AJ10" i="8" s="1"/>
  <c r="AI9" i="8"/>
  <c r="AJ9" i="8" s="1"/>
  <c r="AI8" i="8"/>
  <c r="AJ8" i="8" s="1"/>
  <c r="AI7" i="8"/>
  <c r="AJ7" i="8" s="1"/>
  <c r="AI6" i="8"/>
  <c r="AJ6" i="8"/>
  <c r="AI5" i="8"/>
  <c r="AJ5" i="8" s="1"/>
  <c r="AI4" i="8"/>
  <c r="AJ4" i="8"/>
  <c r="AI86" i="9"/>
  <c r="AH84" i="9"/>
  <c r="AH83" i="9"/>
  <c r="AH82" i="9"/>
  <c r="AH81" i="9"/>
  <c r="AH80" i="9"/>
  <c r="AH79" i="9"/>
  <c r="AH78" i="9"/>
  <c r="AH77" i="9"/>
  <c r="AH76" i="9"/>
  <c r="AH75" i="9"/>
  <c r="AH74" i="9"/>
  <c r="AH73" i="9"/>
  <c r="AH72" i="9"/>
  <c r="AH71" i="9"/>
  <c r="AH70" i="9"/>
  <c r="AH69" i="9"/>
  <c r="AH68" i="9"/>
  <c r="AH67" i="9"/>
  <c r="AH66" i="9"/>
  <c r="AH65" i="9"/>
  <c r="AH64" i="9"/>
  <c r="AH63" i="9"/>
  <c r="AH62" i="9"/>
  <c r="AH61" i="9"/>
  <c r="AH60" i="9"/>
  <c r="AH59" i="9"/>
  <c r="AH58" i="9"/>
  <c r="AH57" i="9"/>
  <c r="AH56" i="9"/>
  <c r="AH55" i="9"/>
  <c r="AH54" i="9"/>
  <c r="AH53" i="9"/>
  <c r="AH52" i="9"/>
  <c r="AH51" i="9"/>
  <c r="AH50" i="9"/>
  <c r="AH49" i="9"/>
  <c r="AH48" i="9"/>
  <c r="AH47" i="9"/>
  <c r="AH46" i="9"/>
  <c r="AH45" i="9"/>
  <c r="AH44" i="9"/>
  <c r="AH43" i="9"/>
  <c r="AH42" i="9"/>
  <c r="AH40" i="9"/>
  <c r="AI40" i="9" s="1"/>
  <c r="AH39" i="9"/>
  <c r="AI39" i="9" s="1"/>
  <c r="AH38" i="9"/>
  <c r="AI38" i="9" s="1"/>
  <c r="AH37" i="9"/>
  <c r="AI37" i="9" s="1"/>
  <c r="AH36" i="9"/>
  <c r="AI36" i="9" s="1"/>
  <c r="AH35" i="9"/>
  <c r="AI35" i="9"/>
  <c r="AH34" i="9"/>
  <c r="AI34" i="9" s="1"/>
  <c r="AH33" i="9"/>
  <c r="AI33" i="9"/>
  <c r="AH32" i="9"/>
  <c r="AI32" i="9" s="1"/>
  <c r="AH31" i="9"/>
  <c r="AI31" i="9" s="1"/>
  <c r="AH30" i="9"/>
  <c r="AI30" i="9" s="1"/>
  <c r="AH29" i="9"/>
  <c r="AI29" i="9" s="1"/>
  <c r="AH28" i="9"/>
  <c r="AI28" i="9" s="1"/>
  <c r="AH27" i="9"/>
  <c r="AI27" i="9"/>
  <c r="AH26" i="9"/>
  <c r="AI26" i="9" s="1"/>
  <c r="AH25" i="9"/>
  <c r="AI25" i="9"/>
  <c r="AH24" i="9"/>
  <c r="AI24" i="9" s="1"/>
  <c r="AH23" i="9"/>
  <c r="AI23" i="9"/>
  <c r="AH22" i="9"/>
  <c r="AI22" i="9" s="1"/>
  <c r="AH21" i="9"/>
  <c r="AI21" i="9"/>
  <c r="AH20" i="9"/>
  <c r="AI20" i="9" s="1"/>
  <c r="AH19" i="9"/>
  <c r="AI19" i="9"/>
  <c r="AH18" i="9"/>
  <c r="AI18" i="9" s="1"/>
  <c r="AH17" i="9"/>
  <c r="AI17" i="9"/>
  <c r="AH16" i="9"/>
  <c r="AI16" i="9" s="1"/>
  <c r="AH15" i="9"/>
  <c r="AI15" i="9"/>
  <c r="AH14" i="9"/>
  <c r="AI14" i="9" s="1"/>
  <c r="AH13" i="9"/>
  <c r="AI13" i="9"/>
  <c r="AH12" i="9"/>
  <c r="AI12" i="9" s="1"/>
  <c r="AH11" i="9"/>
  <c r="AI11" i="9"/>
  <c r="AH10" i="9"/>
  <c r="AI10" i="9" s="1"/>
  <c r="AH9" i="9"/>
  <c r="AI9" i="9"/>
  <c r="AH8" i="9"/>
  <c r="AI8" i="9" s="1"/>
  <c r="AH7" i="9"/>
  <c r="AI7" i="9"/>
  <c r="AH6" i="9"/>
  <c r="AI6" i="9" s="1"/>
  <c r="AH5" i="9"/>
  <c r="AI5" i="9"/>
  <c r="AH4" i="9"/>
  <c r="AI4" i="9" s="1"/>
  <c r="AJ85" i="7"/>
  <c r="AI83" i="7"/>
  <c r="AI82" i="7"/>
  <c r="AI81" i="7"/>
  <c r="AI80" i="7"/>
  <c r="AI79" i="7"/>
  <c r="AI78" i="7"/>
  <c r="AI77" i="7"/>
  <c r="AI76" i="7"/>
  <c r="AI75" i="7"/>
  <c r="AI74" i="7"/>
  <c r="AI73" i="7"/>
  <c r="AI72" i="7"/>
  <c r="AI71" i="7"/>
  <c r="AI70" i="7"/>
  <c r="AI69" i="7"/>
  <c r="AI68" i="7"/>
  <c r="AI67" i="7"/>
  <c r="AI66" i="7"/>
  <c r="AI65" i="7"/>
  <c r="AI64" i="7"/>
  <c r="AI63" i="7"/>
  <c r="AI62" i="7"/>
  <c r="AI61" i="7"/>
  <c r="AI60" i="7"/>
  <c r="AI59" i="7"/>
  <c r="AI58" i="7"/>
  <c r="AI57" i="7"/>
  <c r="AI56" i="7"/>
  <c r="AI55" i="7"/>
  <c r="AI54" i="7"/>
  <c r="AI53" i="7"/>
  <c r="AI52" i="7"/>
  <c r="AI51" i="7"/>
  <c r="AI50" i="7"/>
  <c r="AI49" i="7"/>
  <c r="AI48" i="7"/>
  <c r="AI47" i="7"/>
  <c r="AI46" i="7"/>
  <c r="AI45" i="7"/>
  <c r="AI44" i="7"/>
  <c r="AI43" i="7"/>
  <c r="AI42" i="7"/>
  <c r="AI41" i="7"/>
  <c r="AI39" i="7"/>
  <c r="AJ39" i="7"/>
  <c r="AI38" i="7"/>
  <c r="AJ38" i="7" s="1"/>
  <c r="AI37" i="7"/>
  <c r="AJ37" i="7"/>
  <c r="AI36" i="7"/>
  <c r="AJ36" i="7" s="1"/>
  <c r="AI35" i="7"/>
  <c r="AJ35" i="7"/>
  <c r="AI34" i="7"/>
  <c r="AJ34" i="7" s="1"/>
  <c r="AI33" i="7"/>
  <c r="AJ33" i="7"/>
  <c r="AI32" i="7"/>
  <c r="AJ32" i="7" s="1"/>
  <c r="AI31" i="7"/>
  <c r="AJ31" i="7"/>
  <c r="AI30" i="7"/>
  <c r="AJ30" i="7" s="1"/>
  <c r="AI29" i="7"/>
  <c r="AJ29" i="7"/>
  <c r="AI28" i="7"/>
  <c r="AJ28" i="7" s="1"/>
  <c r="AI27" i="7"/>
  <c r="AJ27" i="7"/>
  <c r="AI26" i="7"/>
  <c r="AJ26" i="7" s="1"/>
  <c r="AI25" i="7"/>
  <c r="AJ25" i="7"/>
  <c r="AI24" i="7"/>
  <c r="AJ24" i="7" s="1"/>
  <c r="AI23" i="7"/>
  <c r="AJ23" i="7"/>
  <c r="AI22" i="7"/>
  <c r="AJ22" i="7" s="1"/>
  <c r="AI21" i="7"/>
  <c r="AJ21" i="7"/>
  <c r="AI20" i="7"/>
  <c r="AJ20" i="7" s="1"/>
  <c r="AI19" i="7"/>
  <c r="AJ19" i="7"/>
  <c r="AI18" i="7"/>
  <c r="AJ18" i="7" s="1"/>
  <c r="AI17" i="7"/>
  <c r="AJ17" i="7"/>
  <c r="AI16" i="7"/>
  <c r="AJ16" i="7" s="1"/>
  <c r="AI15" i="7"/>
  <c r="AJ15" i="7"/>
  <c r="AI14" i="7"/>
  <c r="AJ14" i="7" s="1"/>
  <c r="AI13" i="7"/>
  <c r="AJ13" i="7"/>
  <c r="AI12" i="7"/>
  <c r="AJ12" i="7" s="1"/>
  <c r="AI11" i="7"/>
  <c r="AJ11" i="7"/>
  <c r="AI10" i="7"/>
  <c r="AJ10" i="7" s="1"/>
  <c r="AI9" i="7"/>
  <c r="AJ9" i="7"/>
  <c r="AI8" i="7"/>
  <c r="AJ8" i="7" s="1"/>
  <c r="AI7" i="7"/>
  <c r="AJ7" i="7"/>
  <c r="AI6" i="7"/>
  <c r="AJ6" i="7" s="1"/>
  <c r="AI5" i="7"/>
  <c r="AJ5" i="7"/>
  <c r="AI4" i="7"/>
  <c r="AJ4" i="7" s="1"/>
  <c r="M103" i="13"/>
  <c r="K103" i="13"/>
  <c r="S103" i="13"/>
  <c r="AA103" i="13"/>
  <c r="Y103" i="13"/>
  <c r="G90" i="17" l="1"/>
  <c r="F91" i="17"/>
  <c r="F90" i="16"/>
  <c r="G89" i="16"/>
  <c r="O103" i="13"/>
  <c r="W103" i="13"/>
  <c r="AD103" i="13"/>
  <c r="H90" i="17" l="1"/>
  <c r="G91" i="17"/>
  <c r="G90" i="16"/>
  <c r="H89" i="16"/>
  <c r="I90" i="17" l="1"/>
  <c r="H91" i="17"/>
  <c r="I89" i="16"/>
  <c r="H90" i="16"/>
  <c r="I91" i="17" l="1"/>
  <c r="J90" i="17"/>
  <c r="J89" i="16"/>
  <c r="I90" i="16"/>
  <c r="K90" i="17" l="1"/>
  <c r="J91" i="17"/>
  <c r="J90" i="16"/>
  <c r="K89" i="16"/>
  <c r="L90" i="17" l="1"/>
  <c r="K91" i="17"/>
  <c r="K90" i="16"/>
  <c r="L89" i="16"/>
  <c r="M90" i="17" l="1"/>
  <c r="L91" i="17"/>
  <c r="M89" i="16"/>
  <c r="L90" i="16"/>
  <c r="M91" i="17" l="1"/>
  <c r="N90" i="17"/>
  <c r="N89" i="16"/>
  <c r="M90" i="16"/>
  <c r="O90" i="17" l="1"/>
  <c r="N91" i="17"/>
  <c r="N90" i="16"/>
  <c r="O89" i="16"/>
  <c r="P90" i="17" l="1"/>
  <c r="O91" i="17"/>
  <c r="O90" i="16"/>
  <c r="P89" i="16"/>
  <c r="Q90" i="17" l="1"/>
  <c r="P91" i="17"/>
  <c r="Q89" i="16"/>
  <c r="P90" i="16"/>
  <c r="Q91" i="17" l="1"/>
  <c r="R90" i="17"/>
  <c r="R89" i="16"/>
  <c r="Q90" i="16"/>
  <c r="S90" i="17" l="1"/>
  <c r="R91" i="17"/>
  <c r="R90" i="16"/>
  <c r="S89" i="16"/>
  <c r="T90" i="17" l="1"/>
  <c r="S91" i="17"/>
  <c r="S90" i="16"/>
  <c r="T89" i="16"/>
  <c r="U90" i="17" l="1"/>
  <c r="T91" i="17"/>
  <c r="U89" i="16"/>
  <c r="T90" i="16"/>
  <c r="U91" i="17" l="1"/>
  <c r="V90" i="17"/>
  <c r="V89" i="16"/>
  <c r="U90" i="16"/>
  <c r="W90" i="17" l="1"/>
  <c r="V91" i="17"/>
  <c r="V90" i="16"/>
  <c r="W89" i="16"/>
  <c r="X90" i="17" l="1"/>
  <c r="W91" i="17"/>
  <c r="W90" i="16"/>
  <c r="X89" i="16"/>
  <c r="Y90" i="17" l="1"/>
  <c r="X91" i="17"/>
  <c r="Y89" i="16"/>
  <c r="X90" i="16"/>
  <c r="Y91" i="17" l="1"/>
  <c r="Z90" i="17"/>
  <c r="Z89" i="16"/>
  <c r="Y90" i="16"/>
  <c r="AA90" i="17" l="1"/>
  <c r="Z91" i="17"/>
  <c r="Z90" i="16"/>
  <c r="AA89" i="16"/>
  <c r="AB90" i="17" l="1"/>
  <c r="AA91" i="17"/>
  <c r="AA90" i="16"/>
  <c r="AB89" i="16"/>
  <c r="AC90" i="17" l="1"/>
  <c r="AB91" i="17"/>
  <c r="AC89" i="16"/>
  <c r="AB90" i="16"/>
  <c r="AC91" i="17" l="1"/>
  <c r="AD90" i="17"/>
  <c r="AD89" i="16"/>
  <c r="AC90" i="16"/>
  <c r="AE90" i="17" l="1"/>
  <c r="AD91" i="17"/>
  <c r="AD90" i="16"/>
  <c r="AE89" i="16"/>
  <c r="AF90" i="17" l="1"/>
  <c r="AE91" i="17"/>
  <c r="AE90" i="16"/>
  <c r="AF89" i="16"/>
  <c r="AG90" i="17" l="1"/>
  <c r="AF91" i="17"/>
  <c r="AG89" i="16"/>
  <c r="AG90" i="16" s="1"/>
  <c r="AF90" i="16"/>
  <c r="AG91" i="17" l="1"/>
  <c r="AH90" i="17"/>
  <c r="AI90" i="17" s="1"/>
</calcChain>
</file>

<file path=xl/comments1.xml><?xml version="1.0" encoding="utf-8"?>
<comments xmlns="http://schemas.openxmlformats.org/spreadsheetml/2006/main">
  <authors>
    <author>frchristodoulou</author>
  </authors>
  <commentList>
    <comment ref="G24" authorId="0" shapeId="0">
      <text>
        <r>
          <rPr>
            <b/>
            <sz val="10"/>
            <color indexed="81"/>
            <rFont val="Tahoma"/>
            <family val="2"/>
            <charset val="161"/>
          </rPr>
          <t>frchristodoulou:</t>
        </r>
        <r>
          <rPr>
            <sz val="10"/>
            <color indexed="81"/>
            <rFont val="Tahoma"/>
            <family val="2"/>
            <charset val="161"/>
          </rPr>
          <t xml:space="preserve">
μετρηση 10.45</t>
        </r>
      </text>
    </comment>
  </commentList>
</comments>
</file>

<file path=xl/comments2.xml><?xml version="1.0" encoding="utf-8"?>
<comments xmlns="http://schemas.openxmlformats.org/spreadsheetml/2006/main">
  <authors>
    <author>fchristodoulou</author>
  </authors>
  <commentList>
    <comment ref="B27" authorId="0" shapeId="0">
      <text>
        <r>
          <rPr>
            <b/>
            <sz val="10"/>
            <color indexed="81"/>
            <rFont val="Tahoma"/>
            <family val="2"/>
            <charset val="161"/>
          </rPr>
          <t xml:space="preserve">22607160
</t>
        </r>
      </text>
    </comment>
  </commentList>
</comments>
</file>

<file path=xl/sharedStrings.xml><?xml version="1.0" encoding="utf-8"?>
<sst xmlns="http://schemas.openxmlformats.org/spreadsheetml/2006/main" count="1548" uniqueCount="125">
  <si>
    <t>ΑΡ. ΣΤ.</t>
  </si>
  <si>
    <t>ΣΤΑΘΜΟΣ</t>
  </si>
  <si>
    <t>ΚΑΝONIKH</t>
  </si>
  <si>
    <t>ΣΥΝ.</t>
  </si>
  <si>
    <t>%</t>
  </si>
  <si>
    <t>Δρούσεια</t>
  </si>
  <si>
    <t>Μαυροκόλυμπος</t>
  </si>
  <si>
    <t>Π. Χρυσοχούς</t>
  </si>
  <si>
    <t>Φρ. Ευρέτου</t>
  </si>
  <si>
    <t>Αερ. Πάφου</t>
  </si>
  <si>
    <t>Φρ. Ασπρ/μμου</t>
  </si>
  <si>
    <t>Φρ. Κανναβιού</t>
  </si>
  <si>
    <t>Πάνω Παναγιά</t>
  </si>
  <si>
    <t>Σταυρός Ψώκας</t>
  </si>
  <si>
    <t>Κάτω Πύργος</t>
  </si>
  <si>
    <t>Κάμπος</t>
  </si>
  <si>
    <t>Φρ. Κ/παναγιώτη</t>
  </si>
  <si>
    <t>Πρόδρομος</t>
  </si>
  <si>
    <t>Πλατάνια</t>
  </si>
  <si>
    <t>Φρ. Κούρη</t>
  </si>
  <si>
    <t>Σαϊττάς</t>
  </si>
  <si>
    <t>Ακρωτήρι</t>
  </si>
  <si>
    <t>Φρ. Πολεμιδιών</t>
  </si>
  <si>
    <t>Καπουρά</t>
  </si>
  <si>
    <t>Αγρος</t>
  </si>
  <si>
    <t>Κήπος Λεμεσού</t>
  </si>
  <si>
    <t>Φρ. Γερμασόγειας</t>
  </si>
  <si>
    <t>Περιστερώνα</t>
  </si>
  <si>
    <t>TR</t>
  </si>
  <si>
    <t>Γεφύρι Παναγιάς</t>
  </si>
  <si>
    <t>Κελλάκι</t>
  </si>
  <si>
    <t>Φρ. Καλαβασού</t>
  </si>
  <si>
    <t>Φρ. Λευκάρων</t>
  </si>
  <si>
    <t>Λυθροδόντας</t>
  </si>
  <si>
    <t>Φρ. Διπόταμου</t>
  </si>
  <si>
    <t>Κόρνος</t>
  </si>
  <si>
    <t>Αθαλάσσα R/S</t>
  </si>
  <si>
    <t>Αθηένου</t>
  </si>
  <si>
    <t>Αερ. Λάρνακας</t>
  </si>
  <si>
    <t>Ξυλοτύμπου</t>
  </si>
  <si>
    <t>Φρέναρος</t>
  </si>
  <si>
    <t>Αυτόματοι Σταθμοί</t>
  </si>
  <si>
    <t>Πήγανα (Ακάμας)</t>
  </si>
  <si>
    <t>Κάθηκας</t>
  </si>
  <si>
    <t>Πάφος</t>
  </si>
  <si>
    <t>Φρ.Ασπρόκρεμμου</t>
  </si>
  <si>
    <t>Προσευχή (Λυσός)</t>
  </si>
  <si>
    <t>Ακώνη</t>
  </si>
  <si>
    <t>N/A</t>
  </si>
  <si>
    <t>Τρίπυλος</t>
  </si>
  <si>
    <t>Κ. Πύργος</t>
  </si>
  <si>
    <t>Αυδήμου</t>
  </si>
  <si>
    <t>Σίμαντρο</t>
  </si>
  <si>
    <t>Μαλιά</t>
  </si>
  <si>
    <t>Φρ. Καλοπαναγιώτη</t>
  </si>
  <si>
    <t>Τρόοδος</t>
  </si>
  <si>
    <t>Αγρός</t>
  </si>
  <si>
    <t>Λεμεσός Λιμάνι</t>
  </si>
  <si>
    <t>ΤΕΠΑΚ</t>
  </si>
  <si>
    <t>Πολύστυπος</t>
  </si>
  <si>
    <t>Αστρομερίτης</t>
  </si>
  <si>
    <t>Ξυλιάτος</t>
  </si>
  <si>
    <t>Φαρμακάς</t>
  </si>
  <si>
    <t>Επταγώνεια</t>
  </si>
  <si>
    <t>Πεντάκωμο</t>
  </si>
  <si>
    <t>Ταμασός</t>
  </si>
  <si>
    <t>Λεύκαρα</t>
  </si>
  <si>
    <t>Αναλιόντας</t>
  </si>
  <si>
    <t>Ζύγι</t>
  </si>
  <si>
    <t>Μαθιάτης</t>
  </si>
  <si>
    <t>Λευκωσία</t>
  </si>
  <si>
    <t>Αθαλάσσα</t>
  </si>
  <si>
    <t>Αθαλάσσα (Visitor Center)</t>
  </si>
  <si>
    <t>Αγία Βαρβάρα Σταυροβουνίου</t>
  </si>
  <si>
    <t>Μενόγεια</t>
  </si>
  <si>
    <t>Δ. Άχνας</t>
  </si>
  <si>
    <t>Ξυλοφάγου</t>
  </si>
  <si>
    <t>Παραλίμνι</t>
  </si>
  <si>
    <t>ΜΕΣΟΣ ΟΡΟΣ</t>
  </si>
  <si>
    <t>χιόνι</t>
  </si>
  <si>
    <t>χαλάζι</t>
  </si>
  <si>
    <t>βροχή</t>
  </si>
  <si>
    <t>υγρασία</t>
  </si>
  <si>
    <t xml:space="preserve"> </t>
  </si>
  <si>
    <t>Γυαλιά</t>
  </si>
  <si>
    <t>Κανναβιού</t>
  </si>
  <si>
    <t>SNOW</t>
  </si>
  <si>
    <t>ΤΕΛΙΚΗ ΗΜΕΡΗΣΙΑ ΒΡΟΧΟΠΤΩΣΗ ΣΕ ΜΜ - ΙΑΝΟΥΑΡΙΟΣ 2017</t>
  </si>
  <si>
    <t>FUNNEL CLOSED</t>
  </si>
  <si>
    <t>CYTA SAT Κακορατζιά</t>
  </si>
  <si>
    <t>ΤΕΛΙΚΗ ΗΜΕΡΗΣΙΑ ΒΡΟΧΟΠΤΩΣΗ ΣΕ ΜΜ - ΦΕΒΡΟΥΑΡΙΟΣ 2017</t>
  </si>
  <si>
    <t>Γiαλιά</t>
  </si>
  <si>
    <t>ΤΕΛΙΚΗ ΗΜΕΡΗΣΙΑ ΒΡΟΧΟΠΤΩΣΗ ΣΕ ΜΜ - ΜΑΡΤΙΟΣ 2017</t>
  </si>
  <si>
    <t>UNRELIABLE DATA</t>
  </si>
  <si>
    <t>ΤΕΛΙΚΗ ΗΜΕΡΗΣΙΑ ΒΡΟΧΟΠΤΩΣΗ ΣΕ ΜΜ - ΑΠΡΙΛΙΟΣ 2017</t>
  </si>
  <si>
    <t>ΤΕΛΙΚΗ ΒΡΟΧΟΠΤΩΣΗ ΣΕ ΜΜ - ΜΑΪΟΣ 2017</t>
  </si>
  <si>
    <t>Αλονούδι</t>
  </si>
  <si>
    <t>Ν/Α</t>
  </si>
  <si>
    <t>ΤΕΛΙΚΗ ΗΜΕΡΗΣΙΑ ΒΡΟΧΟΠΤΩΣΗ ΣΕ ΜΜ - ΙΟΥΝΙΟΣ 2017</t>
  </si>
  <si>
    <t>Κοιλάνι</t>
  </si>
  <si>
    <t>Κυπερούντα</t>
  </si>
  <si>
    <t>Παρεκλησιά</t>
  </si>
  <si>
    <t>ΤΕΛΙΚΗ ΗΜΕΡΗΣΙΑ ΒΡΟΧΟΠΤΩΣΗ ΣΕ ΜΜ - ΙΟΥΛΙΟΣ 2017</t>
  </si>
  <si>
    <t>.</t>
  </si>
  <si>
    <t xml:space="preserve"> R1</t>
  </si>
  <si>
    <t>R2</t>
  </si>
  <si>
    <t>R3</t>
  </si>
  <si>
    <t>R4</t>
  </si>
  <si>
    <t>R5</t>
  </si>
  <si>
    <t>R6</t>
  </si>
  <si>
    <t>R7</t>
  </si>
  <si>
    <t>R8</t>
  </si>
  <si>
    <t>R9</t>
  </si>
  <si>
    <t>R10</t>
  </si>
  <si>
    <t>AVERAGE</t>
  </si>
  <si>
    <t>ΤΕΛΙΚΗ ΗΜΕΡΗΣΙΑ ΒΡΟΧΟΠΤΩΣΗ ΣΕ ΜΜ - ΑΥΓΟΥΣΤΟΣ 2017</t>
  </si>
  <si>
    <t>ΤΕΛΙΚΗ ΗΜΕΡΗΣΙΑ ΒΡΟΧΟΠΤΩΣΗ ΣΕ ΜΜ - ΣΕΠΤΕΜΒΡΙΟΣ 2017</t>
  </si>
  <si>
    <t>Μακεδονίτισσα</t>
  </si>
  <si>
    <t>ΤΕΛΙΚΗ ΒΡΟΧΟΠΤΩΣΗ (mm) - ΟΚΤΩΒΡΙΟΣ 2017</t>
  </si>
  <si>
    <t>Γιαλιά</t>
  </si>
  <si>
    <t>ΤΕΛΙΚΗ ΗΜΕΡΗΣΙΑ ΒΡΟΧΟΠΤΩΣΗ ΣΕ ΜΜ - ΝΟΕΜΒΡΙΟΣ 2017</t>
  </si>
  <si>
    <t>Π. Αμίαντος</t>
  </si>
  <si>
    <t>.0.2</t>
  </si>
  <si>
    <t>ΤΕΛΙΚΗ ΗΜΕΡΗΣΙΑ ΒΡΟΧΟΠΤΩΣΗ ΣΕ ΜΜ - ΔΕΚΕΜΒΡΙΟΣ 2017</t>
  </si>
  <si>
    <t>OUT OF ORDER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</si>
</sst>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0.0"/>
  </numFmts>
  <fonts count="20" x14ac:knownFonts="1">
    <font>
      <sz val="11"/>
      <color theme="1"/>
      <name val="Calibri"/>
      <family val="2"/>
      <scheme val="minor"/>
    </font>
    <font>
      <sz val="10"/>
      <name val="Arial"/>
      <family val="2"/>
      <charset val="161"/>
    </font>
    <font>
      <b/>
      <u/>
      <sz val="10"/>
      <name val="Arial"/>
      <family val="2"/>
      <charset val="161"/>
    </font>
    <font>
      <b/>
      <sz val="10"/>
      <name val="Arial"/>
      <family val="2"/>
      <charset val="161"/>
    </font>
    <font>
      <sz val="10"/>
      <color indexed="8"/>
      <name val="Arial"/>
      <family val="2"/>
      <charset val="161"/>
    </font>
    <font>
      <b/>
      <sz val="10"/>
      <color indexed="81"/>
      <name val="Tahoma"/>
      <family val="2"/>
      <charset val="161"/>
    </font>
    <font>
      <sz val="10"/>
      <color indexed="81"/>
      <name val="Tahoma"/>
      <family val="2"/>
      <charset val="161"/>
    </font>
    <font>
      <sz val="10"/>
      <name val="Arial"/>
      <family val="2"/>
      <charset val="161"/>
    </font>
    <font>
      <b/>
      <u/>
      <sz val="10"/>
      <name val="Arial"/>
      <family val="2"/>
      <charset val="161"/>
    </font>
    <font>
      <b/>
      <sz val="10"/>
      <name val="Arial"/>
      <family val="2"/>
      <charset val="161"/>
    </font>
    <font>
      <sz val="10"/>
      <color indexed="10"/>
      <name val="Arial"/>
      <family val="2"/>
      <charset val="161"/>
    </font>
    <font>
      <sz val="10"/>
      <name val="Arial"/>
      <family val="2"/>
      <charset val="161"/>
    </font>
    <font>
      <sz val="10"/>
      <name val="Arial"/>
    </font>
    <font>
      <sz val="8"/>
      <name val="Arial"/>
      <family val="2"/>
      <charset val="161"/>
    </font>
    <font>
      <sz val="6"/>
      <name val="Arial"/>
      <family val="2"/>
      <charset val="161"/>
    </font>
    <font>
      <b/>
      <sz val="10"/>
      <color indexed="10"/>
      <name val="Arial"/>
      <family val="2"/>
      <charset val="161"/>
    </font>
    <font>
      <sz val="9"/>
      <name val="Arial"/>
      <family val="2"/>
      <charset val="161"/>
    </font>
    <font>
      <b/>
      <u/>
      <sz val="9"/>
      <name val="Arial"/>
      <family val="2"/>
      <charset val="161"/>
    </font>
    <font>
      <b/>
      <sz val="9"/>
      <name val="Arial"/>
      <family val="2"/>
      <charset val="161"/>
    </font>
    <font>
      <b/>
      <sz val="9"/>
      <color indexed="10"/>
      <name val="Arial"/>
      <family val="2"/>
      <charset val="161"/>
    </font>
  </fonts>
  <fills count="12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4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4">
    <xf numFmtId="0" fontId="0" fillId="0" borderId="0"/>
    <xf numFmtId="0" fontId="1" fillId="0" borderId="0"/>
    <xf numFmtId="0" fontId="11" fillId="0" borderId="0"/>
    <xf numFmtId="0" fontId="12" fillId="0" borderId="0"/>
  </cellStyleXfs>
  <cellXfs count="599">
    <xf numFmtId="0" fontId="0" fillId="0" borderId="0" xfId="0"/>
    <xf numFmtId="0" fontId="1" fillId="0" borderId="0" xfId="1" applyFont="1" applyAlignment="1">
      <alignment horizontal="center"/>
    </xf>
    <xf numFmtId="0" fontId="2" fillId="0" borderId="0" xfId="1" applyFont="1" applyAlignment="1">
      <alignment horizontal="left"/>
    </xf>
    <xf numFmtId="164" fontId="1" fillId="0" borderId="0" xfId="1" applyNumberFormat="1" applyFont="1"/>
    <xf numFmtId="0" fontId="1" fillId="0" borderId="0" xfId="1" applyFont="1"/>
    <xf numFmtId="0" fontId="1" fillId="0" borderId="0" xfId="1" applyFont="1" applyAlignment="1">
      <alignment horizontal="left" vertical="center" wrapText="1"/>
    </xf>
    <xf numFmtId="165" fontId="3" fillId="0" borderId="0" xfId="1" applyNumberFormat="1" applyFont="1" applyAlignment="1">
      <alignment horizontal="center"/>
    </xf>
    <xf numFmtId="165" fontId="1" fillId="0" borderId="0" xfId="1" applyNumberFormat="1" applyFont="1" applyAlignment="1">
      <alignment horizontal="center"/>
    </xf>
    <xf numFmtId="165" fontId="1" fillId="0" borderId="0" xfId="1" applyNumberFormat="1" applyFont="1"/>
    <xf numFmtId="0" fontId="1" fillId="0" borderId="1" xfId="1" applyNumberFormat="1" applyFont="1" applyBorder="1" applyAlignment="1">
      <alignment horizontal="center" vertical="center" wrapText="1"/>
    </xf>
    <xf numFmtId="0" fontId="1" fillId="0" borderId="1" xfId="1" applyNumberFormat="1" applyFont="1" applyBorder="1" applyAlignment="1">
      <alignment horizontal="left" vertical="center" wrapText="1"/>
    </xf>
    <xf numFmtId="165" fontId="3" fillId="2" borderId="1" xfId="1" applyNumberFormat="1" applyFont="1" applyFill="1" applyBorder="1" applyAlignment="1">
      <alignment horizontal="center" vertical="center" wrapText="1"/>
    </xf>
    <xf numFmtId="1" fontId="1" fillId="0" borderId="2" xfId="1" applyNumberFormat="1" applyFont="1" applyBorder="1" applyAlignment="1">
      <alignment horizontal="center" vertical="center" wrapText="1"/>
    </xf>
    <xf numFmtId="165" fontId="3" fillId="2" borderId="2" xfId="1" applyNumberFormat="1" applyFont="1" applyFill="1" applyBorder="1" applyAlignment="1">
      <alignment horizontal="center" vertical="center" wrapText="1"/>
    </xf>
    <xf numFmtId="164" fontId="3" fillId="2" borderId="2" xfId="1" applyNumberFormat="1" applyFont="1" applyFill="1" applyBorder="1" applyAlignment="1">
      <alignment horizontal="center" vertical="center" wrapText="1"/>
    </xf>
    <xf numFmtId="0" fontId="1" fillId="0" borderId="0" xfId="1" applyNumberFormat="1" applyFont="1" applyAlignment="1">
      <alignment vertical="center" wrapText="1"/>
    </xf>
    <xf numFmtId="0" fontId="1" fillId="0" borderId="3" xfId="1" applyFont="1" applyBorder="1" applyAlignment="1">
      <alignment horizontal="center" vertical="center"/>
    </xf>
    <xf numFmtId="0" fontId="1" fillId="2" borderId="3" xfId="1" applyNumberFormat="1" applyFont="1" applyFill="1" applyBorder="1" applyAlignment="1">
      <alignment horizontal="left" vertical="center" wrapText="1"/>
    </xf>
    <xf numFmtId="165" fontId="3" fillId="2" borderId="3" xfId="1" applyNumberFormat="1" applyFont="1" applyFill="1" applyBorder="1" applyAlignment="1">
      <alignment horizontal="center" vertical="center"/>
    </xf>
    <xf numFmtId="165" fontId="1" fillId="0" borderId="4" xfId="1" applyNumberFormat="1" applyFont="1" applyBorder="1" applyAlignment="1">
      <alignment horizontal="center"/>
    </xf>
    <xf numFmtId="165" fontId="1" fillId="0" borderId="3" xfId="1" applyNumberFormat="1" applyFont="1" applyBorder="1" applyAlignment="1">
      <alignment horizontal="center"/>
    </xf>
    <xf numFmtId="165" fontId="3" fillId="2" borderId="4" xfId="1" applyNumberFormat="1" applyFont="1" applyFill="1" applyBorder="1" applyAlignment="1">
      <alignment horizontal="center" vertical="center" wrapText="1"/>
    </xf>
    <xf numFmtId="9" fontId="3" fillId="2" borderId="4" xfId="1" applyNumberFormat="1" applyFont="1" applyFill="1" applyBorder="1" applyAlignment="1">
      <alignment horizontal="center" vertical="center" wrapText="1"/>
    </xf>
    <xf numFmtId="0" fontId="1" fillId="0" borderId="0" xfId="1" applyNumberFormat="1" applyFont="1" applyAlignment="1">
      <alignment horizontal="center" vertical="center" wrapText="1"/>
    </xf>
    <xf numFmtId="165" fontId="1" fillId="0" borderId="3" xfId="1" applyNumberFormat="1" applyFont="1" applyFill="1" applyBorder="1" applyAlignment="1">
      <alignment horizontal="center"/>
    </xf>
    <xf numFmtId="0" fontId="1" fillId="2" borderId="3" xfId="1" applyFont="1" applyFill="1" applyBorder="1" applyAlignment="1">
      <alignment horizontal="left" vertical="center" wrapText="1"/>
    </xf>
    <xf numFmtId="165" fontId="4" fillId="0" borderId="3" xfId="1" applyNumberFormat="1" applyFont="1" applyFill="1" applyBorder="1" applyAlignment="1">
      <alignment horizontal="center"/>
    </xf>
    <xf numFmtId="165" fontId="3" fillId="2" borderId="5" xfId="1" applyNumberFormat="1" applyFont="1" applyFill="1" applyBorder="1" applyAlignment="1">
      <alignment horizontal="left" vertical="center"/>
    </xf>
    <xf numFmtId="165" fontId="3" fillId="2" borderId="5" xfId="1" applyNumberFormat="1" applyFont="1" applyFill="1" applyBorder="1" applyAlignment="1">
      <alignment horizontal="left"/>
    </xf>
    <xf numFmtId="165" fontId="3" fillId="2" borderId="5" xfId="1" applyNumberFormat="1" applyFont="1" applyFill="1" applyBorder="1" applyAlignment="1">
      <alignment horizontal="left" vertical="center" wrapText="1"/>
    </xf>
    <xf numFmtId="9" fontId="3" fillId="2" borderId="6" xfId="1" applyNumberFormat="1" applyFont="1" applyFill="1" applyBorder="1" applyAlignment="1">
      <alignment horizontal="left" vertical="center" wrapText="1"/>
    </xf>
    <xf numFmtId="165" fontId="1" fillId="3" borderId="3" xfId="1" applyNumberFormat="1" applyFont="1" applyFill="1" applyBorder="1" applyAlignment="1">
      <alignment horizontal="center"/>
    </xf>
    <xf numFmtId="0" fontId="1" fillId="0" borderId="3" xfId="1" applyNumberFormat="1" applyFont="1" applyFill="1" applyBorder="1" applyAlignment="1">
      <alignment horizontal="left" vertical="center" wrapText="1"/>
    </xf>
    <xf numFmtId="0" fontId="1" fillId="0" borderId="3" xfId="1" applyFont="1" applyFill="1" applyBorder="1" applyAlignment="1">
      <alignment horizontal="center" vertical="center"/>
    </xf>
    <xf numFmtId="0" fontId="1" fillId="0" borderId="0" xfId="1" applyFont="1" applyFill="1"/>
    <xf numFmtId="0" fontId="1" fillId="0" borderId="0" xfId="1" applyFont="1" applyFill="1" applyBorder="1" applyAlignment="1">
      <alignment horizontal="center" vertical="center"/>
    </xf>
    <xf numFmtId="0" fontId="3" fillId="0" borderId="0" xfId="1" applyFont="1" applyFill="1" applyBorder="1" applyAlignment="1">
      <alignment horizontal="right" vertical="center"/>
    </xf>
    <xf numFmtId="0" fontId="1" fillId="0" borderId="0" xfId="1" applyFont="1" applyFill="1" applyBorder="1"/>
    <xf numFmtId="0" fontId="1" fillId="0" borderId="0" xfId="1" applyFont="1" applyFill="1" applyBorder="1" applyAlignment="1">
      <alignment horizontal="center"/>
    </xf>
    <xf numFmtId="165" fontId="1" fillId="0" borderId="0" xfId="1" applyNumberFormat="1" applyFont="1" applyBorder="1" applyAlignment="1"/>
    <xf numFmtId="164" fontId="1" fillId="0" borderId="0" xfId="1" applyNumberFormat="1" applyFont="1" applyBorder="1"/>
    <xf numFmtId="165" fontId="1" fillId="0" borderId="0" xfId="1" applyNumberFormat="1" applyFont="1" applyAlignment="1">
      <alignment horizontal="center" vertical="center"/>
    </xf>
    <xf numFmtId="165" fontId="1" fillId="0" borderId="0" xfId="1" applyNumberFormat="1" applyFont="1" applyBorder="1" applyAlignment="1">
      <alignment vertical="center"/>
    </xf>
    <xf numFmtId="164" fontId="1" fillId="0" borderId="0" xfId="1" applyNumberFormat="1" applyFont="1" applyBorder="1" applyAlignment="1">
      <alignment vertical="center"/>
    </xf>
    <xf numFmtId="165" fontId="1" fillId="0" borderId="0" xfId="1" applyNumberFormat="1" applyFont="1" applyAlignment="1"/>
    <xf numFmtId="0" fontId="1" fillId="0" borderId="7" xfId="1" applyBorder="1" applyAlignment="1">
      <alignment horizontal="center"/>
    </xf>
    <xf numFmtId="0" fontId="1" fillId="0" borderId="8" xfId="1" applyBorder="1" applyAlignment="1">
      <alignment horizontal="center"/>
    </xf>
    <xf numFmtId="0" fontId="2" fillId="0" borderId="0" xfId="1" applyFont="1" applyAlignment="1">
      <alignment horizontal="center"/>
    </xf>
    <xf numFmtId="165" fontId="3" fillId="2" borderId="3" xfId="1" applyNumberFormat="1" applyFont="1" applyFill="1" applyBorder="1" applyAlignment="1">
      <alignment horizontal="center"/>
    </xf>
    <xf numFmtId="165" fontId="1" fillId="0" borderId="4" xfId="1" applyNumberFormat="1" applyFont="1" applyFill="1" applyBorder="1" applyAlignment="1">
      <alignment horizontal="center"/>
    </xf>
    <xf numFmtId="165" fontId="1" fillId="0" borderId="0" xfId="1" applyNumberFormat="1" applyFont="1" applyFill="1" applyAlignment="1">
      <alignment horizontal="center"/>
    </xf>
    <xf numFmtId="165" fontId="1" fillId="0" borderId="9" xfId="1" applyNumberFormat="1" applyFont="1" applyFill="1" applyBorder="1" applyAlignment="1">
      <alignment horizontal="center"/>
    </xf>
    <xf numFmtId="165" fontId="1" fillId="4" borderId="9" xfId="1" applyNumberFormat="1" applyFont="1" applyFill="1" applyBorder="1" applyAlignment="1">
      <alignment horizontal="center"/>
    </xf>
    <xf numFmtId="0" fontId="1" fillId="0" borderId="7" xfId="1" applyFont="1" applyFill="1" applyBorder="1" applyAlignment="1">
      <alignment horizontal="center"/>
    </xf>
    <xf numFmtId="165" fontId="1" fillId="4" borderId="3" xfId="1" applyNumberFormat="1" applyFont="1" applyFill="1" applyBorder="1" applyAlignment="1">
      <alignment horizontal="center"/>
    </xf>
    <xf numFmtId="0" fontId="1" fillId="0" borderId="7" xfId="1" applyFont="1" applyBorder="1" applyAlignment="1">
      <alignment horizontal="center"/>
    </xf>
    <xf numFmtId="165" fontId="1" fillId="0" borderId="8" xfId="1" applyNumberFormat="1" applyFont="1" applyFill="1" applyBorder="1" applyAlignment="1">
      <alignment horizontal="center"/>
    </xf>
    <xf numFmtId="165" fontId="3" fillId="2" borderId="0" xfId="1" applyNumberFormat="1" applyFont="1" applyFill="1" applyAlignment="1">
      <alignment horizontal="center"/>
    </xf>
    <xf numFmtId="165" fontId="3" fillId="2" borderId="0" xfId="1" applyNumberFormat="1" applyFont="1" applyFill="1" applyBorder="1" applyAlignment="1"/>
    <xf numFmtId="9" fontId="3" fillId="2" borderId="0" xfId="1" applyNumberFormat="1" applyFont="1" applyFill="1" applyBorder="1"/>
    <xf numFmtId="165" fontId="3" fillId="0" borderId="1" xfId="1" applyNumberFormat="1" applyFont="1" applyBorder="1" applyAlignment="1">
      <alignment horizontal="center"/>
    </xf>
    <xf numFmtId="165" fontId="3" fillId="2" borderId="1" xfId="1" applyNumberFormat="1" applyFont="1" applyFill="1" applyBorder="1" applyAlignment="1">
      <alignment horizontal="center"/>
    </xf>
    <xf numFmtId="165" fontId="1" fillId="0" borderId="1" xfId="1" applyNumberFormat="1" applyFont="1" applyFill="1" applyBorder="1" applyAlignment="1">
      <alignment horizontal="center"/>
    </xf>
    <xf numFmtId="165" fontId="1" fillId="2" borderId="1" xfId="1" applyNumberFormat="1" applyFont="1" applyFill="1" applyBorder="1" applyAlignment="1">
      <alignment horizontal="center"/>
    </xf>
    <xf numFmtId="9" fontId="3" fillId="2" borderId="1" xfId="1" applyNumberFormat="1" applyFont="1" applyFill="1" applyBorder="1" applyAlignment="1">
      <alignment horizontal="center" vertical="center" wrapText="1"/>
    </xf>
    <xf numFmtId="0" fontId="1" fillId="0" borderId="10" xfId="1" applyFont="1" applyBorder="1" applyAlignment="1">
      <alignment horizontal="center"/>
    </xf>
    <xf numFmtId="0" fontId="1" fillId="0" borderId="10" xfId="1" applyFont="1" applyBorder="1" applyAlignment="1">
      <alignment horizontal="left" vertical="center" wrapText="1"/>
    </xf>
    <xf numFmtId="165" fontId="3" fillId="0" borderId="10" xfId="1" applyNumberFormat="1" applyFont="1" applyBorder="1" applyAlignment="1">
      <alignment horizontal="center"/>
    </xf>
    <xf numFmtId="9" fontId="1" fillId="0" borderId="10" xfId="1" applyNumberFormat="1" applyFont="1" applyBorder="1" applyAlignment="1">
      <alignment horizontal="center"/>
    </xf>
    <xf numFmtId="165" fontId="1" fillId="0" borderId="10" xfId="1" applyNumberFormat="1" applyFont="1" applyBorder="1" applyAlignment="1">
      <alignment horizontal="center" vertical="center" wrapText="1"/>
    </xf>
    <xf numFmtId="164" fontId="1" fillId="0" borderId="10" xfId="1" applyNumberFormat="1" applyFont="1" applyBorder="1"/>
    <xf numFmtId="0" fontId="1" fillId="0" borderId="10" xfId="1" applyFont="1" applyBorder="1"/>
    <xf numFmtId="0" fontId="7" fillId="0" borderId="0" xfId="1" applyFont="1" applyAlignment="1">
      <alignment horizontal="center"/>
    </xf>
    <xf numFmtId="0" fontId="8" fillId="0" borderId="0" xfId="1" applyFont="1" applyAlignment="1">
      <alignment horizontal="left"/>
    </xf>
    <xf numFmtId="0" fontId="8" fillId="0" borderId="0" xfId="1" applyFont="1" applyAlignment="1">
      <alignment horizontal="center"/>
    </xf>
    <xf numFmtId="9" fontId="7" fillId="0" borderId="0" xfId="1" applyNumberFormat="1" applyFont="1"/>
    <xf numFmtId="0" fontId="7" fillId="0" borderId="0" xfId="1" applyFont="1"/>
    <xf numFmtId="0" fontId="7" fillId="0" borderId="0" xfId="1" applyFont="1" applyAlignment="1">
      <alignment horizontal="left" vertical="center" wrapText="1"/>
    </xf>
    <xf numFmtId="165" fontId="9" fillId="0" borderId="0" xfId="1" applyNumberFormat="1" applyFont="1" applyAlignment="1">
      <alignment horizontal="center"/>
    </xf>
    <xf numFmtId="165" fontId="7" fillId="0" borderId="0" xfId="1" applyNumberFormat="1" applyFont="1" applyAlignment="1">
      <alignment horizontal="center"/>
    </xf>
    <xf numFmtId="165" fontId="7" fillId="0" borderId="0" xfId="1" applyNumberFormat="1" applyFont="1"/>
    <xf numFmtId="0" fontId="7" fillId="0" borderId="1" xfId="1" applyNumberFormat="1" applyFont="1" applyBorder="1" applyAlignment="1">
      <alignment horizontal="center" vertical="center" wrapText="1"/>
    </xf>
    <xf numFmtId="0" fontId="7" fillId="0" borderId="1" xfId="1" applyNumberFormat="1" applyFont="1" applyBorder="1" applyAlignment="1">
      <alignment horizontal="left" vertical="center" wrapText="1"/>
    </xf>
    <xf numFmtId="165" fontId="9" fillId="2" borderId="1" xfId="1" applyNumberFormat="1" applyFont="1" applyFill="1" applyBorder="1" applyAlignment="1">
      <alignment horizontal="center" vertical="center" wrapText="1"/>
    </xf>
    <xf numFmtId="1" fontId="7" fillId="0" borderId="2" xfId="1" applyNumberFormat="1" applyFont="1" applyBorder="1" applyAlignment="1">
      <alignment horizontal="center" vertical="center" wrapText="1"/>
    </xf>
    <xf numFmtId="165" fontId="9" fillId="2" borderId="2" xfId="1" applyNumberFormat="1" applyFont="1" applyFill="1" applyBorder="1" applyAlignment="1">
      <alignment horizontal="center" vertical="center" wrapText="1"/>
    </xf>
    <xf numFmtId="9" fontId="9" fillId="2" borderId="2" xfId="1" applyNumberFormat="1" applyFont="1" applyFill="1" applyBorder="1" applyAlignment="1">
      <alignment horizontal="center" vertical="center" wrapText="1"/>
    </xf>
    <xf numFmtId="0" fontId="7" fillId="0" borderId="0" xfId="1" applyNumberFormat="1" applyFont="1" applyAlignment="1">
      <alignment vertical="center" wrapText="1"/>
    </xf>
    <xf numFmtId="0" fontId="7" fillId="0" borderId="3" xfId="1" applyFont="1" applyBorder="1" applyAlignment="1">
      <alignment horizontal="center" vertical="center"/>
    </xf>
    <xf numFmtId="0" fontId="7" fillId="2" borderId="3" xfId="1" applyNumberFormat="1" applyFont="1" applyFill="1" applyBorder="1" applyAlignment="1">
      <alignment horizontal="left" vertical="center" wrapText="1"/>
    </xf>
    <xf numFmtId="165" fontId="9" fillId="2" borderId="3" xfId="1" applyNumberFormat="1" applyFont="1" applyFill="1" applyBorder="1" applyAlignment="1">
      <alignment horizontal="center"/>
    </xf>
    <xf numFmtId="165" fontId="7" fillId="0" borderId="4" xfId="1" applyNumberFormat="1" applyFont="1" applyFill="1" applyBorder="1" applyAlignment="1">
      <alignment horizontal="center"/>
    </xf>
    <xf numFmtId="165" fontId="7" fillId="0" borderId="3" xfId="1" applyNumberFormat="1" applyFont="1" applyFill="1" applyBorder="1" applyAlignment="1">
      <alignment horizontal="center"/>
    </xf>
    <xf numFmtId="165" fontId="7" fillId="0" borderId="4" xfId="1" applyNumberFormat="1" applyFont="1" applyBorder="1" applyAlignment="1">
      <alignment horizontal="center"/>
    </xf>
    <xf numFmtId="165" fontId="9" fillId="2" borderId="4" xfId="1" applyNumberFormat="1" applyFont="1" applyFill="1" applyBorder="1" applyAlignment="1">
      <alignment horizontal="center" vertical="center" wrapText="1"/>
    </xf>
    <xf numFmtId="9" fontId="9" fillId="2" borderId="4" xfId="1" applyNumberFormat="1" applyFont="1" applyFill="1" applyBorder="1" applyAlignment="1">
      <alignment horizontal="center" vertical="center" wrapText="1"/>
    </xf>
    <xf numFmtId="0" fontId="7" fillId="0" borderId="0" xfId="1" applyNumberFormat="1" applyFont="1" applyAlignment="1">
      <alignment horizontal="center" vertical="center" wrapText="1"/>
    </xf>
    <xf numFmtId="165" fontId="7" fillId="0" borderId="3" xfId="1" applyNumberFormat="1" applyFont="1" applyBorder="1" applyAlignment="1">
      <alignment horizontal="center"/>
    </xf>
    <xf numFmtId="165" fontId="7" fillId="0" borderId="3" xfId="1" applyNumberFormat="1" applyFont="1" applyFill="1" applyBorder="1" applyAlignment="1">
      <alignment horizontal="center" wrapText="1"/>
    </xf>
    <xf numFmtId="0" fontId="7" fillId="2" borderId="3" xfId="1" applyFont="1" applyFill="1" applyBorder="1" applyAlignment="1">
      <alignment horizontal="left" vertical="center" wrapText="1"/>
    </xf>
    <xf numFmtId="0" fontId="7" fillId="0" borderId="3" xfId="1" applyFont="1" applyFill="1" applyBorder="1" applyAlignment="1">
      <alignment horizontal="left" vertical="center" wrapText="1"/>
    </xf>
    <xf numFmtId="0" fontId="7" fillId="0" borderId="11" xfId="1" applyFont="1" applyBorder="1" applyAlignment="1">
      <alignment horizontal="center" vertical="center"/>
    </xf>
    <xf numFmtId="0" fontId="7" fillId="2" borderId="11" xfId="1" applyNumberFormat="1" applyFont="1" applyFill="1" applyBorder="1" applyAlignment="1">
      <alignment horizontal="left" vertical="center" wrapText="1"/>
    </xf>
    <xf numFmtId="165" fontId="9" fillId="2" borderId="11" xfId="1" applyNumberFormat="1" applyFont="1" applyFill="1" applyBorder="1" applyAlignment="1">
      <alignment horizontal="center"/>
    </xf>
    <xf numFmtId="165" fontId="7" fillId="0" borderId="11" xfId="1" applyNumberFormat="1" applyFont="1" applyFill="1" applyBorder="1" applyAlignment="1">
      <alignment horizontal="center" wrapText="1"/>
    </xf>
    <xf numFmtId="165" fontId="7" fillId="0" borderId="11" xfId="1" applyNumberFormat="1" applyFont="1" applyFill="1" applyBorder="1" applyAlignment="1">
      <alignment horizontal="center"/>
    </xf>
    <xf numFmtId="165" fontId="7" fillId="0" borderId="11" xfId="1" applyNumberFormat="1" applyFont="1" applyBorder="1" applyAlignment="1">
      <alignment horizontal="center"/>
    </xf>
    <xf numFmtId="165" fontId="9" fillId="2" borderId="5" xfId="1" applyNumberFormat="1" applyFont="1" applyFill="1" applyBorder="1" applyAlignment="1">
      <alignment horizontal="left" vertical="center"/>
    </xf>
    <xf numFmtId="165" fontId="9" fillId="2" borderId="5" xfId="1" applyNumberFormat="1" applyFont="1" applyFill="1" applyBorder="1" applyAlignment="1">
      <alignment horizontal="left"/>
    </xf>
    <xf numFmtId="165" fontId="9" fillId="2" borderId="5" xfId="1" applyNumberFormat="1" applyFont="1" applyFill="1" applyBorder="1" applyAlignment="1">
      <alignment horizontal="left" vertical="center" wrapText="1"/>
    </xf>
    <xf numFmtId="9" fontId="9" fillId="2" borderId="6" xfId="1" applyNumberFormat="1" applyFont="1" applyFill="1" applyBorder="1" applyAlignment="1">
      <alignment horizontal="left" vertical="center" wrapText="1"/>
    </xf>
    <xf numFmtId="165" fontId="9" fillId="2" borderId="3" xfId="1" applyNumberFormat="1" applyFont="1" applyFill="1" applyBorder="1" applyAlignment="1">
      <alignment horizontal="center" vertical="center"/>
    </xf>
    <xf numFmtId="165" fontId="7" fillId="5" borderId="3" xfId="1" applyNumberFormat="1" applyFont="1" applyFill="1" applyBorder="1" applyAlignment="1">
      <alignment horizontal="center"/>
    </xf>
    <xf numFmtId="0" fontId="7" fillId="0" borderId="3" xfId="1" applyNumberFormat="1" applyFont="1" applyFill="1" applyBorder="1" applyAlignment="1">
      <alignment horizontal="left" vertical="center" wrapText="1"/>
    </xf>
    <xf numFmtId="165" fontId="7" fillId="3" borderId="3" xfId="1" applyNumberFormat="1" applyFont="1" applyFill="1" applyBorder="1" applyAlignment="1">
      <alignment horizontal="center"/>
    </xf>
    <xf numFmtId="0" fontId="7" fillId="0" borderId="3" xfId="1" applyFont="1" applyFill="1" applyBorder="1" applyAlignment="1">
      <alignment horizontal="center" vertical="center"/>
    </xf>
    <xf numFmtId="165" fontId="7" fillId="4" borderId="3" xfId="1" applyNumberFormat="1" applyFont="1" applyFill="1" applyBorder="1" applyAlignment="1">
      <alignment horizontal="center"/>
    </xf>
    <xf numFmtId="165" fontId="9" fillId="2" borderId="0" xfId="1" applyNumberFormat="1" applyFont="1" applyFill="1" applyAlignment="1">
      <alignment horizontal="center"/>
    </xf>
    <xf numFmtId="165" fontId="7" fillId="0" borderId="0" xfId="1" applyNumberFormat="1" applyFont="1" applyFill="1" applyAlignment="1">
      <alignment horizontal="center"/>
    </xf>
    <xf numFmtId="165" fontId="9" fillId="2" borderId="0" xfId="1" applyNumberFormat="1" applyFont="1" applyFill="1" applyBorder="1" applyAlignment="1"/>
    <xf numFmtId="9" fontId="9" fillId="2" borderId="0" xfId="1" applyNumberFormat="1" applyFont="1" applyFill="1" applyBorder="1"/>
    <xf numFmtId="165" fontId="9" fillId="0" borderId="2" xfId="1" applyNumberFormat="1" applyFont="1" applyBorder="1" applyAlignment="1">
      <alignment horizontal="center"/>
    </xf>
    <xf numFmtId="165" fontId="9" fillId="2" borderId="2" xfId="1" applyNumberFormat="1" applyFont="1" applyFill="1" applyBorder="1" applyAlignment="1">
      <alignment horizontal="center"/>
    </xf>
    <xf numFmtId="165" fontId="7" fillId="0" borderId="2" xfId="1" applyNumberFormat="1" applyFont="1" applyFill="1" applyBorder="1" applyAlignment="1">
      <alignment horizontal="center"/>
    </xf>
    <xf numFmtId="165" fontId="7" fillId="2" borderId="2" xfId="1" applyNumberFormat="1" applyFont="1" applyFill="1" applyBorder="1" applyAlignment="1">
      <alignment horizontal="center"/>
    </xf>
    <xf numFmtId="165" fontId="7" fillId="0" borderId="2" xfId="1" applyNumberFormat="1" applyFont="1" applyBorder="1" applyAlignment="1">
      <alignment horizontal="center"/>
    </xf>
    <xf numFmtId="0" fontId="7" fillId="0" borderId="0" xfId="1" applyFont="1" applyFill="1"/>
    <xf numFmtId="2" fontId="7" fillId="0" borderId="0" xfId="1" applyNumberFormat="1" applyFont="1" applyFill="1" applyBorder="1"/>
    <xf numFmtId="0" fontId="9" fillId="0" borderId="0" xfId="1" applyFont="1" applyFill="1" applyAlignment="1">
      <alignment horizontal="center"/>
    </xf>
    <xf numFmtId="0" fontId="7" fillId="0" borderId="0" xfId="1" applyFont="1" applyFill="1" applyBorder="1" applyAlignment="1">
      <alignment horizontal="center" vertical="center"/>
    </xf>
    <xf numFmtId="0" fontId="9" fillId="0" borderId="0" xfId="1" applyFont="1" applyFill="1" applyBorder="1" applyAlignment="1">
      <alignment horizontal="right" vertical="center"/>
    </xf>
    <xf numFmtId="0" fontId="7" fillId="0" borderId="0" xfId="1" applyFont="1" applyFill="1" applyBorder="1"/>
    <xf numFmtId="0" fontId="7" fillId="0" borderId="0" xfId="1" applyFont="1" applyFill="1" applyBorder="1" applyAlignment="1">
      <alignment horizontal="center"/>
    </xf>
    <xf numFmtId="9" fontId="7" fillId="0" borderId="0" xfId="1" applyNumberFormat="1" applyFont="1" applyFill="1" applyBorder="1"/>
    <xf numFmtId="165" fontId="7" fillId="0" borderId="0" xfId="1" applyNumberFormat="1" applyFont="1" applyBorder="1" applyAlignment="1"/>
    <xf numFmtId="9" fontId="7" fillId="0" borderId="0" xfId="1" applyNumberFormat="1" applyFont="1" applyBorder="1"/>
    <xf numFmtId="165" fontId="7" fillId="0" borderId="0" xfId="1" applyNumberFormat="1" applyFont="1" applyAlignment="1"/>
    <xf numFmtId="165" fontId="7" fillId="3" borderId="9" xfId="1" applyNumberFormat="1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164" fontId="7" fillId="0" borderId="0" xfId="0" applyNumberFormat="1" applyFont="1"/>
    <xf numFmtId="0" fontId="7" fillId="0" borderId="0" xfId="0" applyFont="1"/>
    <xf numFmtId="0" fontId="7" fillId="0" borderId="0" xfId="0" applyFont="1" applyAlignment="1">
      <alignment horizontal="left" vertical="center" wrapText="1"/>
    </xf>
    <xf numFmtId="165" fontId="9" fillId="0" borderId="0" xfId="0" applyNumberFormat="1" applyFont="1" applyAlignment="1">
      <alignment horizontal="center"/>
    </xf>
    <xf numFmtId="165" fontId="7" fillId="0" borderId="0" xfId="0" applyNumberFormat="1" applyFont="1" applyAlignment="1">
      <alignment horizontal="center"/>
    </xf>
    <xf numFmtId="165" fontId="7" fillId="0" borderId="0" xfId="0" applyNumberFormat="1" applyFont="1" applyFill="1" applyAlignment="1">
      <alignment horizontal="center"/>
    </xf>
    <xf numFmtId="165" fontId="7" fillId="0" borderId="0" xfId="0" applyNumberFormat="1" applyFont="1"/>
    <xf numFmtId="1" fontId="7" fillId="0" borderId="2" xfId="0" applyNumberFormat="1" applyFont="1" applyBorder="1" applyAlignment="1">
      <alignment horizontal="center" vertical="center" wrapText="1"/>
    </xf>
    <xf numFmtId="1" fontId="7" fillId="0" borderId="2" xfId="0" applyNumberFormat="1" applyFont="1" applyFill="1" applyBorder="1" applyAlignment="1">
      <alignment horizontal="center" vertical="center" wrapText="1"/>
    </xf>
    <xf numFmtId="165" fontId="9" fillId="2" borderId="2" xfId="0" applyNumberFormat="1" applyFont="1" applyFill="1" applyBorder="1" applyAlignment="1">
      <alignment horizontal="center" vertical="center" wrapText="1"/>
    </xf>
    <xf numFmtId="164" fontId="9" fillId="2" borderId="2" xfId="0" applyNumberFormat="1" applyFont="1" applyFill="1" applyBorder="1" applyAlignment="1">
      <alignment horizontal="center" vertical="center" wrapText="1"/>
    </xf>
    <xf numFmtId="0" fontId="7" fillId="0" borderId="0" xfId="0" applyNumberFormat="1" applyFont="1" applyAlignment="1">
      <alignment vertical="center" wrapText="1"/>
    </xf>
    <xf numFmtId="0" fontId="7" fillId="0" borderId="3" xfId="0" applyFont="1" applyBorder="1" applyAlignment="1">
      <alignment horizontal="center" vertical="center"/>
    </xf>
    <xf numFmtId="0" fontId="7" fillId="6" borderId="3" xfId="0" applyNumberFormat="1" applyFont="1" applyFill="1" applyBorder="1" applyAlignment="1">
      <alignment horizontal="left" vertical="center" wrapText="1"/>
    </xf>
    <xf numFmtId="165" fontId="9" fillId="2" borderId="3" xfId="0" applyNumberFormat="1" applyFont="1" applyFill="1" applyBorder="1" applyAlignment="1">
      <alignment horizontal="center"/>
    </xf>
    <xf numFmtId="165" fontId="7" fillId="0" borderId="4" xfId="0" applyNumberFormat="1" applyFont="1" applyBorder="1" applyAlignment="1">
      <alignment horizontal="center"/>
    </xf>
    <xf numFmtId="165" fontId="7" fillId="0" borderId="4" xfId="0" applyNumberFormat="1" applyFont="1" applyFill="1" applyBorder="1" applyAlignment="1">
      <alignment horizontal="center"/>
    </xf>
    <xf numFmtId="165" fontId="7" fillId="5" borderId="4" xfId="0" applyNumberFormat="1" applyFont="1" applyFill="1" applyBorder="1" applyAlignment="1">
      <alignment horizontal="center"/>
    </xf>
    <xf numFmtId="165" fontId="9" fillId="2" borderId="4" xfId="0" applyNumberFormat="1" applyFont="1" applyFill="1" applyBorder="1" applyAlignment="1">
      <alignment horizontal="center" vertical="center" wrapText="1"/>
    </xf>
    <xf numFmtId="9" fontId="9" fillId="2" borderId="4" xfId="0" applyNumberFormat="1" applyFont="1" applyFill="1" applyBorder="1" applyAlignment="1">
      <alignment horizontal="center" vertical="center" wrapText="1"/>
    </xf>
    <xf numFmtId="0" fontId="7" fillId="0" borderId="0" xfId="0" applyNumberFormat="1" applyFont="1" applyAlignment="1">
      <alignment horizontal="center" vertical="center" wrapText="1"/>
    </xf>
    <xf numFmtId="165" fontId="7" fillId="0" borderId="3" xfId="0" applyNumberFormat="1" applyFont="1" applyBorder="1" applyAlignment="1">
      <alignment horizontal="center"/>
    </xf>
    <xf numFmtId="165" fontId="7" fillId="0" borderId="3" xfId="0" applyNumberFormat="1" applyFont="1" applyFill="1" applyBorder="1" applyAlignment="1">
      <alignment horizontal="center"/>
    </xf>
    <xf numFmtId="165" fontId="7" fillId="5" borderId="3" xfId="0" applyNumberFormat="1" applyFont="1" applyFill="1" applyBorder="1" applyAlignment="1">
      <alignment horizontal="center"/>
    </xf>
    <xf numFmtId="165" fontId="7" fillId="5" borderId="12" xfId="0" applyNumberFormat="1" applyFont="1" applyFill="1" applyBorder="1" applyAlignment="1">
      <alignment horizontal="center"/>
    </xf>
    <xf numFmtId="165" fontId="7" fillId="0" borderId="3" xfId="0" applyNumberFormat="1" applyFont="1" applyBorder="1" applyAlignment="1">
      <alignment horizontal="center" wrapText="1"/>
    </xf>
    <xf numFmtId="165" fontId="7" fillId="5" borderId="3" xfId="0" applyNumberFormat="1" applyFont="1" applyFill="1" applyBorder="1" applyAlignment="1">
      <alignment horizontal="center" wrapText="1"/>
    </xf>
    <xf numFmtId="0" fontId="7" fillId="6" borderId="3" xfId="0" applyFont="1" applyFill="1" applyBorder="1" applyAlignment="1">
      <alignment horizontal="left" vertical="center" wrapText="1"/>
    </xf>
    <xf numFmtId="0" fontId="7" fillId="0" borderId="3" xfId="0" applyNumberFormat="1" applyFont="1" applyFill="1" applyBorder="1" applyAlignment="1">
      <alignment horizontal="left" vertical="center" wrapText="1"/>
    </xf>
    <xf numFmtId="165" fontId="10" fillId="0" borderId="3" xfId="0" applyNumberFormat="1" applyFont="1" applyBorder="1" applyAlignment="1">
      <alignment horizontal="center"/>
    </xf>
    <xf numFmtId="165" fontId="7" fillId="0" borderId="3" xfId="0" applyNumberFormat="1" applyFont="1" applyFill="1" applyBorder="1" applyAlignment="1">
      <alignment horizontal="center" wrapText="1"/>
    </xf>
    <xf numFmtId="165" fontId="7" fillId="7" borderId="3" xfId="0" applyNumberFormat="1" applyFont="1" applyFill="1" applyBorder="1" applyAlignment="1">
      <alignment horizontal="center"/>
    </xf>
    <xf numFmtId="0" fontId="7" fillId="0" borderId="3" xfId="0" applyFont="1" applyFill="1" applyBorder="1" applyAlignment="1">
      <alignment horizontal="left" vertical="center" wrapText="1"/>
    </xf>
    <xf numFmtId="165" fontId="9" fillId="2" borderId="5" xfId="0" applyNumberFormat="1" applyFont="1" applyFill="1" applyBorder="1" applyAlignment="1">
      <alignment horizontal="left" vertical="center"/>
    </xf>
    <xf numFmtId="165" fontId="9" fillId="2" borderId="5" xfId="0" applyNumberFormat="1" applyFont="1" applyFill="1" applyBorder="1" applyAlignment="1">
      <alignment horizontal="left"/>
    </xf>
    <xf numFmtId="165" fontId="9" fillId="2" borderId="5" xfId="0" applyNumberFormat="1" applyFont="1" applyFill="1" applyBorder="1" applyAlignment="1">
      <alignment horizontal="left" vertical="center" wrapText="1"/>
    </xf>
    <xf numFmtId="9" fontId="9" fillId="2" borderId="6" xfId="0" applyNumberFormat="1" applyFont="1" applyFill="1" applyBorder="1" applyAlignment="1">
      <alignment horizontal="left" vertical="center" wrapText="1"/>
    </xf>
    <xf numFmtId="165" fontId="9" fillId="2" borderId="3" xfId="0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165" fontId="7" fillId="8" borderId="3" xfId="0" applyNumberFormat="1" applyFont="1" applyFill="1" applyBorder="1" applyAlignment="1">
      <alignment horizontal="center"/>
    </xf>
    <xf numFmtId="165" fontId="0" fillId="8" borderId="3" xfId="0" applyNumberFormat="1" applyFont="1" applyFill="1" applyBorder="1" applyAlignment="1">
      <alignment horizontal="center"/>
    </xf>
    <xf numFmtId="165" fontId="7" fillId="9" borderId="3" xfId="0" applyNumberFormat="1" applyFont="1" applyFill="1" applyBorder="1" applyAlignment="1">
      <alignment horizontal="center"/>
    </xf>
    <xf numFmtId="165" fontId="9" fillId="2" borderId="0" xfId="0" applyNumberFormat="1" applyFont="1" applyFill="1" applyAlignment="1">
      <alignment horizontal="center"/>
    </xf>
    <xf numFmtId="165" fontId="9" fillId="2" borderId="0" xfId="0" applyNumberFormat="1" applyFont="1" applyFill="1" applyBorder="1" applyAlignment="1"/>
    <xf numFmtId="9" fontId="9" fillId="2" borderId="0" xfId="0" applyNumberFormat="1" applyFont="1" applyFill="1" applyBorder="1"/>
    <xf numFmtId="165" fontId="9" fillId="0" borderId="2" xfId="0" applyNumberFormat="1" applyFont="1" applyBorder="1" applyAlignment="1">
      <alignment horizontal="center"/>
    </xf>
    <xf numFmtId="165" fontId="9" fillId="2" borderId="2" xfId="0" applyNumberFormat="1" applyFont="1" applyFill="1" applyBorder="1" applyAlignment="1">
      <alignment horizontal="center"/>
    </xf>
    <xf numFmtId="165" fontId="7" fillId="0" borderId="2" xfId="0" applyNumberFormat="1" applyFont="1" applyBorder="1" applyAlignment="1">
      <alignment horizontal="center"/>
    </xf>
    <xf numFmtId="165" fontId="7" fillId="2" borderId="2" xfId="0" applyNumberFormat="1" applyFont="1" applyFill="1" applyBorder="1" applyAlignment="1">
      <alignment horizontal="center"/>
    </xf>
    <xf numFmtId="165" fontId="7" fillId="0" borderId="2" xfId="0" applyNumberFormat="1" applyFont="1" applyFill="1" applyBorder="1" applyAlignment="1">
      <alignment horizontal="center"/>
    </xf>
    <xf numFmtId="9" fontId="9" fillId="2" borderId="2" xfId="0" applyNumberFormat="1" applyFont="1" applyFill="1" applyBorder="1" applyAlignment="1">
      <alignment horizontal="center" vertical="center" wrapText="1"/>
    </xf>
    <xf numFmtId="0" fontId="7" fillId="0" borderId="0" xfId="0" applyFont="1" applyFill="1"/>
    <xf numFmtId="2" fontId="7" fillId="0" borderId="0" xfId="0" applyNumberFormat="1" applyFont="1" applyFill="1" applyBorder="1"/>
    <xf numFmtId="0" fontId="9" fillId="0" borderId="0" xfId="0" applyFont="1" applyFill="1" applyAlignment="1">
      <alignment horizontal="center"/>
    </xf>
    <xf numFmtId="0" fontId="7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right" vertical="center"/>
    </xf>
    <xf numFmtId="0" fontId="7" fillId="0" borderId="0" xfId="0" applyFont="1" applyFill="1" applyBorder="1"/>
    <xf numFmtId="0" fontId="7" fillId="0" borderId="0" xfId="0" applyFont="1" applyFill="1" applyBorder="1" applyAlignment="1">
      <alignment horizontal="center"/>
    </xf>
    <xf numFmtId="165" fontId="7" fillId="0" borderId="0" xfId="0" applyNumberFormat="1" applyFont="1" applyBorder="1" applyAlignment="1"/>
    <xf numFmtId="164" fontId="7" fillId="0" borderId="0" xfId="0" applyNumberFormat="1" applyFont="1" applyBorder="1"/>
    <xf numFmtId="165" fontId="7" fillId="0" borderId="0" xfId="0" applyNumberFormat="1" applyFont="1" applyAlignment="1"/>
    <xf numFmtId="164" fontId="7" fillId="0" borderId="0" xfId="1" applyNumberFormat="1" applyFont="1"/>
    <xf numFmtId="1" fontId="7" fillId="0" borderId="1" xfId="1" applyNumberFormat="1" applyFont="1" applyBorder="1" applyAlignment="1">
      <alignment horizontal="center" vertical="center" wrapText="1"/>
    </xf>
    <xf numFmtId="164" fontId="9" fillId="2" borderId="2" xfId="1" applyNumberFormat="1" applyFont="1" applyFill="1" applyBorder="1" applyAlignment="1">
      <alignment horizontal="center" vertical="center" wrapText="1"/>
    </xf>
    <xf numFmtId="165" fontId="10" fillId="0" borderId="3" xfId="1" applyNumberFormat="1" applyFont="1" applyFill="1" applyBorder="1" applyAlignment="1">
      <alignment horizontal="center"/>
    </xf>
    <xf numFmtId="0" fontId="1" fillId="0" borderId="3" xfId="1" applyFont="1" applyFill="1" applyBorder="1" applyAlignment="1">
      <alignment horizontal="left" vertical="center" wrapText="1"/>
    </xf>
    <xf numFmtId="165" fontId="7" fillId="0" borderId="9" xfId="1" applyNumberFormat="1" applyFont="1" applyFill="1" applyBorder="1" applyAlignment="1">
      <alignment horizontal="center"/>
    </xf>
    <xf numFmtId="164" fontId="9" fillId="2" borderId="0" xfId="1" applyNumberFormat="1" applyFont="1" applyFill="1" applyBorder="1"/>
    <xf numFmtId="164" fontId="7" fillId="0" borderId="0" xfId="1" applyNumberFormat="1" applyFont="1" applyBorder="1"/>
    <xf numFmtId="0" fontId="8" fillId="0" borderId="0" xfId="0" applyFont="1" applyFill="1" applyAlignment="1">
      <alignment horizontal="center"/>
    </xf>
    <xf numFmtId="165" fontId="7" fillId="0" borderId="9" xfId="0" applyNumberFormat="1" applyFont="1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7" fillId="0" borderId="3" xfId="0" applyNumberFormat="1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165" fontId="9" fillId="6" borderId="3" xfId="0" applyNumberFormat="1" applyFont="1" applyFill="1" applyBorder="1" applyAlignment="1">
      <alignment horizontal="center" vertical="center"/>
    </xf>
    <xf numFmtId="164" fontId="9" fillId="2" borderId="0" xfId="0" applyNumberFormat="1" applyFont="1" applyFill="1" applyBorder="1"/>
    <xf numFmtId="165" fontId="9" fillId="6" borderId="3" xfId="0" applyNumberFormat="1" applyFont="1" applyFill="1" applyBorder="1" applyAlignment="1">
      <alignment horizontal="center"/>
    </xf>
    <xf numFmtId="165" fontId="7" fillId="10" borderId="3" xfId="0" applyNumberFormat="1" applyFont="1" applyFill="1" applyBorder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 vertical="center" wrapText="1"/>
    </xf>
    <xf numFmtId="165" fontId="3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horizontal="center"/>
    </xf>
    <xf numFmtId="165" fontId="1" fillId="0" borderId="0" xfId="0" applyNumberFormat="1" applyFont="1"/>
    <xf numFmtId="164" fontId="1" fillId="0" borderId="0" xfId="0" applyNumberFormat="1" applyFont="1"/>
    <xf numFmtId="1" fontId="1" fillId="0" borderId="2" xfId="0" applyNumberFormat="1" applyFont="1" applyBorder="1" applyAlignment="1">
      <alignment horizontal="center" vertical="center" wrapText="1"/>
    </xf>
    <xf numFmtId="165" fontId="3" fillId="2" borderId="2" xfId="0" applyNumberFormat="1" applyFont="1" applyFill="1" applyBorder="1" applyAlignment="1">
      <alignment horizontal="center" vertical="center" wrapText="1"/>
    </xf>
    <xf numFmtId="164" fontId="3" fillId="2" borderId="2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Alignment="1">
      <alignment vertical="center" wrapText="1"/>
    </xf>
    <xf numFmtId="0" fontId="1" fillId="0" borderId="3" xfId="0" applyFont="1" applyBorder="1" applyAlignment="1">
      <alignment horizontal="center" vertical="center"/>
    </xf>
    <xf numFmtId="0" fontId="1" fillId="2" borderId="3" xfId="0" applyNumberFormat="1" applyFont="1" applyFill="1" applyBorder="1" applyAlignment="1">
      <alignment horizontal="left" vertical="center" wrapText="1"/>
    </xf>
    <xf numFmtId="165" fontId="3" fillId="2" borderId="3" xfId="0" applyNumberFormat="1" applyFont="1" applyFill="1" applyBorder="1" applyAlignment="1">
      <alignment horizontal="center"/>
    </xf>
    <xf numFmtId="165" fontId="1" fillId="0" borderId="4" xfId="0" applyNumberFormat="1" applyFont="1" applyBorder="1" applyAlignment="1">
      <alignment horizontal="center"/>
    </xf>
    <xf numFmtId="165" fontId="3" fillId="2" borderId="4" xfId="0" applyNumberFormat="1" applyFont="1" applyFill="1" applyBorder="1" applyAlignment="1">
      <alignment horizontal="center" vertical="center" wrapText="1"/>
    </xf>
    <xf numFmtId="9" fontId="3" fillId="2" borderId="4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165" fontId="1" fillId="0" borderId="3" xfId="0" applyNumberFormat="1" applyFont="1" applyBorder="1" applyAlignment="1">
      <alignment horizontal="center"/>
    </xf>
    <xf numFmtId="0" fontId="1" fillId="2" borderId="3" xfId="0" applyFont="1" applyFill="1" applyBorder="1" applyAlignment="1">
      <alignment horizontal="left" vertical="center" wrapText="1"/>
    </xf>
    <xf numFmtId="165" fontId="1" fillId="0" borderId="3" xfId="0" applyNumberFormat="1" applyFont="1" applyBorder="1" applyAlignment="1">
      <alignment horizontal="center" wrapText="1"/>
    </xf>
    <xf numFmtId="165" fontId="3" fillId="2" borderId="5" xfId="0" applyNumberFormat="1" applyFont="1" applyFill="1" applyBorder="1" applyAlignment="1">
      <alignment horizontal="left" vertical="center"/>
    </xf>
    <xf numFmtId="165" fontId="3" fillId="2" borderId="5" xfId="0" applyNumberFormat="1" applyFont="1" applyFill="1" applyBorder="1" applyAlignment="1">
      <alignment horizontal="left"/>
    </xf>
    <xf numFmtId="165" fontId="3" fillId="2" borderId="5" xfId="0" applyNumberFormat="1" applyFont="1" applyFill="1" applyBorder="1" applyAlignment="1">
      <alignment horizontal="left" vertical="center" wrapText="1"/>
    </xf>
    <xf numFmtId="9" fontId="3" fillId="2" borderId="6" xfId="0" applyNumberFormat="1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center" vertical="center"/>
    </xf>
    <xf numFmtId="165" fontId="3" fillId="2" borderId="3" xfId="0" applyNumberFormat="1" applyFont="1" applyFill="1" applyBorder="1" applyAlignment="1">
      <alignment horizontal="center" vertical="center"/>
    </xf>
    <xf numFmtId="165" fontId="1" fillId="0" borderId="3" xfId="0" applyNumberFormat="1" applyFont="1" applyFill="1" applyBorder="1" applyAlignment="1">
      <alignment horizontal="center"/>
    </xf>
    <xf numFmtId="165" fontId="3" fillId="2" borderId="0" xfId="0" applyNumberFormat="1" applyFont="1" applyFill="1" applyAlignment="1">
      <alignment horizontal="center"/>
    </xf>
    <xf numFmtId="165" fontId="3" fillId="2" borderId="0" xfId="0" applyNumberFormat="1" applyFont="1" applyFill="1" applyBorder="1" applyAlignment="1"/>
    <xf numFmtId="164" fontId="3" fillId="2" borderId="0" xfId="0" applyNumberFormat="1" applyFont="1" applyFill="1" applyBorder="1"/>
    <xf numFmtId="165" fontId="3" fillId="0" borderId="2" xfId="0" applyNumberFormat="1" applyFont="1" applyBorder="1" applyAlignment="1">
      <alignment horizontal="center"/>
    </xf>
    <xf numFmtId="165" fontId="3" fillId="2" borderId="2" xfId="0" applyNumberFormat="1" applyFont="1" applyFill="1" applyBorder="1" applyAlignment="1">
      <alignment horizontal="center"/>
    </xf>
    <xf numFmtId="165" fontId="1" fillId="0" borderId="2" xfId="0" applyNumberFormat="1" applyFont="1" applyBorder="1" applyAlignment="1">
      <alignment horizontal="center"/>
    </xf>
    <xf numFmtId="9" fontId="3" fillId="2" borderId="2" xfId="0" applyNumberFormat="1" applyFont="1" applyFill="1" applyBorder="1" applyAlignment="1">
      <alignment horizontal="center" vertical="center" wrapText="1"/>
    </xf>
    <xf numFmtId="0" fontId="1" fillId="0" borderId="0" xfId="0" applyFont="1" applyFill="1"/>
    <xf numFmtId="2" fontId="1" fillId="0" borderId="0" xfId="0" applyNumberFormat="1" applyFont="1" applyFill="1" applyBorder="1"/>
    <xf numFmtId="0" fontId="3" fillId="0" borderId="0" xfId="0" applyFont="1" applyFill="1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0" fontId="1" fillId="0" borderId="0" xfId="0" applyFont="1" applyFill="1" applyBorder="1"/>
    <xf numFmtId="0" fontId="1" fillId="0" borderId="0" xfId="0" applyFont="1" applyFill="1" applyBorder="1" applyAlignment="1">
      <alignment horizontal="center"/>
    </xf>
    <xf numFmtId="165" fontId="1" fillId="0" borderId="0" xfId="0" applyNumberFormat="1" applyFont="1" applyBorder="1" applyAlignment="1"/>
    <xf numFmtId="164" fontId="1" fillId="0" borderId="0" xfId="0" applyNumberFormat="1" applyFont="1" applyBorder="1"/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165" fontId="3" fillId="0" borderId="0" xfId="0" applyNumberFormat="1" applyFont="1" applyAlignment="1">
      <alignment horizontal="center" vertical="center"/>
    </xf>
    <xf numFmtId="165" fontId="1" fillId="0" borderId="0" xfId="0" applyNumberFormat="1" applyFont="1" applyAlignment="1">
      <alignment horizontal="center" vertical="center"/>
    </xf>
    <xf numFmtId="165" fontId="1" fillId="0" borderId="0" xfId="0" applyNumberFormat="1" applyFont="1" applyBorder="1" applyAlignment="1">
      <alignment vertical="center"/>
    </xf>
    <xf numFmtId="164" fontId="1" fillId="0" borderId="0" xfId="0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165" fontId="1" fillId="0" borderId="0" xfId="0" applyNumberFormat="1" applyFont="1" applyAlignment="1"/>
    <xf numFmtId="0" fontId="1" fillId="0" borderId="0" xfId="2" applyFont="1" applyAlignment="1">
      <alignment horizontal="center"/>
    </xf>
    <xf numFmtId="0" fontId="2" fillId="0" borderId="0" xfId="2" applyFont="1" applyAlignment="1">
      <alignment horizontal="left"/>
    </xf>
    <xf numFmtId="0" fontId="2" fillId="0" borderId="0" xfId="2" applyFont="1" applyAlignment="1">
      <alignment horizontal="center"/>
    </xf>
    <xf numFmtId="0" fontId="2" fillId="0" borderId="0" xfId="2" applyFont="1" applyAlignment="1"/>
    <xf numFmtId="0" fontId="1" fillId="0" borderId="0" xfId="2" applyFont="1" applyAlignment="1"/>
    <xf numFmtId="164" fontId="1" fillId="0" borderId="0" xfId="2" applyNumberFormat="1" applyFont="1"/>
    <xf numFmtId="0" fontId="1" fillId="0" borderId="0" xfId="2" applyFont="1"/>
    <xf numFmtId="0" fontId="1" fillId="0" borderId="0" xfId="2" applyFont="1" applyAlignment="1">
      <alignment horizontal="left" vertical="center" wrapText="1"/>
    </xf>
    <xf numFmtId="165" fontId="3" fillId="0" borderId="0" xfId="2" applyNumberFormat="1" applyFont="1" applyAlignment="1">
      <alignment horizontal="center"/>
    </xf>
    <xf numFmtId="165" fontId="1" fillId="0" borderId="0" xfId="2" applyNumberFormat="1" applyFont="1" applyAlignment="1">
      <alignment horizontal="center"/>
    </xf>
    <xf numFmtId="165" fontId="1" fillId="0" borderId="0" xfId="2" applyNumberFormat="1" applyFont="1"/>
    <xf numFmtId="1" fontId="1" fillId="0" borderId="2" xfId="2" applyNumberFormat="1" applyFont="1" applyBorder="1" applyAlignment="1">
      <alignment horizontal="center" vertical="center" wrapText="1"/>
    </xf>
    <xf numFmtId="165" fontId="3" fillId="2" borderId="2" xfId="2" applyNumberFormat="1" applyFont="1" applyFill="1" applyBorder="1" applyAlignment="1">
      <alignment horizontal="center" vertical="center" wrapText="1"/>
    </xf>
    <xf numFmtId="164" fontId="3" fillId="2" borderId="2" xfId="2" applyNumberFormat="1" applyFont="1" applyFill="1" applyBorder="1" applyAlignment="1">
      <alignment horizontal="center" vertical="center" wrapText="1"/>
    </xf>
    <xf numFmtId="0" fontId="1" fillId="0" borderId="0" xfId="2" applyNumberFormat="1" applyFont="1" applyAlignment="1">
      <alignment vertical="center" wrapText="1"/>
    </xf>
    <xf numFmtId="0" fontId="1" fillId="0" borderId="3" xfId="2" applyFont="1" applyFill="1" applyBorder="1" applyAlignment="1">
      <alignment horizontal="center" vertical="center"/>
    </xf>
    <xf numFmtId="0" fontId="1" fillId="6" borderId="3" xfId="2" applyNumberFormat="1" applyFont="1" applyFill="1" applyBorder="1" applyAlignment="1">
      <alignment horizontal="left" vertical="center" wrapText="1"/>
    </xf>
    <xf numFmtId="165" fontId="3" fillId="6" borderId="3" xfId="2" applyNumberFormat="1" applyFont="1" applyFill="1" applyBorder="1" applyAlignment="1">
      <alignment horizontal="center"/>
    </xf>
    <xf numFmtId="165" fontId="1" fillId="0" borderId="4" xfId="2" applyNumberFormat="1" applyFont="1" applyBorder="1" applyAlignment="1">
      <alignment horizontal="center"/>
    </xf>
    <xf numFmtId="165" fontId="3" fillId="2" borderId="4" xfId="2" applyNumberFormat="1" applyFont="1" applyFill="1" applyBorder="1" applyAlignment="1">
      <alignment horizontal="center" vertical="center" wrapText="1"/>
    </xf>
    <xf numFmtId="9" fontId="3" fillId="2" borderId="4" xfId="2" applyNumberFormat="1" applyFont="1" applyFill="1" applyBorder="1" applyAlignment="1">
      <alignment horizontal="center" vertical="center" wrapText="1"/>
    </xf>
    <xf numFmtId="0" fontId="1" fillId="0" borderId="0" xfId="2" applyNumberFormat="1" applyFont="1" applyAlignment="1">
      <alignment horizontal="center" vertical="center" wrapText="1"/>
    </xf>
    <xf numFmtId="165" fontId="1" fillId="0" borderId="3" xfId="2" applyNumberFormat="1" applyFont="1" applyBorder="1" applyAlignment="1">
      <alignment horizontal="center"/>
    </xf>
    <xf numFmtId="165" fontId="1" fillId="0" borderId="3" xfId="2" applyNumberFormat="1" applyFont="1" applyFill="1" applyBorder="1" applyAlignment="1">
      <alignment horizontal="center"/>
    </xf>
    <xf numFmtId="0" fontId="1" fillId="6" borderId="3" xfId="2" applyFont="1" applyFill="1" applyBorder="1" applyAlignment="1">
      <alignment horizontal="left" vertical="center" wrapText="1"/>
    </xf>
    <xf numFmtId="2" fontId="1" fillId="0" borderId="3" xfId="2" applyNumberFormat="1" applyFont="1" applyBorder="1" applyAlignment="1">
      <alignment horizontal="center"/>
    </xf>
    <xf numFmtId="165" fontId="1" fillId="0" borderId="12" xfId="2" applyNumberFormat="1" applyFont="1" applyBorder="1" applyAlignment="1">
      <alignment horizontal="center"/>
    </xf>
    <xf numFmtId="165" fontId="1" fillId="0" borderId="3" xfId="2" applyNumberFormat="1" applyFont="1" applyBorder="1" applyAlignment="1">
      <alignment horizontal="center" wrapText="1"/>
    </xf>
    <xf numFmtId="2" fontId="1" fillId="0" borderId="3" xfId="2" applyNumberFormat="1" applyFont="1" applyBorder="1" applyAlignment="1">
      <alignment horizontal="center" wrapText="1"/>
    </xf>
    <xf numFmtId="0" fontId="1" fillId="0" borderId="3" xfId="2" applyNumberFormat="1" applyFont="1" applyBorder="1" applyAlignment="1">
      <alignment horizontal="left" vertical="center" wrapText="1"/>
    </xf>
    <xf numFmtId="0" fontId="1" fillId="0" borderId="3" xfId="2" applyFont="1" applyBorder="1" applyAlignment="1">
      <alignment horizontal="left" vertical="center" wrapText="1"/>
    </xf>
    <xf numFmtId="0" fontId="1" fillId="0" borderId="11" xfId="2" applyFont="1" applyFill="1" applyBorder="1" applyAlignment="1">
      <alignment horizontal="center" vertical="center"/>
    </xf>
    <xf numFmtId="0" fontId="1" fillId="6" borderId="11" xfId="2" applyNumberFormat="1" applyFont="1" applyFill="1" applyBorder="1" applyAlignment="1">
      <alignment horizontal="left" vertical="center" wrapText="1"/>
    </xf>
    <xf numFmtId="165" fontId="3" fillId="2" borderId="11" xfId="2" applyNumberFormat="1" applyFont="1" applyFill="1" applyBorder="1" applyAlignment="1">
      <alignment horizontal="center"/>
    </xf>
    <xf numFmtId="165" fontId="1" fillId="0" borderId="11" xfId="2" applyNumberFormat="1" applyFont="1" applyBorder="1" applyAlignment="1">
      <alignment horizontal="center"/>
    </xf>
    <xf numFmtId="9" fontId="3" fillId="2" borderId="2" xfId="2" applyNumberFormat="1" applyFont="1" applyFill="1" applyBorder="1" applyAlignment="1">
      <alignment horizontal="center" vertical="center" wrapText="1"/>
    </xf>
    <xf numFmtId="165" fontId="3" fillId="2" borderId="5" xfId="2" applyNumberFormat="1" applyFont="1" applyFill="1" applyBorder="1" applyAlignment="1">
      <alignment horizontal="left" vertical="center"/>
    </xf>
    <xf numFmtId="165" fontId="3" fillId="2" borderId="5" xfId="2" applyNumberFormat="1" applyFont="1" applyFill="1" applyBorder="1" applyAlignment="1">
      <alignment horizontal="left"/>
    </xf>
    <xf numFmtId="165" fontId="3" fillId="2" borderId="5" xfId="2" applyNumberFormat="1" applyFont="1" applyFill="1" applyBorder="1" applyAlignment="1">
      <alignment horizontal="left" vertical="center" wrapText="1"/>
    </xf>
    <xf numFmtId="9" fontId="3" fillId="2" borderId="6" xfId="2" applyNumberFormat="1" applyFont="1" applyFill="1" applyBorder="1" applyAlignment="1">
      <alignment horizontal="left" vertical="center" wrapText="1"/>
    </xf>
    <xf numFmtId="165" fontId="3" fillId="2" borderId="3" xfId="2" applyNumberFormat="1" applyFont="1" applyFill="1" applyBorder="1" applyAlignment="1">
      <alignment horizontal="center" vertical="center"/>
    </xf>
    <xf numFmtId="165" fontId="1" fillId="10" borderId="3" xfId="2" applyNumberFormat="1" applyFont="1" applyFill="1" applyBorder="1" applyAlignment="1">
      <alignment horizontal="center"/>
    </xf>
    <xf numFmtId="165" fontId="3" fillId="2" borderId="0" xfId="2" applyNumberFormat="1" applyFont="1" applyFill="1" applyAlignment="1">
      <alignment horizontal="center"/>
    </xf>
    <xf numFmtId="165" fontId="3" fillId="2" borderId="0" xfId="2" applyNumberFormat="1" applyFont="1" applyFill="1" applyBorder="1" applyAlignment="1"/>
    <xf numFmtId="164" fontId="3" fillId="2" borderId="0" xfId="2" applyNumberFormat="1" applyFont="1" applyFill="1" applyBorder="1"/>
    <xf numFmtId="165" fontId="3" fillId="0" borderId="2" xfId="2" applyNumberFormat="1" applyFont="1" applyBorder="1" applyAlignment="1">
      <alignment horizontal="center"/>
    </xf>
    <xf numFmtId="165" fontId="3" fillId="2" borderId="2" xfId="2" applyNumberFormat="1" applyFont="1" applyFill="1" applyBorder="1" applyAlignment="1">
      <alignment horizontal="center"/>
    </xf>
    <xf numFmtId="165" fontId="1" fillId="0" borderId="2" xfId="2" applyNumberFormat="1" applyFont="1" applyBorder="1" applyAlignment="1">
      <alignment horizontal="center"/>
    </xf>
    <xf numFmtId="0" fontId="1" fillId="0" borderId="0" xfId="2" applyFont="1" applyFill="1"/>
    <xf numFmtId="2" fontId="1" fillId="0" borderId="0" xfId="2" applyNumberFormat="1" applyFont="1" applyFill="1" applyBorder="1"/>
    <xf numFmtId="0" fontId="3" fillId="0" borderId="0" xfId="2" applyFont="1" applyFill="1" applyAlignment="1">
      <alignment horizontal="center"/>
    </xf>
    <xf numFmtId="0" fontId="1" fillId="0" borderId="0" xfId="2" applyFont="1" applyFill="1" applyBorder="1" applyAlignment="1">
      <alignment horizontal="center" vertical="center"/>
    </xf>
    <xf numFmtId="0" fontId="3" fillId="0" borderId="0" xfId="2" applyFont="1" applyFill="1" applyBorder="1" applyAlignment="1">
      <alignment horizontal="right" vertical="center"/>
    </xf>
    <xf numFmtId="0" fontId="1" fillId="0" borderId="0" xfId="2" applyFont="1" applyFill="1" applyBorder="1"/>
    <xf numFmtId="0" fontId="1" fillId="0" borderId="0" xfId="2" applyFont="1" applyFill="1" applyBorder="1" applyAlignment="1">
      <alignment horizontal="center"/>
    </xf>
    <xf numFmtId="165" fontId="1" fillId="0" borderId="0" xfId="2" applyNumberFormat="1" applyFont="1" applyBorder="1" applyAlignment="1"/>
    <xf numFmtId="164" fontId="1" fillId="0" borderId="0" xfId="2" applyNumberFormat="1" applyFont="1" applyBorder="1"/>
    <xf numFmtId="165" fontId="1" fillId="0" borderId="0" xfId="2" applyNumberFormat="1" applyFont="1" applyAlignment="1"/>
    <xf numFmtId="0" fontId="1" fillId="0" borderId="3" xfId="2" applyFont="1" applyBorder="1" applyAlignment="1">
      <alignment horizontal="center" vertical="center"/>
    </xf>
    <xf numFmtId="165" fontId="1" fillId="0" borderId="4" xfId="2" applyNumberFormat="1" applyFont="1" applyFill="1" applyBorder="1" applyAlignment="1">
      <alignment horizontal="center"/>
    </xf>
    <xf numFmtId="165" fontId="3" fillId="6" borderId="3" xfId="2" applyNumberFormat="1" applyFont="1" applyFill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6" borderId="12" xfId="0" applyNumberFormat="1" applyFont="1" applyFill="1" applyBorder="1" applyAlignment="1">
      <alignment horizontal="left" vertical="center" wrapText="1"/>
    </xf>
    <xf numFmtId="165" fontId="9" fillId="2" borderId="12" xfId="0" applyNumberFormat="1" applyFont="1" applyFill="1" applyBorder="1" applyAlignment="1">
      <alignment horizontal="center"/>
    </xf>
    <xf numFmtId="0" fontId="7" fillId="0" borderId="2" xfId="0" applyNumberFormat="1" applyFont="1" applyBorder="1" applyAlignment="1">
      <alignment horizontal="center" vertical="center" wrapText="1"/>
    </xf>
    <xf numFmtId="0" fontId="7" fillId="0" borderId="2" xfId="0" applyNumberFormat="1" applyFont="1" applyBorder="1" applyAlignment="1">
      <alignment horizontal="left" vertical="center" wrapText="1"/>
    </xf>
    <xf numFmtId="0" fontId="7" fillId="0" borderId="12" xfId="1" applyFont="1" applyBorder="1" applyAlignment="1">
      <alignment horizontal="center" vertical="center"/>
    </xf>
    <xf numFmtId="0" fontId="1" fillId="2" borderId="12" xfId="1" applyNumberFormat="1" applyFont="1" applyFill="1" applyBorder="1" applyAlignment="1">
      <alignment horizontal="left" vertical="center" wrapText="1"/>
    </xf>
    <xf numFmtId="165" fontId="9" fillId="2" borderId="12" xfId="1" applyNumberFormat="1" applyFont="1" applyFill="1" applyBorder="1" applyAlignment="1">
      <alignment horizontal="center"/>
    </xf>
    <xf numFmtId="0" fontId="7" fillId="0" borderId="2" xfId="1" applyNumberFormat="1" applyFont="1" applyBorder="1" applyAlignment="1">
      <alignment horizontal="center" vertical="center" wrapText="1"/>
    </xf>
    <xf numFmtId="0" fontId="7" fillId="0" borderId="2" xfId="1" applyNumberFormat="1" applyFont="1" applyBorder="1" applyAlignment="1">
      <alignment horizontal="left" vertical="center" wrapText="1"/>
    </xf>
    <xf numFmtId="165" fontId="9" fillId="6" borderId="12" xfId="0" applyNumberFormat="1" applyFont="1" applyFill="1" applyBorder="1" applyAlignment="1">
      <alignment horizontal="center"/>
    </xf>
    <xf numFmtId="0" fontId="1" fillId="0" borderId="12" xfId="0" applyFont="1" applyBorder="1" applyAlignment="1">
      <alignment horizontal="center" vertical="center"/>
    </xf>
    <xf numFmtId="0" fontId="1" fillId="2" borderId="12" xfId="0" applyNumberFormat="1" applyFont="1" applyFill="1" applyBorder="1" applyAlignment="1">
      <alignment horizontal="left" vertical="center" wrapText="1"/>
    </xf>
    <xf numFmtId="165" fontId="3" fillId="2" borderId="12" xfId="0" applyNumberFormat="1" applyFont="1" applyFill="1" applyBorder="1" applyAlignment="1">
      <alignment horizontal="center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left" vertical="center" wrapText="1"/>
    </xf>
    <xf numFmtId="0" fontId="1" fillId="0" borderId="12" xfId="2" applyFont="1" applyFill="1" applyBorder="1" applyAlignment="1">
      <alignment horizontal="center" vertical="center"/>
    </xf>
    <xf numFmtId="0" fontId="1" fillId="6" borderId="12" xfId="2" applyNumberFormat="1" applyFont="1" applyFill="1" applyBorder="1" applyAlignment="1">
      <alignment horizontal="left" vertical="center" wrapText="1"/>
    </xf>
    <xf numFmtId="165" fontId="3" fillId="6" borderId="12" xfId="2" applyNumberFormat="1" applyFont="1" applyFill="1" applyBorder="1" applyAlignment="1">
      <alignment horizontal="center"/>
    </xf>
    <xf numFmtId="0" fontId="1" fillId="0" borderId="2" xfId="2" applyNumberFormat="1" applyFont="1" applyBorder="1" applyAlignment="1">
      <alignment horizontal="center" vertical="center" wrapText="1"/>
    </xf>
    <xf numFmtId="0" fontId="1" fillId="0" borderId="2" xfId="2" applyNumberFormat="1" applyFont="1" applyBorder="1" applyAlignment="1">
      <alignment horizontal="left" vertical="center" wrapText="1"/>
    </xf>
    <xf numFmtId="0" fontId="1" fillId="0" borderId="12" xfId="2" applyFont="1" applyBorder="1" applyAlignment="1">
      <alignment horizontal="center" vertical="center"/>
    </xf>
    <xf numFmtId="165" fontId="1" fillId="3" borderId="9" xfId="1" applyNumberFormat="1" applyFont="1" applyFill="1" applyBorder="1" applyAlignment="1">
      <alignment horizontal="center"/>
    </xf>
    <xf numFmtId="0" fontId="1" fillId="3" borderId="8" xfId="1" applyFill="1" applyBorder="1" applyAlignment="1">
      <alignment horizontal="center"/>
    </xf>
    <xf numFmtId="0" fontId="1" fillId="3" borderId="7" xfId="1" applyFill="1" applyBorder="1" applyAlignment="1">
      <alignment horizontal="center"/>
    </xf>
    <xf numFmtId="0" fontId="1" fillId="0" borderId="8" xfId="1" applyBorder="1" applyAlignment="1">
      <alignment horizontal="center"/>
    </xf>
    <xf numFmtId="0" fontId="1" fillId="0" borderId="8" xfId="1" applyBorder="1"/>
    <xf numFmtId="0" fontId="1" fillId="0" borderId="7" xfId="1" applyBorder="1"/>
    <xf numFmtId="165" fontId="1" fillId="4" borderId="9" xfId="1" applyNumberFormat="1" applyFont="1" applyFill="1" applyBorder="1" applyAlignment="1">
      <alignment horizontal="center"/>
    </xf>
    <xf numFmtId="0" fontId="1" fillId="0" borderId="8" xfId="1" applyFont="1" applyBorder="1" applyAlignment="1">
      <alignment horizontal="center"/>
    </xf>
    <xf numFmtId="0" fontId="1" fillId="0" borderId="7" xfId="1" applyFont="1" applyBorder="1" applyAlignment="1">
      <alignment horizontal="center"/>
    </xf>
    <xf numFmtId="165" fontId="1" fillId="4" borderId="8" xfId="1" applyNumberFormat="1" applyFont="1" applyFill="1" applyBorder="1" applyAlignment="1">
      <alignment horizontal="center"/>
    </xf>
    <xf numFmtId="165" fontId="1" fillId="4" borderId="7" xfId="1" applyNumberFormat="1" applyFont="1" applyFill="1" applyBorder="1" applyAlignment="1">
      <alignment horizontal="center"/>
    </xf>
    <xf numFmtId="0" fontId="1" fillId="4" borderId="8" xfId="1" applyFill="1" applyBorder="1" applyAlignment="1">
      <alignment horizontal="center"/>
    </xf>
    <xf numFmtId="0" fontId="1" fillId="4" borderId="7" xfId="1" applyFill="1" applyBorder="1" applyAlignment="1">
      <alignment horizontal="center"/>
    </xf>
    <xf numFmtId="0" fontId="1" fillId="0" borderId="7" xfId="1" applyBorder="1" applyAlignment="1">
      <alignment horizontal="center"/>
    </xf>
    <xf numFmtId="165" fontId="1" fillId="3" borderId="7" xfId="1" applyNumberFormat="1" applyFont="1" applyFill="1" applyBorder="1" applyAlignment="1">
      <alignment horizontal="center"/>
    </xf>
    <xf numFmtId="0" fontId="2" fillId="0" borderId="0" xfId="1" applyFont="1" applyAlignment="1">
      <alignment horizontal="center"/>
    </xf>
    <xf numFmtId="0" fontId="1" fillId="0" borderId="0" xfId="1" applyFont="1" applyAlignment="1">
      <alignment horizontal="center"/>
    </xf>
    <xf numFmtId="0" fontId="3" fillId="2" borderId="13" xfId="1" applyFont="1" applyFill="1" applyBorder="1" applyAlignment="1">
      <alignment horizontal="left" vertical="center"/>
    </xf>
    <xf numFmtId="0" fontId="3" fillId="2" borderId="5" xfId="1" applyFont="1" applyFill="1" applyBorder="1" applyAlignment="1">
      <alignment horizontal="left" vertical="center"/>
    </xf>
    <xf numFmtId="165" fontId="7" fillId="4" borderId="9" xfId="1" applyNumberFormat="1" applyFont="1" applyFill="1" applyBorder="1" applyAlignment="1">
      <alignment horizontal="center"/>
    </xf>
    <xf numFmtId="0" fontId="8" fillId="0" borderId="0" xfId="1" applyFont="1" applyAlignment="1">
      <alignment horizontal="center"/>
    </xf>
    <xf numFmtId="0" fontId="9" fillId="2" borderId="13" xfId="1" applyFont="1" applyFill="1" applyBorder="1" applyAlignment="1">
      <alignment horizontal="left" vertical="center"/>
    </xf>
    <xf numFmtId="0" fontId="9" fillId="2" borderId="5" xfId="1" applyFont="1" applyFill="1" applyBorder="1" applyAlignment="1">
      <alignment horizontal="left" vertical="center"/>
    </xf>
    <xf numFmtId="165" fontId="7" fillId="3" borderId="9" xfId="1" applyNumberFormat="1" applyFont="1" applyFill="1" applyBorder="1" applyAlignment="1">
      <alignment horizontal="center"/>
    </xf>
    <xf numFmtId="165" fontId="7" fillId="8" borderId="9" xfId="0" applyNumberFormat="1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165" fontId="7" fillId="10" borderId="9" xfId="0" applyNumberFormat="1" applyFont="1" applyFill="1" applyBorder="1" applyAlignment="1">
      <alignment horizontal="center"/>
    </xf>
    <xf numFmtId="0" fontId="0" fillId="10" borderId="8" xfId="0" applyFill="1" applyBorder="1" applyAlignment="1">
      <alignment horizontal="center"/>
    </xf>
    <xf numFmtId="0" fontId="0" fillId="10" borderId="7" xfId="0" applyFill="1" applyBorder="1" applyAlignment="1">
      <alignment horizontal="center"/>
    </xf>
    <xf numFmtId="165" fontId="7" fillId="10" borderId="8" xfId="0" applyNumberFormat="1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9" fillId="2" borderId="13" xfId="0" applyFont="1" applyFill="1" applyBorder="1" applyAlignment="1">
      <alignment horizontal="left" vertical="center"/>
    </xf>
    <xf numFmtId="0" fontId="9" fillId="2" borderId="5" xfId="0" applyFont="1" applyFill="1" applyBorder="1" applyAlignment="1">
      <alignment horizontal="left" vertical="center"/>
    </xf>
    <xf numFmtId="0" fontId="0" fillId="0" borderId="8" xfId="0" applyBorder="1" applyAlignment="1">
      <alignment horizontal="center"/>
    </xf>
    <xf numFmtId="0" fontId="7" fillId="0" borderId="0" xfId="1" applyFont="1" applyAlignment="1">
      <alignment horizontal="center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/>
    <xf numFmtId="0" fontId="3" fillId="2" borderId="13" xfId="0" applyFont="1" applyFill="1" applyBorder="1" applyAlignment="1">
      <alignment horizontal="left" vertical="center"/>
    </xf>
    <xf numFmtId="0" fontId="3" fillId="2" borderId="5" xfId="0" applyFont="1" applyFill="1" applyBorder="1" applyAlignment="1">
      <alignment horizontal="left" vertical="center"/>
    </xf>
    <xf numFmtId="0" fontId="3" fillId="2" borderId="13" xfId="2" applyFont="1" applyFill="1" applyBorder="1" applyAlignment="1">
      <alignment horizontal="left" vertical="center"/>
    </xf>
    <xf numFmtId="0" fontId="3" fillId="2" borderId="5" xfId="2" applyFont="1" applyFill="1" applyBorder="1" applyAlignment="1">
      <alignment horizontal="left" vertical="center"/>
    </xf>
    <xf numFmtId="0" fontId="2" fillId="0" borderId="0" xfId="2" applyFont="1" applyAlignment="1">
      <alignment horizontal="center"/>
    </xf>
    <xf numFmtId="0" fontId="1" fillId="0" borderId="0" xfId="2" applyFont="1" applyAlignment="1">
      <alignment horizontal="center"/>
    </xf>
    <xf numFmtId="165" fontId="1" fillId="10" borderId="9" xfId="2" applyNumberFormat="1" applyFont="1" applyFill="1" applyBorder="1" applyAlignment="1">
      <alignment horizontal="center"/>
    </xf>
    <xf numFmtId="0" fontId="11" fillId="10" borderId="8" xfId="2" applyFill="1" applyBorder="1" applyAlignment="1">
      <alignment horizontal="center"/>
    </xf>
    <xf numFmtId="0" fontId="11" fillId="10" borderId="7" xfId="2" applyFill="1" applyBorder="1" applyAlignment="1">
      <alignment horizontal="center"/>
    </xf>
    <xf numFmtId="0" fontId="1" fillId="0" borderId="0" xfId="3" applyFont="1" applyAlignment="1">
      <alignment horizontal="center"/>
    </xf>
    <xf numFmtId="0" fontId="2" fillId="0" borderId="0" xfId="3" applyFont="1" applyAlignment="1">
      <alignment horizontal="left"/>
    </xf>
    <xf numFmtId="0" fontId="2" fillId="0" borderId="0" xfId="3" applyFont="1" applyAlignment="1">
      <alignment horizontal="center"/>
    </xf>
    <xf numFmtId="0" fontId="2" fillId="0" borderId="0" xfId="3" applyFont="1" applyAlignment="1">
      <alignment horizontal="center"/>
    </xf>
    <xf numFmtId="164" fontId="1" fillId="0" borderId="0" xfId="3" applyNumberFormat="1" applyFont="1"/>
    <xf numFmtId="0" fontId="1" fillId="0" borderId="0" xfId="3" applyFont="1"/>
    <xf numFmtId="0" fontId="1" fillId="0" borderId="0" xfId="3" applyFont="1" applyAlignment="1">
      <alignment horizontal="left" vertical="center" wrapText="1"/>
    </xf>
    <xf numFmtId="165" fontId="3" fillId="0" borderId="0" xfId="3" applyNumberFormat="1" applyFont="1" applyAlignment="1">
      <alignment horizontal="center"/>
    </xf>
    <xf numFmtId="165" fontId="1" fillId="0" borderId="0" xfId="3" applyNumberFormat="1" applyFont="1" applyAlignment="1">
      <alignment horizontal="center"/>
    </xf>
    <xf numFmtId="165" fontId="1" fillId="0" borderId="0" xfId="3" applyNumberFormat="1" applyFont="1"/>
    <xf numFmtId="0" fontId="1" fillId="0" borderId="1" xfId="3" applyNumberFormat="1" applyFont="1" applyBorder="1" applyAlignment="1">
      <alignment horizontal="center" vertical="center" wrapText="1"/>
    </xf>
    <xf numFmtId="0" fontId="1" fillId="0" borderId="1" xfId="3" applyNumberFormat="1" applyFont="1" applyBorder="1" applyAlignment="1">
      <alignment horizontal="left" vertical="center" wrapText="1"/>
    </xf>
    <xf numFmtId="165" fontId="3" fillId="2" borderId="1" xfId="3" applyNumberFormat="1" applyFont="1" applyFill="1" applyBorder="1" applyAlignment="1">
      <alignment horizontal="center" vertical="center" wrapText="1"/>
    </xf>
    <xf numFmtId="1" fontId="1" fillId="0" borderId="2" xfId="3" applyNumberFormat="1" applyFont="1" applyBorder="1" applyAlignment="1">
      <alignment horizontal="center" vertical="center" wrapText="1"/>
    </xf>
    <xf numFmtId="165" fontId="3" fillId="2" borderId="2" xfId="3" applyNumberFormat="1" applyFont="1" applyFill="1" applyBorder="1" applyAlignment="1">
      <alignment horizontal="center" vertical="center" wrapText="1"/>
    </xf>
    <xf numFmtId="164" fontId="3" fillId="2" borderId="2" xfId="3" applyNumberFormat="1" applyFont="1" applyFill="1" applyBorder="1" applyAlignment="1">
      <alignment horizontal="center" vertical="center" wrapText="1"/>
    </xf>
    <xf numFmtId="0" fontId="1" fillId="0" borderId="0" xfId="3" applyNumberFormat="1" applyFont="1" applyAlignment="1">
      <alignment vertical="center" wrapText="1"/>
    </xf>
    <xf numFmtId="0" fontId="1" fillId="0" borderId="3" xfId="3" applyFont="1" applyBorder="1" applyAlignment="1">
      <alignment horizontal="center" vertical="center"/>
    </xf>
    <xf numFmtId="0" fontId="1" fillId="2" borderId="3" xfId="3" applyNumberFormat="1" applyFont="1" applyFill="1" applyBorder="1" applyAlignment="1">
      <alignment horizontal="left" vertical="center" wrapText="1"/>
    </xf>
    <xf numFmtId="165" fontId="3" fillId="2" borderId="3" xfId="3" applyNumberFormat="1" applyFont="1" applyFill="1" applyBorder="1" applyAlignment="1">
      <alignment horizontal="center" vertical="center"/>
    </xf>
    <xf numFmtId="165" fontId="1" fillId="0" borderId="4" xfId="3" applyNumberFormat="1" applyFont="1" applyBorder="1" applyAlignment="1">
      <alignment horizontal="center"/>
    </xf>
    <xf numFmtId="165" fontId="1" fillId="0" borderId="3" xfId="3" applyNumberFormat="1" applyFont="1" applyFill="1" applyBorder="1" applyAlignment="1">
      <alignment horizontal="center"/>
    </xf>
    <xf numFmtId="165" fontId="1" fillId="0" borderId="4" xfId="3" applyNumberFormat="1" applyFont="1" applyFill="1" applyBorder="1" applyAlignment="1">
      <alignment horizontal="center"/>
    </xf>
    <xf numFmtId="165" fontId="3" fillId="2" borderId="4" xfId="3" applyNumberFormat="1" applyFont="1" applyFill="1" applyBorder="1" applyAlignment="1">
      <alignment horizontal="center" vertical="center" wrapText="1"/>
    </xf>
    <xf numFmtId="9" fontId="3" fillId="2" borderId="4" xfId="3" applyNumberFormat="1" applyFont="1" applyFill="1" applyBorder="1" applyAlignment="1">
      <alignment horizontal="center" vertical="center" wrapText="1"/>
    </xf>
    <xf numFmtId="0" fontId="1" fillId="0" borderId="0" xfId="3" applyNumberFormat="1" applyFont="1" applyAlignment="1">
      <alignment horizontal="center" vertical="center" wrapText="1"/>
    </xf>
    <xf numFmtId="165" fontId="1" fillId="0" borderId="3" xfId="3" applyNumberFormat="1" applyFont="1" applyBorder="1" applyAlignment="1">
      <alignment horizontal="center"/>
    </xf>
    <xf numFmtId="165" fontId="1" fillId="0" borderId="14" xfId="3" applyNumberFormat="1" applyFont="1" applyFill="1" applyBorder="1" applyAlignment="1">
      <alignment horizontal="center"/>
    </xf>
    <xf numFmtId="0" fontId="1" fillId="2" borderId="3" xfId="3" applyFont="1" applyFill="1" applyBorder="1" applyAlignment="1">
      <alignment horizontal="left" vertical="center" wrapText="1"/>
    </xf>
    <xf numFmtId="165" fontId="4" fillId="0" borderId="3" xfId="3" applyNumberFormat="1" applyFont="1" applyFill="1" applyBorder="1" applyAlignment="1">
      <alignment horizontal="center"/>
    </xf>
    <xf numFmtId="0" fontId="3" fillId="2" borderId="13" xfId="3" applyFont="1" applyFill="1" applyBorder="1" applyAlignment="1">
      <alignment horizontal="left" vertical="center"/>
    </xf>
    <xf numFmtId="0" fontId="3" fillId="2" borderId="5" xfId="3" applyFont="1" applyFill="1" applyBorder="1" applyAlignment="1">
      <alignment horizontal="left" vertical="center"/>
    </xf>
    <xf numFmtId="165" fontId="3" fillId="2" borderId="5" xfId="3" applyNumberFormat="1" applyFont="1" applyFill="1" applyBorder="1" applyAlignment="1">
      <alignment horizontal="left" vertical="center"/>
    </xf>
    <xf numFmtId="165" fontId="3" fillId="2" borderId="5" xfId="3" applyNumberFormat="1" applyFont="1" applyFill="1" applyBorder="1" applyAlignment="1">
      <alignment horizontal="left"/>
    </xf>
    <xf numFmtId="165" fontId="3" fillId="2" borderId="5" xfId="3" applyNumberFormat="1" applyFont="1" applyFill="1" applyBorder="1" applyAlignment="1">
      <alignment horizontal="left" vertical="center" wrapText="1"/>
    </xf>
    <xf numFmtId="9" fontId="3" fillId="2" borderId="6" xfId="3" applyNumberFormat="1" applyFont="1" applyFill="1" applyBorder="1" applyAlignment="1">
      <alignment horizontal="left" vertical="center" wrapText="1"/>
    </xf>
    <xf numFmtId="0" fontId="1" fillId="0" borderId="3" xfId="3" applyFont="1" applyFill="1" applyBorder="1" applyAlignment="1">
      <alignment horizontal="center" vertical="center"/>
    </xf>
    <xf numFmtId="165" fontId="1" fillId="3" borderId="14" xfId="3" applyNumberFormat="1" applyFont="1" applyFill="1" applyBorder="1" applyAlignment="1">
      <alignment horizontal="center"/>
    </xf>
    <xf numFmtId="165" fontId="3" fillId="3" borderId="4" xfId="3" applyNumberFormat="1" applyFont="1" applyFill="1" applyBorder="1" applyAlignment="1">
      <alignment horizontal="center" vertical="center" wrapText="1"/>
    </xf>
    <xf numFmtId="165" fontId="13" fillId="3" borderId="9" xfId="3" applyNumberFormat="1" applyFont="1" applyFill="1" applyBorder="1" applyAlignment="1">
      <alignment horizontal="center"/>
    </xf>
    <xf numFmtId="0" fontId="13" fillId="0" borderId="8" xfId="3" applyFont="1" applyBorder="1" applyAlignment="1">
      <alignment horizontal="center"/>
    </xf>
    <xf numFmtId="0" fontId="13" fillId="0" borderId="7" xfId="3" applyFont="1" applyBorder="1" applyAlignment="1">
      <alignment horizontal="center"/>
    </xf>
    <xf numFmtId="165" fontId="14" fillId="3" borderId="9" xfId="3" applyNumberFormat="1" applyFont="1" applyFill="1" applyBorder="1" applyAlignment="1">
      <alignment horizontal="center"/>
    </xf>
    <xf numFmtId="0" fontId="14" fillId="0" borderId="7" xfId="3" applyFont="1" applyBorder="1" applyAlignment="1">
      <alignment horizontal="center"/>
    </xf>
    <xf numFmtId="165" fontId="1" fillId="3" borderId="9" xfId="3" applyNumberFormat="1" applyFont="1" applyFill="1" applyBorder="1" applyAlignment="1">
      <alignment horizontal="center"/>
    </xf>
    <xf numFmtId="0" fontId="12" fillId="0" borderId="8" xfId="3" applyBorder="1" applyAlignment="1">
      <alignment horizontal="center"/>
    </xf>
    <xf numFmtId="0" fontId="12" fillId="0" borderId="7" xfId="3" applyBorder="1" applyAlignment="1">
      <alignment horizontal="center"/>
    </xf>
    <xf numFmtId="165" fontId="3" fillId="2" borderId="0" xfId="3" applyNumberFormat="1" applyFont="1" applyFill="1" applyAlignment="1">
      <alignment horizontal="center"/>
    </xf>
    <xf numFmtId="165" fontId="1" fillId="0" borderId="0" xfId="3" applyNumberFormat="1" applyFont="1" applyFill="1" applyAlignment="1">
      <alignment horizontal="center"/>
    </xf>
    <xf numFmtId="165" fontId="3" fillId="2" borderId="0" xfId="3" applyNumberFormat="1" applyFont="1" applyFill="1" applyBorder="1" applyAlignment="1"/>
    <xf numFmtId="9" fontId="3" fillId="2" borderId="0" xfId="3" applyNumberFormat="1" applyFont="1" applyFill="1" applyBorder="1"/>
    <xf numFmtId="0" fontId="1" fillId="0" borderId="15" xfId="3" applyFont="1" applyBorder="1" applyAlignment="1">
      <alignment horizontal="center"/>
    </xf>
    <xf numFmtId="0" fontId="1" fillId="0" borderId="1" xfId="3" applyFont="1" applyBorder="1" applyAlignment="1">
      <alignment horizontal="left" vertical="center"/>
    </xf>
    <xf numFmtId="165" fontId="3" fillId="2" borderId="1" xfId="3" applyNumberFormat="1" applyFont="1" applyFill="1" applyBorder="1" applyAlignment="1">
      <alignment horizontal="center" vertical="center"/>
    </xf>
    <xf numFmtId="165" fontId="1" fillId="0" borderId="2" xfId="3" applyNumberFormat="1" applyFont="1" applyFill="1" applyBorder="1" applyAlignment="1">
      <alignment horizontal="center"/>
    </xf>
    <xf numFmtId="165" fontId="1" fillId="2" borderId="2" xfId="3" applyNumberFormat="1" applyFont="1" applyFill="1" applyBorder="1" applyAlignment="1">
      <alignment horizontal="center"/>
    </xf>
    <xf numFmtId="9" fontId="3" fillId="2" borderId="2" xfId="3" applyNumberFormat="1" applyFont="1" applyFill="1" applyBorder="1" applyAlignment="1">
      <alignment horizontal="center" vertical="center" wrapText="1"/>
    </xf>
    <xf numFmtId="0" fontId="1" fillId="0" borderId="16" xfId="3" applyFont="1" applyBorder="1" applyAlignment="1">
      <alignment horizontal="left" vertical="center"/>
    </xf>
    <xf numFmtId="165" fontId="3" fillId="2" borderId="16" xfId="3" applyNumberFormat="1" applyFont="1" applyFill="1" applyBorder="1" applyAlignment="1">
      <alignment horizontal="center" vertical="center"/>
    </xf>
    <xf numFmtId="165" fontId="15" fillId="0" borderId="2" xfId="3" applyNumberFormat="1" applyFont="1" applyBorder="1" applyAlignment="1">
      <alignment horizontal="center" wrapText="1"/>
    </xf>
    <xf numFmtId="165" fontId="1" fillId="0" borderId="2" xfId="3" applyNumberFormat="1" applyFont="1" applyBorder="1" applyAlignment="1">
      <alignment horizontal="center" vertical="center" wrapText="1"/>
    </xf>
    <xf numFmtId="164" fontId="1" fillId="0" borderId="2" xfId="3" applyNumberFormat="1" applyFont="1" applyBorder="1" applyAlignment="1">
      <alignment horizontal="center" vertical="center" wrapText="1"/>
    </xf>
    <xf numFmtId="0" fontId="1" fillId="0" borderId="17" xfId="3" applyFont="1" applyBorder="1" applyAlignment="1">
      <alignment horizontal="left" vertical="center"/>
    </xf>
    <xf numFmtId="165" fontId="3" fillId="2" borderId="17" xfId="3" applyNumberFormat="1" applyFont="1" applyFill="1" applyBorder="1" applyAlignment="1">
      <alignment horizontal="center" vertical="center"/>
    </xf>
    <xf numFmtId="9" fontId="1" fillId="0" borderId="2" xfId="3" applyNumberFormat="1" applyFont="1" applyBorder="1" applyAlignment="1">
      <alignment horizontal="center"/>
    </xf>
    <xf numFmtId="164" fontId="1" fillId="0" borderId="2" xfId="3" applyNumberFormat="1" applyFont="1" applyBorder="1"/>
    <xf numFmtId="9" fontId="1" fillId="0" borderId="0" xfId="3" applyNumberFormat="1" applyFont="1"/>
    <xf numFmtId="0" fontId="1" fillId="0" borderId="0" xfId="3" applyFont="1" applyFill="1"/>
    <xf numFmtId="2" fontId="1" fillId="0" borderId="0" xfId="3" applyNumberFormat="1" applyFont="1" applyFill="1" applyBorder="1"/>
    <xf numFmtId="0" fontId="3" fillId="0" borderId="0" xfId="3" applyFont="1" applyFill="1"/>
    <xf numFmtId="0" fontId="1" fillId="0" borderId="0" xfId="3" applyFont="1" applyFill="1" applyBorder="1" applyAlignment="1">
      <alignment horizontal="center" vertical="center"/>
    </xf>
    <xf numFmtId="0" fontId="3" fillId="0" borderId="0" xfId="3" applyFont="1" applyFill="1" applyBorder="1" applyAlignment="1">
      <alignment horizontal="right" vertical="center"/>
    </xf>
    <xf numFmtId="0" fontId="1" fillId="0" borderId="0" xfId="3" applyFont="1" applyFill="1" applyBorder="1"/>
    <xf numFmtId="0" fontId="1" fillId="0" borderId="0" xfId="3" applyFont="1" applyFill="1" applyBorder="1" applyAlignment="1">
      <alignment horizontal="center"/>
    </xf>
    <xf numFmtId="165" fontId="1" fillId="0" borderId="0" xfId="3" applyNumberFormat="1" applyFont="1" applyBorder="1" applyAlignment="1"/>
    <xf numFmtId="164" fontId="1" fillId="0" borderId="0" xfId="3" applyNumberFormat="1" applyFont="1" applyBorder="1"/>
    <xf numFmtId="0" fontId="1" fillId="0" borderId="0" xfId="3" applyFont="1" applyAlignment="1">
      <alignment horizontal="center" vertical="center"/>
    </xf>
    <xf numFmtId="0" fontId="3" fillId="0" borderId="0" xfId="3" applyFont="1" applyAlignment="1">
      <alignment horizontal="left" vertical="center" wrapText="1"/>
    </xf>
    <xf numFmtId="165" fontId="3" fillId="0" borderId="0" xfId="3" applyNumberFormat="1" applyFont="1" applyAlignment="1">
      <alignment horizontal="center" vertical="center"/>
    </xf>
    <xf numFmtId="165" fontId="1" fillId="0" borderId="0" xfId="3" applyNumberFormat="1" applyFont="1" applyAlignment="1">
      <alignment horizontal="center" vertical="center"/>
    </xf>
    <xf numFmtId="165" fontId="1" fillId="0" borderId="0" xfId="3" applyNumberFormat="1" applyFont="1" applyBorder="1" applyAlignment="1">
      <alignment vertical="center"/>
    </xf>
    <xf numFmtId="164" fontId="1" fillId="0" borderId="0" xfId="3" applyNumberFormat="1" applyFont="1" applyBorder="1" applyAlignment="1">
      <alignment vertical="center"/>
    </xf>
    <xf numFmtId="0" fontId="1" fillId="0" borderId="0" xfId="3" applyFont="1" applyAlignment="1">
      <alignment vertical="center"/>
    </xf>
    <xf numFmtId="165" fontId="1" fillId="0" borderId="0" xfId="3" applyNumberFormat="1" applyFont="1" applyAlignment="1"/>
    <xf numFmtId="0" fontId="16" fillId="0" borderId="0" xfId="3" applyFont="1" applyAlignment="1">
      <alignment horizontal="center"/>
    </xf>
    <xf numFmtId="0" fontId="17" fillId="0" borderId="0" xfId="3" applyFont="1" applyAlignment="1">
      <alignment horizontal="left"/>
    </xf>
    <xf numFmtId="0" fontId="17" fillId="0" borderId="0" xfId="3" applyFont="1" applyAlignment="1">
      <alignment horizontal="center"/>
    </xf>
    <xf numFmtId="0" fontId="17" fillId="0" borderId="0" xfId="3" applyFont="1" applyAlignment="1">
      <alignment horizontal="center"/>
    </xf>
    <xf numFmtId="0" fontId="16" fillId="0" borderId="0" xfId="3" applyFont="1" applyAlignment="1">
      <alignment horizontal="center"/>
    </xf>
    <xf numFmtId="164" fontId="16" fillId="0" borderId="0" xfId="3" applyNumberFormat="1" applyFont="1"/>
    <xf numFmtId="0" fontId="16" fillId="0" borderId="0" xfId="3" applyFont="1"/>
    <xf numFmtId="0" fontId="16" fillId="0" borderId="0" xfId="3" applyFont="1" applyAlignment="1">
      <alignment horizontal="left" vertical="center" wrapText="1"/>
    </xf>
    <xf numFmtId="165" fontId="18" fillId="0" borderId="0" xfId="3" applyNumberFormat="1" applyFont="1" applyAlignment="1">
      <alignment horizontal="center"/>
    </xf>
    <xf numFmtId="165" fontId="16" fillId="0" borderId="0" xfId="3" applyNumberFormat="1" applyFont="1" applyAlignment="1">
      <alignment horizontal="center"/>
    </xf>
    <xf numFmtId="165" fontId="16" fillId="0" borderId="0" xfId="3" applyNumberFormat="1" applyFont="1"/>
    <xf numFmtId="0" fontId="16" fillId="0" borderId="1" xfId="3" applyNumberFormat="1" applyFont="1" applyBorder="1" applyAlignment="1">
      <alignment horizontal="center" vertical="center" wrapText="1"/>
    </xf>
    <xf numFmtId="0" fontId="16" fillId="0" borderId="1" xfId="3" applyNumberFormat="1" applyFont="1" applyBorder="1" applyAlignment="1">
      <alignment horizontal="left" vertical="center" wrapText="1"/>
    </xf>
    <xf numFmtId="165" fontId="18" fillId="2" borderId="1" xfId="3" applyNumberFormat="1" applyFont="1" applyFill="1" applyBorder="1" applyAlignment="1">
      <alignment horizontal="center" vertical="center" wrapText="1"/>
    </xf>
    <xf numFmtId="1" fontId="16" fillId="0" borderId="2" xfId="3" applyNumberFormat="1" applyFont="1" applyBorder="1" applyAlignment="1">
      <alignment horizontal="center" vertical="center" wrapText="1"/>
    </xf>
    <xf numFmtId="165" fontId="18" fillId="2" borderId="2" xfId="3" applyNumberFormat="1" applyFont="1" applyFill="1" applyBorder="1" applyAlignment="1">
      <alignment horizontal="center" vertical="center" wrapText="1"/>
    </xf>
    <xf numFmtId="164" fontId="18" fillId="2" borderId="2" xfId="3" applyNumberFormat="1" applyFont="1" applyFill="1" applyBorder="1" applyAlignment="1">
      <alignment horizontal="center" vertical="center" wrapText="1"/>
    </xf>
    <xf numFmtId="0" fontId="16" fillId="0" borderId="0" xfId="3" applyNumberFormat="1" applyFont="1" applyAlignment="1">
      <alignment vertical="center" wrapText="1"/>
    </xf>
    <xf numFmtId="0" fontId="16" fillId="0" borderId="3" xfId="3" applyFont="1" applyBorder="1" applyAlignment="1">
      <alignment horizontal="center" vertical="center"/>
    </xf>
    <xf numFmtId="0" fontId="16" fillId="6" borderId="3" xfId="3" applyNumberFormat="1" applyFont="1" applyFill="1" applyBorder="1" applyAlignment="1">
      <alignment horizontal="left" vertical="center" wrapText="1"/>
    </xf>
    <xf numFmtId="165" fontId="18" fillId="2" borderId="3" xfId="3" applyNumberFormat="1" applyFont="1" applyFill="1" applyBorder="1" applyAlignment="1">
      <alignment horizontal="center" vertical="center"/>
    </xf>
    <xf numFmtId="165" fontId="16" fillId="0" borderId="4" xfId="3" applyNumberFormat="1" applyFont="1" applyBorder="1" applyAlignment="1">
      <alignment horizontal="center"/>
    </xf>
    <xf numFmtId="165" fontId="16" fillId="0" borderId="4" xfId="3" applyNumberFormat="1" applyFont="1" applyFill="1" applyBorder="1" applyAlignment="1">
      <alignment horizontal="center"/>
    </xf>
    <xf numFmtId="165" fontId="16" fillId="0" borderId="3" xfId="3" applyNumberFormat="1" applyFont="1" applyFill="1" applyBorder="1" applyAlignment="1">
      <alignment horizontal="center"/>
    </xf>
    <xf numFmtId="165" fontId="18" fillId="2" borderId="4" xfId="3" applyNumberFormat="1" applyFont="1" applyFill="1" applyBorder="1" applyAlignment="1">
      <alignment horizontal="center" vertical="center" wrapText="1"/>
    </xf>
    <xf numFmtId="9" fontId="18" fillId="2" borderId="4" xfId="3" applyNumberFormat="1" applyFont="1" applyFill="1" applyBorder="1" applyAlignment="1">
      <alignment horizontal="center" vertical="center" wrapText="1"/>
    </xf>
    <xf numFmtId="0" fontId="16" fillId="0" borderId="0" xfId="3" applyNumberFormat="1" applyFont="1" applyAlignment="1">
      <alignment horizontal="center" vertical="center" wrapText="1"/>
    </xf>
    <xf numFmtId="165" fontId="16" fillId="0" borderId="3" xfId="3" applyNumberFormat="1" applyFont="1" applyBorder="1" applyAlignment="1">
      <alignment horizontal="center"/>
    </xf>
    <xf numFmtId="165" fontId="16" fillId="0" borderId="18" xfId="3" applyNumberFormat="1" applyFont="1" applyFill="1" applyBorder="1" applyAlignment="1">
      <alignment horizontal="center"/>
    </xf>
    <xf numFmtId="165" fontId="16" fillId="0" borderId="12" xfId="3" applyNumberFormat="1" applyFont="1" applyFill="1" applyBorder="1" applyAlignment="1">
      <alignment horizontal="center"/>
    </xf>
    <xf numFmtId="0" fontId="16" fillId="6" borderId="3" xfId="3" applyFont="1" applyFill="1" applyBorder="1" applyAlignment="1">
      <alignment horizontal="left" vertical="center" wrapText="1"/>
    </xf>
    <xf numFmtId="165" fontId="18" fillId="6" borderId="3" xfId="3" applyNumberFormat="1" applyFont="1" applyFill="1" applyBorder="1" applyAlignment="1">
      <alignment horizontal="center" vertical="center"/>
    </xf>
    <xf numFmtId="0" fontId="18" fillId="2" borderId="13" xfId="3" applyFont="1" applyFill="1" applyBorder="1" applyAlignment="1">
      <alignment horizontal="left" vertical="center"/>
    </xf>
    <xf numFmtId="0" fontId="18" fillId="2" borderId="5" xfId="3" applyFont="1" applyFill="1" applyBorder="1" applyAlignment="1">
      <alignment horizontal="left" vertical="center"/>
    </xf>
    <xf numFmtId="165" fontId="18" fillId="2" borderId="5" xfId="3" applyNumberFormat="1" applyFont="1" applyFill="1" applyBorder="1" applyAlignment="1">
      <alignment horizontal="left" vertical="center"/>
    </xf>
    <xf numFmtId="165" fontId="18" fillId="2" borderId="5" xfId="3" applyNumberFormat="1" applyFont="1" applyFill="1" applyBorder="1" applyAlignment="1">
      <alignment horizontal="left"/>
    </xf>
    <xf numFmtId="165" fontId="18" fillId="2" borderId="5" xfId="3" applyNumberFormat="1" applyFont="1" applyFill="1" applyBorder="1" applyAlignment="1">
      <alignment horizontal="left" vertical="center" wrapText="1"/>
    </xf>
    <xf numFmtId="9" fontId="18" fillId="2" borderId="6" xfId="3" applyNumberFormat="1" applyFont="1" applyFill="1" applyBorder="1" applyAlignment="1">
      <alignment horizontal="left" vertical="center" wrapText="1"/>
    </xf>
    <xf numFmtId="0" fontId="16" fillId="0" borderId="3" xfId="3" applyFont="1" applyFill="1" applyBorder="1" applyAlignment="1">
      <alignment horizontal="center" vertical="center"/>
    </xf>
    <xf numFmtId="165" fontId="16" fillId="10" borderId="9" xfId="3" applyNumberFormat="1" applyFont="1" applyFill="1" applyBorder="1" applyAlignment="1">
      <alignment horizontal="center"/>
    </xf>
    <xf numFmtId="0" fontId="16" fillId="0" borderId="7" xfId="3" applyFont="1" applyBorder="1" applyAlignment="1">
      <alignment horizontal="center"/>
    </xf>
    <xf numFmtId="165" fontId="18" fillId="10" borderId="4" xfId="3" applyNumberFormat="1" applyFont="1" applyFill="1" applyBorder="1" applyAlignment="1">
      <alignment horizontal="center" vertical="center" wrapText="1"/>
    </xf>
    <xf numFmtId="165" fontId="16" fillId="10" borderId="3" xfId="3" applyNumberFormat="1" applyFont="1" applyFill="1" applyBorder="1" applyAlignment="1">
      <alignment horizontal="center"/>
    </xf>
    <xf numFmtId="0" fontId="16" fillId="0" borderId="8" xfId="3" applyFont="1" applyBorder="1" applyAlignment="1">
      <alignment horizontal="center"/>
    </xf>
    <xf numFmtId="0" fontId="16" fillId="10" borderId="8" xfId="3" applyFont="1" applyFill="1" applyBorder="1" applyAlignment="1">
      <alignment horizontal="center"/>
    </xf>
    <xf numFmtId="0" fontId="16" fillId="10" borderId="7" xfId="3" applyFont="1" applyFill="1" applyBorder="1" applyAlignment="1">
      <alignment horizontal="center"/>
    </xf>
    <xf numFmtId="165" fontId="18" fillId="2" borderId="0" xfId="3" applyNumberFormat="1" applyFont="1" applyFill="1" applyAlignment="1">
      <alignment horizontal="center"/>
    </xf>
    <xf numFmtId="165" fontId="16" fillId="0" borderId="0" xfId="3" applyNumberFormat="1" applyFont="1" applyFill="1" applyAlignment="1">
      <alignment horizontal="center"/>
    </xf>
    <xf numFmtId="165" fontId="18" fillId="2" borderId="0" xfId="3" applyNumberFormat="1" applyFont="1" applyFill="1" applyBorder="1" applyAlignment="1"/>
    <xf numFmtId="9" fontId="18" fillId="2" borderId="0" xfId="3" applyNumberFormat="1" applyFont="1" applyFill="1" applyBorder="1"/>
    <xf numFmtId="0" fontId="16" fillId="0" borderId="1" xfId="3" applyFont="1" applyBorder="1" applyAlignment="1">
      <alignment horizontal="left" vertical="center"/>
    </xf>
    <xf numFmtId="165" fontId="18" fillId="2" borderId="2" xfId="3" applyNumberFormat="1" applyFont="1" applyFill="1" applyBorder="1" applyAlignment="1">
      <alignment horizontal="center" vertical="center"/>
    </xf>
    <xf numFmtId="165" fontId="16" fillId="0" borderId="2" xfId="3" applyNumberFormat="1" applyFont="1" applyFill="1" applyBorder="1" applyAlignment="1">
      <alignment horizontal="center"/>
    </xf>
    <xf numFmtId="165" fontId="16" fillId="2" borderId="2" xfId="3" applyNumberFormat="1" applyFont="1" applyFill="1" applyBorder="1" applyAlignment="1">
      <alignment horizontal="center"/>
    </xf>
    <xf numFmtId="165" fontId="16" fillId="6" borderId="2" xfId="3" applyNumberFormat="1" applyFont="1" applyFill="1" applyBorder="1" applyAlignment="1">
      <alignment horizontal="center"/>
    </xf>
    <xf numFmtId="9" fontId="18" fillId="2" borderId="2" xfId="3" applyNumberFormat="1" applyFont="1" applyFill="1" applyBorder="1" applyAlignment="1">
      <alignment horizontal="center" vertical="center" wrapText="1"/>
    </xf>
    <xf numFmtId="0" fontId="16" fillId="0" borderId="16" xfId="3" applyFont="1" applyBorder="1" applyAlignment="1">
      <alignment horizontal="left" vertical="center"/>
    </xf>
    <xf numFmtId="0" fontId="18" fillId="2" borderId="2" xfId="3" applyFont="1" applyFill="1" applyBorder="1" applyAlignment="1">
      <alignment horizontal="center" vertical="center"/>
    </xf>
    <xf numFmtId="165" fontId="19" fillId="0" borderId="2" xfId="3" applyNumberFormat="1" applyFont="1" applyBorder="1" applyAlignment="1">
      <alignment horizontal="center" wrapText="1"/>
    </xf>
    <xf numFmtId="165" fontId="16" fillId="0" borderId="2" xfId="3" applyNumberFormat="1" applyFont="1" applyBorder="1" applyAlignment="1">
      <alignment horizontal="center" vertical="center" wrapText="1"/>
    </xf>
    <xf numFmtId="164" fontId="16" fillId="0" borderId="2" xfId="3" applyNumberFormat="1" applyFont="1" applyBorder="1" applyAlignment="1">
      <alignment horizontal="center" vertical="center" wrapText="1"/>
    </xf>
    <xf numFmtId="0" fontId="16" fillId="0" borderId="17" xfId="3" applyFont="1" applyBorder="1" applyAlignment="1">
      <alignment horizontal="left" vertical="center"/>
    </xf>
    <xf numFmtId="9" fontId="16" fillId="0" borderId="2" xfId="3" applyNumberFormat="1" applyFont="1" applyBorder="1" applyAlignment="1">
      <alignment horizontal="center"/>
    </xf>
    <xf numFmtId="164" fontId="16" fillId="0" borderId="2" xfId="3" applyNumberFormat="1" applyFont="1" applyBorder="1"/>
    <xf numFmtId="9" fontId="16" fillId="0" borderId="0" xfId="3" applyNumberFormat="1" applyFont="1"/>
    <xf numFmtId="0" fontId="16" fillId="0" borderId="0" xfId="3" applyFont="1" applyFill="1"/>
    <xf numFmtId="2" fontId="16" fillId="0" borderId="0" xfId="3" applyNumberFormat="1" applyFont="1" applyFill="1" applyBorder="1"/>
    <xf numFmtId="0" fontId="18" fillId="0" borderId="0" xfId="3" applyFont="1" applyFill="1"/>
    <xf numFmtId="0" fontId="16" fillId="0" borderId="0" xfId="3" applyFont="1" applyFill="1" applyBorder="1" applyAlignment="1">
      <alignment horizontal="center" vertical="center"/>
    </xf>
    <xf numFmtId="0" fontId="18" fillId="0" borderId="0" xfId="3" applyFont="1" applyFill="1" applyBorder="1" applyAlignment="1">
      <alignment horizontal="right" vertical="center"/>
    </xf>
    <xf numFmtId="0" fontId="16" fillId="0" borderId="0" xfId="3" applyFont="1" applyFill="1" applyBorder="1"/>
    <xf numFmtId="0" fontId="16" fillId="0" borderId="0" xfId="3" applyFont="1" applyFill="1" applyBorder="1" applyAlignment="1">
      <alignment horizontal="center"/>
    </xf>
    <xf numFmtId="165" fontId="16" fillId="0" borderId="0" xfId="3" applyNumberFormat="1" applyFont="1" applyBorder="1" applyAlignment="1"/>
    <xf numFmtId="164" fontId="16" fillId="0" borderId="0" xfId="3" applyNumberFormat="1" applyFont="1" applyBorder="1"/>
    <xf numFmtId="165" fontId="16" fillId="0" borderId="0" xfId="3" applyNumberFormat="1" applyFont="1" applyAlignment="1"/>
    <xf numFmtId="0" fontId="1" fillId="0" borderId="0" xfId="3" applyFont="1" applyAlignment="1">
      <alignment horizontal="center"/>
    </xf>
    <xf numFmtId="0" fontId="1" fillId="0" borderId="0" xfId="3" applyNumberFormat="1" applyFont="1" applyFill="1" applyBorder="1" applyAlignment="1">
      <alignment vertical="center" wrapText="1"/>
    </xf>
    <xf numFmtId="0" fontId="1" fillId="6" borderId="3" xfId="3" applyNumberFormat="1" applyFont="1" applyFill="1" applyBorder="1" applyAlignment="1">
      <alignment horizontal="left" vertical="center" wrapText="1"/>
    </xf>
    <xf numFmtId="165" fontId="3" fillId="2" borderId="3" xfId="3" applyNumberFormat="1" applyFont="1" applyFill="1" applyBorder="1" applyAlignment="1">
      <alignment horizontal="center"/>
    </xf>
    <xf numFmtId="0" fontId="1" fillId="0" borderId="0" xfId="3" applyNumberFormat="1" applyFont="1" applyFill="1" applyBorder="1" applyAlignment="1">
      <alignment horizontal="center" vertical="center" wrapText="1"/>
    </xf>
    <xf numFmtId="165" fontId="1" fillId="0" borderId="9" xfId="3" applyNumberFormat="1" applyFont="1" applyFill="1" applyBorder="1" applyAlignment="1">
      <alignment horizontal="center"/>
    </xf>
    <xf numFmtId="0" fontId="1" fillId="0" borderId="9" xfId="3" applyFont="1" applyBorder="1" applyAlignment="1">
      <alignment horizontal="center" vertical="center"/>
    </xf>
    <xf numFmtId="0" fontId="1" fillId="0" borderId="8" xfId="3" applyNumberFormat="1" applyFont="1" applyFill="1" applyBorder="1" applyAlignment="1">
      <alignment horizontal="left" vertical="center" wrapText="1"/>
    </xf>
    <xf numFmtId="165" fontId="3" fillId="0" borderId="8" xfId="3" applyNumberFormat="1" applyFont="1" applyFill="1" applyBorder="1" applyAlignment="1">
      <alignment horizontal="center"/>
    </xf>
    <xf numFmtId="165" fontId="1" fillId="0" borderId="8" xfId="3" applyNumberFormat="1" applyFont="1" applyFill="1" applyBorder="1" applyAlignment="1">
      <alignment horizontal="center"/>
    </xf>
    <xf numFmtId="165" fontId="3" fillId="0" borderId="19" xfId="3" applyNumberFormat="1" applyFont="1" applyFill="1" applyBorder="1" applyAlignment="1">
      <alignment horizontal="center" vertical="center" wrapText="1"/>
    </xf>
    <xf numFmtId="9" fontId="3" fillId="0" borderId="19" xfId="3" applyNumberFormat="1" applyFont="1" applyFill="1" applyBorder="1" applyAlignment="1">
      <alignment horizontal="center" vertical="center" wrapText="1"/>
    </xf>
    <xf numFmtId="0" fontId="1" fillId="0" borderId="8" xfId="3" applyFont="1" applyFill="1" applyBorder="1" applyAlignment="1">
      <alignment horizontal="center" vertical="center"/>
    </xf>
    <xf numFmtId="165" fontId="1" fillId="0" borderId="7" xfId="3" applyNumberFormat="1" applyFont="1" applyBorder="1" applyAlignment="1">
      <alignment horizontal="center"/>
    </xf>
    <xf numFmtId="0" fontId="1" fillId="0" borderId="3" xfId="3" applyNumberFormat="1" applyFont="1" applyFill="1" applyBorder="1" applyAlignment="1">
      <alignment horizontal="left" vertical="center" wrapText="1"/>
    </xf>
    <xf numFmtId="165" fontId="3" fillId="3" borderId="2" xfId="3" applyNumberFormat="1" applyFont="1" applyFill="1" applyBorder="1" applyAlignment="1">
      <alignment horizontal="center"/>
    </xf>
    <xf numFmtId="165" fontId="1" fillId="11" borderId="9" xfId="3" applyNumberFormat="1" applyFont="1" applyFill="1" applyBorder="1" applyAlignment="1">
      <alignment horizontal="center"/>
    </xf>
    <xf numFmtId="0" fontId="12" fillId="11" borderId="8" xfId="3" applyFill="1" applyBorder="1" applyAlignment="1">
      <alignment horizontal="center"/>
    </xf>
    <xf numFmtId="0" fontId="12" fillId="11" borderId="7" xfId="3" applyFill="1" applyBorder="1" applyAlignment="1">
      <alignment horizontal="center"/>
    </xf>
    <xf numFmtId="165" fontId="16" fillId="11" borderId="3" xfId="3" applyNumberFormat="1" applyFont="1" applyFill="1" applyBorder="1" applyAlignment="1">
      <alignment horizontal="center"/>
    </xf>
    <xf numFmtId="165" fontId="1" fillId="3" borderId="9" xfId="3" applyNumberFormat="1" applyFont="1" applyFill="1" applyBorder="1" applyAlignment="1">
      <alignment horizontal="center"/>
    </xf>
    <xf numFmtId="165" fontId="1" fillId="3" borderId="8" xfId="3" applyNumberFormat="1" applyFont="1" applyFill="1" applyBorder="1" applyAlignment="1">
      <alignment horizontal="center"/>
    </xf>
    <xf numFmtId="165" fontId="1" fillId="3" borderId="7" xfId="3" applyNumberFormat="1" applyFont="1" applyFill="1" applyBorder="1" applyAlignment="1">
      <alignment horizontal="center"/>
    </xf>
    <xf numFmtId="165" fontId="3" fillId="0" borderId="2" xfId="3" applyNumberFormat="1" applyFont="1" applyBorder="1" applyAlignment="1">
      <alignment horizontal="center"/>
    </xf>
    <xf numFmtId="165" fontId="3" fillId="2" borderId="2" xfId="3" applyNumberFormat="1" applyFont="1" applyFill="1" applyBorder="1" applyAlignment="1">
      <alignment horizontal="center"/>
    </xf>
    <xf numFmtId="165" fontId="1" fillId="6" borderId="2" xfId="3" applyNumberFormat="1" applyFont="1" applyFill="1" applyBorder="1" applyAlignment="1">
      <alignment horizontal="center"/>
    </xf>
    <xf numFmtId="165" fontId="1" fillId="2" borderId="2" xfId="3" applyNumberFormat="1" applyFont="1" applyFill="1" applyBorder="1" applyAlignment="1">
      <alignment horizontal="center" vertical="center" wrapText="1"/>
    </xf>
    <xf numFmtId="164" fontId="1" fillId="2" borderId="2" xfId="3" applyNumberFormat="1" applyFont="1" applyFill="1" applyBorder="1" applyAlignment="1">
      <alignment horizontal="center" vertical="center" wrapText="1"/>
    </xf>
    <xf numFmtId="0" fontId="3" fillId="0" borderId="0" xfId="3" applyFont="1" applyFill="1" applyBorder="1" applyAlignment="1">
      <alignment horizontal="center"/>
    </xf>
    <xf numFmtId="165" fontId="15" fillId="0" borderId="0" xfId="3" applyNumberFormat="1" applyFont="1" applyBorder="1" applyAlignment="1">
      <alignment horizontal="center" wrapText="1"/>
    </xf>
    <xf numFmtId="0" fontId="1" fillId="0" borderId="0" xfId="3" applyFont="1" applyBorder="1" applyAlignment="1">
      <alignment horizontal="center"/>
    </xf>
    <xf numFmtId="0" fontId="1" fillId="0" borderId="0" xfId="3" applyFont="1" applyBorder="1" applyAlignment="1">
      <alignment horizontal="left" vertical="center" wrapText="1"/>
    </xf>
    <xf numFmtId="165" fontId="3" fillId="0" borderId="0" xfId="3" applyNumberFormat="1" applyFont="1" applyBorder="1" applyAlignment="1">
      <alignment horizontal="center"/>
    </xf>
    <xf numFmtId="9" fontId="1" fillId="0" borderId="0" xfId="3" applyNumberFormat="1" applyFont="1" applyBorder="1" applyAlignment="1">
      <alignment horizontal="center"/>
    </xf>
    <xf numFmtId="165" fontId="1" fillId="0" borderId="0" xfId="3" applyNumberFormat="1" applyFont="1" applyBorder="1" applyAlignment="1">
      <alignment horizontal="center" vertical="center" wrapText="1"/>
    </xf>
    <xf numFmtId="0" fontId="1" fillId="0" borderId="0" xfId="3" applyFont="1" applyBorder="1"/>
  </cellXfs>
  <cellStyles count="4">
    <cellStyle name="Normal" xfId="0" builtinId="0"/>
    <cellStyle name="Normal 2" xfId="1"/>
    <cellStyle name="Normal 3" xfId="2"/>
    <cellStyle name="Normal 4" xfId="3"/>
  </cellStyles>
  <dxfs count="225">
    <dxf>
      <font>
        <b val="0"/>
        <i val="0"/>
        <condense val="0"/>
        <extend val="0"/>
        <color indexed="22"/>
      </font>
    </dxf>
    <dxf>
      <font>
        <b val="0"/>
        <i val="0"/>
        <condense val="0"/>
        <extend val="0"/>
        <color indexed="22"/>
      </font>
    </dxf>
    <dxf>
      <font>
        <b val="0"/>
        <i val="0"/>
        <condense val="0"/>
        <extend val="0"/>
        <color indexed="22"/>
      </font>
    </dxf>
    <dxf>
      <font>
        <b val="0"/>
        <i val="0"/>
        <condense val="0"/>
        <extend val="0"/>
        <color indexed="22"/>
      </font>
    </dxf>
    <dxf>
      <font>
        <b val="0"/>
        <i val="0"/>
        <condense val="0"/>
        <extend val="0"/>
        <color indexed="22"/>
      </font>
    </dxf>
    <dxf>
      <font>
        <b val="0"/>
        <i val="0"/>
        <condense val="0"/>
        <extend val="0"/>
        <color indexed="22"/>
      </font>
    </dxf>
    <dxf>
      <font>
        <b val="0"/>
        <i val="0"/>
        <condense val="0"/>
        <extend val="0"/>
        <color indexed="22"/>
      </font>
    </dxf>
    <dxf>
      <font>
        <b val="0"/>
        <i val="0"/>
        <condense val="0"/>
        <extend val="0"/>
        <color indexed="22"/>
      </font>
    </dxf>
    <dxf>
      <font>
        <b val="0"/>
        <i val="0"/>
        <condense val="0"/>
        <extend val="0"/>
        <color indexed="22"/>
      </font>
    </dxf>
    <dxf>
      <font>
        <b val="0"/>
        <i val="0"/>
        <condense val="0"/>
        <extend val="0"/>
        <color indexed="22"/>
      </font>
    </dxf>
    <dxf>
      <font>
        <b val="0"/>
        <i val="0"/>
        <condense val="0"/>
        <extend val="0"/>
        <color indexed="22"/>
      </font>
    </dxf>
    <dxf>
      <font>
        <b val="0"/>
        <i val="0"/>
        <condense val="0"/>
        <extend val="0"/>
        <color indexed="22"/>
      </font>
    </dxf>
    <dxf>
      <font>
        <b val="0"/>
        <i val="0"/>
        <condense val="0"/>
        <extend val="0"/>
        <color indexed="22"/>
      </font>
    </dxf>
    <dxf>
      <font>
        <b val="0"/>
        <i val="0"/>
        <condense val="0"/>
        <extend val="0"/>
        <color indexed="22"/>
      </font>
    </dxf>
    <dxf>
      <font>
        <b val="0"/>
        <i val="0"/>
        <condense val="0"/>
        <extend val="0"/>
        <color indexed="22"/>
      </font>
    </dxf>
    <dxf>
      <font>
        <b val="0"/>
        <i val="0"/>
        <condense val="0"/>
        <extend val="0"/>
        <color indexed="22"/>
      </font>
    </dxf>
    <dxf>
      <font>
        <b val="0"/>
        <i val="0"/>
        <condense val="0"/>
        <extend val="0"/>
        <color indexed="22"/>
      </font>
    </dxf>
    <dxf>
      <font>
        <b val="0"/>
        <i val="0"/>
        <condense val="0"/>
        <extend val="0"/>
        <color indexed="22"/>
      </font>
    </dxf>
    <dxf>
      <font>
        <b val="0"/>
        <i val="0"/>
        <condense val="0"/>
        <extend val="0"/>
        <color indexed="22"/>
      </font>
    </dxf>
    <dxf>
      <font>
        <b val="0"/>
        <i val="0"/>
        <condense val="0"/>
        <extend val="0"/>
        <color indexed="22"/>
      </font>
    </dxf>
    <dxf>
      <font>
        <b val="0"/>
        <i val="0"/>
        <condense val="0"/>
        <extend val="0"/>
        <color indexed="22"/>
      </font>
    </dxf>
    <dxf>
      <font>
        <b val="0"/>
        <i val="0"/>
        <condense val="0"/>
        <extend val="0"/>
        <color indexed="22"/>
      </font>
    </dxf>
    <dxf>
      <font>
        <b val="0"/>
        <i val="0"/>
        <condense val="0"/>
        <extend val="0"/>
        <color indexed="22"/>
      </font>
    </dxf>
    <dxf>
      <font>
        <b val="0"/>
        <i val="0"/>
        <condense val="0"/>
        <extend val="0"/>
        <color indexed="22"/>
      </font>
    </dxf>
    <dxf>
      <font>
        <b val="0"/>
        <i val="0"/>
        <condense val="0"/>
        <extend val="0"/>
        <color indexed="22"/>
      </font>
    </dxf>
    <dxf>
      <font>
        <b val="0"/>
        <i val="0"/>
        <condense val="0"/>
        <extend val="0"/>
        <color indexed="22"/>
      </font>
    </dxf>
    <dxf>
      <font>
        <b val="0"/>
        <i val="0"/>
        <condense val="0"/>
        <extend val="0"/>
        <color indexed="22"/>
      </font>
    </dxf>
    <dxf>
      <font>
        <b val="0"/>
        <i val="0"/>
        <condense val="0"/>
        <extend val="0"/>
        <color indexed="22"/>
      </font>
    </dxf>
    <dxf>
      <font>
        <b val="0"/>
        <i val="0"/>
        <condense val="0"/>
        <extend val="0"/>
        <color indexed="22"/>
      </font>
    </dxf>
    <dxf>
      <font>
        <b val="0"/>
        <i val="0"/>
        <condense val="0"/>
        <extend val="0"/>
        <color indexed="22"/>
      </font>
    </dxf>
    <dxf>
      <font>
        <b val="0"/>
        <i val="0"/>
        <condense val="0"/>
        <extend val="0"/>
        <color indexed="22"/>
      </font>
    </dxf>
    <dxf>
      <font>
        <b val="0"/>
        <i val="0"/>
        <condense val="0"/>
        <extend val="0"/>
        <color indexed="22"/>
      </font>
    </dxf>
    <dxf>
      <font>
        <b val="0"/>
        <i val="0"/>
        <condense val="0"/>
        <extend val="0"/>
        <color indexed="22"/>
      </font>
    </dxf>
    <dxf>
      <font>
        <b val="0"/>
        <i val="0"/>
        <condense val="0"/>
        <extend val="0"/>
        <color indexed="22"/>
      </font>
    </dxf>
    <dxf>
      <font>
        <b val="0"/>
        <i val="0"/>
        <condense val="0"/>
        <extend val="0"/>
        <color indexed="22"/>
      </font>
    </dxf>
    <dxf>
      <font>
        <b val="0"/>
        <i val="0"/>
        <condense val="0"/>
        <extend val="0"/>
        <color indexed="22"/>
      </font>
    </dxf>
    <dxf>
      <font>
        <b val="0"/>
        <i val="0"/>
        <condense val="0"/>
        <extend val="0"/>
        <color indexed="22"/>
      </font>
    </dxf>
    <dxf>
      <font>
        <b val="0"/>
        <i val="0"/>
        <condense val="0"/>
        <extend val="0"/>
        <color indexed="22"/>
      </font>
    </dxf>
    <dxf>
      <font>
        <b val="0"/>
        <i val="0"/>
        <condense val="0"/>
        <extend val="0"/>
        <color indexed="22"/>
      </font>
    </dxf>
    <dxf>
      <font>
        <b val="0"/>
        <i val="0"/>
        <condense val="0"/>
        <extend val="0"/>
        <color indexed="22"/>
      </font>
    </dxf>
    <dxf>
      <font>
        <b val="0"/>
        <i val="0"/>
        <condense val="0"/>
        <extend val="0"/>
        <color indexed="22"/>
      </font>
    </dxf>
    <dxf>
      <font>
        <b val="0"/>
        <i val="0"/>
        <condense val="0"/>
        <extend val="0"/>
        <color indexed="22"/>
      </font>
    </dxf>
    <dxf>
      <font>
        <b val="0"/>
        <i val="0"/>
        <condense val="0"/>
        <extend val="0"/>
        <color indexed="22"/>
      </font>
    </dxf>
    <dxf>
      <font>
        <b val="0"/>
        <i val="0"/>
        <condense val="0"/>
        <extend val="0"/>
        <color indexed="22"/>
      </font>
    </dxf>
    <dxf>
      <font>
        <b val="0"/>
        <i val="0"/>
        <condense val="0"/>
        <extend val="0"/>
        <color indexed="22"/>
      </font>
    </dxf>
    <dxf>
      <font>
        <b val="0"/>
        <i val="0"/>
        <condense val="0"/>
        <extend val="0"/>
        <color indexed="22"/>
      </font>
    </dxf>
    <dxf>
      <font>
        <b val="0"/>
        <i val="0"/>
        <condense val="0"/>
        <extend val="0"/>
        <color indexed="22"/>
      </font>
    </dxf>
    <dxf>
      <font>
        <b val="0"/>
        <i val="0"/>
        <condense val="0"/>
        <extend val="0"/>
        <color indexed="22"/>
      </font>
    </dxf>
    <dxf>
      <font>
        <b val="0"/>
        <i val="0"/>
        <condense val="0"/>
        <extend val="0"/>
        <color indexed="22"/>
      </font>
    </dxf>
    <dxf>
      <font>
        <b val="0"/>
        <i val="0"/>
        <condense val="0"/>
        <extend val="0"/>
        <color indexed="22"/>
      </font>
    </dxf>
    <dxf>
      <font>
        <b val="0"/>
        <i val="0"/>
        <condense val="0"/>
        <extend val="0"/>
        <color indexed="22"/>
      </font>
    </dxf>
    <dxf>
      <font>
        <b val="0"/>
        <i val="0"/>
        <condense val="0"/>
        <extend val="0"/>
        <color indexed="22"/>
      </font>
    </dxf>
    <dxf>
      <font>
        <b val="0"/>
        <i val="0"/>
        <condense val="0"/>
        <extend val="0"/>
        <color indexed="22"/>
      </font>
    </dxf>
    <dxf>
      <font>
        <b val="0"/>
        <i val="0"/>
        <condense val="0"/>
        <extend val="0"/>
        <color indexed="22"/>
      </font>
    </dxf>
    <dxf>
      <font>
        <b val="0"/>
        <i val="0"/>
        <condense val="0"/>
        <extend val="0"/>
        <color indexed="22"/>
      </font>
    </dxf>
    <dxf>
      <font>
        <b val="0"/>
        <i val="0"/>
        <condense val="0"/>
        <extend val="0"/>
        <color indexed="22"/>
      </font>
    </dxf>
    <dxf>
      <font>
        <b val="0"/>
        <i val="0"/>
        <condense val="0"/>
        <extend val="0"/>
        <color indexed="22"/>
      </font>
    </dxf>
    <dxf>
      <font>
        <b val="0"/>
        <i val="0"/>
        <condense val="0"/>
        <extend val="0"/>
        <color indexed="22"/>
      </font>
    </dxf>
    <dxf>
      <font>
        <b val="0"/>
        <i val="0"/>
        <condense val="0"/>
        <extend val="0"/>
        <color indexed="22"/>
      </font>
    </dxf>
    <dxf>
      <font>
        <b val="0"/>
        <i val="0"/>
        <condense val="0"/>
        <extend val="0"/>
        <color indexed="22"/>
      </font>
    </dxf>
    <dxf>
      <font>
        <b val="0"/>
        <i val="0"/>
        <condense val="0"/>
        <extend val="0"/>
        <color indexed="22"/>
      </font>
    </dxf>
    <dxf>
      <font>
        <b val="0"/>
        <i val="0"/>
        <condense val="0"/>
        <extend val="0"/>
        <color indexed="22"/>
      </font>
    </dxf>
    <dxf>
      <font>
        <b val="0"/>
        <i val="0"/>
        <condense val="0"/>
        <extend val="0"/>
        <color indexed="22"/>
      </font>
    </dxf>
    <dxf>
      <font>
        <b val="0"/>
        <i val="0"/>
        <condense val="0"/>
        <extend val="0"/>
        <color indexed="22"/>
      </font>
    </dxf>
    <dxf>
      <font>
        <b val="0"/>
        <i val="0"/>
        <condense val="0"/>
        <extend val="0"/>
        <color indexed="22"/>
      </font>
    </dxf>
    <dxf>
      <font>
        <b val="0"/>
        <i val="0"/>
        <condense val="0"/>
        <extend val="0"/>
        <color indexed="22"/>
      </font>
    </dxf>
    <dxf>
      <font>
        <b val="0"/>
        <i val="0"/>
        <condense val="0"/>
        <extend val="0"/>
        <color indexed="22"/>
      </font>
    </dxf>
    <dxf>
      <font>
        <b val="0"/>
        <i val="0"/>
        <condense val="0"/>
        <extend val="0"/>
        <color indexed="22"/>
      </font>
    </dxf>
    <dxf>
      <font>
        <b val="0"/>
        <i val="0"/>
        <condense val="0"/>
        <extend val="0"/>
        <color indexed="22"/>
      </font>
    </dxf>
    <dxf>
      <font>
        <b val="0"/>
        <i val="0"/>
        <condense val="0"/>
        <extend val="0"/>
        <color indexed="22"/>
      </font>
    </dxf>
    <dxf>
      <font>
        <b val="0"/>
        <i val="0"/>
        <condense val="0"/>
        <extend val="0"/>
        <color indexed="22"/>
      </font>
    </dxf>
    <dxf>
      <font>
        <b val="0"/>
        <i val="0"/>
        <condense val="0"/>
        <extend val="0"/>
        <color indexed="22"/>
      </font>
    </dxf>
    <dxf>
      <font>
        <b val="0"/>
        <i val="0"/>
        <condense val="0"/>
        <extend val="0"/>
        <color indexed="22"/>
      </font>
    </dxf>
    <dxf>
      <font>
        <b val="0"/>
        <i val="0"/>
        <condense val="0"/>
        <extend val="0"/>
        <color indexed="22"/>
      </font>
    </dxf>
    <dxf>
      <font>
        <b val="0"/>
        <i val="0"/>
        <condense val="0"/>
        <extend val="0"/>
        <color indexed="22"/>
      </font>
    </dxf>
    <dxf>
      <font>
        <b val="0"/>
        <i val="0"/>
        <condense val="0"/>
        <extend val="0"/>
        <color indexed="22"/>
      </font>
    </dxf>
    <dxf>
      <font>
        <b val="0"/>
        <i val="0"/>
        <condense val="0"/>
        <extend val="0"/>
        <color indexed="22"/>
      </font>
    </dxf>
    <dxf>
      <font>
        <b val="0"/>
        <i val="0"/>
        <condense val="0"/>
        <extend val="0"/>
        <color indexed="22"/>
      </font>
    </dxf>
    <dxf>
      <font>
        <b val="0"/>
        <i val="0"/>
        <condense val="0"/>
        <extend val="0"/>
        <color indexed="22"/>
      </font>
    </dxf>
    <dxf>
      <font>
        <b val="0"/>
        <i val="0"/>
        <condense val="0"/>
        <extend val="0"/>
        <color indexed="22"/>
      </font>
    </dxf>
    <dxf>
      <font>
        <b val="0"/>
        <i val="0"/>
        <condense val="0"/>
        <extend val="0"/>
        <color indexed="22"/>
      </font>
    </dxf>
    <dxf>
      <font>
        <b val="0"/>
        <i val="0"/>
        <condense val="0"/>
        <extend val="0"/>
        <color indexed="22"/>
      </font>
    </dxf>
    <dxf>
      <font>
        <b val="0"/>
        <i val="0"/>
        <condense val="0"/>
        <extend val="0"/>
        <color indexed="22"/>
      </font>
    </dxf>
    <dxf>
      <font>
        <b val="0"/>
        <i val="0"/>
        <condense val="0"/>
        <extend val="0"/>
        <color indexed="22"/>
      </font>
    </dxf>
    <dxf>
      <font>
        <b val="0"/>
        <i val="0"/>
        <condense val="0"/>
        <extend val="0"/>
        <color indexed="22"/>
      </font>
    </dxf>
    <dxf>
      <font>
        <b val="0"/>
        <i val="0"/>
        <condense val="0"/>
        <extend val="0"/>
        <color indexed="22"/>
      </font>
    </dxf>
    <dxf>
      <font>
        <b val="0"/>
        <i val="0"/>
        <condense val="0"/>
        <extend val="0"/>
        <color indexed="22"/>
      </font>
    </dxf>
    <dxf>
      <font>
        <b val="0"/>
        <i val="0"/>
        <condense val="0"/>
        <extend val="0"/>
        <color indexed="22"/>
      </font>
    </dxf>
    <dxf>
      <font>
        <b val="0"/>
        <i val="0"/>
        <condense val="0"/>
        <extend val="0"/>
        <color indexed="22"/>
      </font>
    </dxf>
    <dxf>
      <font>
        <b val="0"/>
        <i val="0"/>
        <condense val="0"/>
        <extend val="0"/>
        <color indexed="22"/>
      </font>
    </dxf>
    <dxf>
      <font>
        <b val="0"/>
        <i val="0"/>
        <condense val="0"/>
        <extend val="0"/>
        <color indexed="22"/>
      </font>
    </dxf>
    <dxf>
      <font>
        <b val="0"/>
        <i val="0"/>
        <condense val="0"/>
        <extend val="0"/>
        <color indexed="22"/>
      </font>
    </dxf>
    <dxf>
      <font>
        <b val="0"/>
        <i val="0"/>
        <condense val="0"/>
        <extend val="0"/>
        <color indexed="22"/>
      </font>
    </dxf>
    <dxf>
      <font>
        <b val="0"/>
        <i val="0"/>
        <condense val="0"/>
        <extend val="0"/>
        <color indexed="22"/>
      </font>
    </dxf>
    <dxf>
      <font>
        <b val="0"/>
        <i val="0"/>
        <condense val="0"/>
        <extend val="0"/>
        <color indexed="22"/>
      </font>
    </dxf>
    <dxf>
      <font>
        <b val="0"/>
        <i val="0"/>
        <condense val="0"/>
        <extend val="0"/>
        <color indexed="22"/>
      </font>
    </dxf>
    <dxf>
      <font>
        <b val="0"/>
        <i val="0"/>
        <condense val="0"/>
        <extend val="0"/>
        <color indexed="22"/>
      </font>
    </dxf>
    <dxf>
      <font>
        <b val="0"/>
        <i val="0"/>
        <condense val="0"/>
        <extend val="0"/>
        <color indexed="22"/>
      </font>
    </dxf>
    <dxf>
      <font>
        <b val="0"/>
        <i val="0"/>
        <condense val="0"/>
        <extend val="0"/>
        <color indexed="22"/>
      </font>
    </dxf>
    <dxf>
      <font>
        <b val="0"/>
        <i val="0"/>
        <condense val="0"/>
        <extend val="0"/>
        <color indexed="22"/>
      </font>
    </dxf>
    <dxf>
      <font>
        <b val="0"/>
        <i val="0"/>
        <condense val="0"/>
        <extend val="0"/>
        <color indexed="22"/>
      </font>
    </dxf>
    <dxf>
      <font>
        <b val="0"/>
        <i val="0"/>
        <condense val="0"/>
        <extend val="0"/>
        <color indexed="22"/>
      </font>
    </dxf>
    <dxf>
      <font>
        <b val="0"/>
        <i val="0"/>
        <condense val="0"/>
        <extend val="0"/>
        <color indexed="22"/>
      </font>
    </dxf>
    <dxf>
      <font>
        <b val="0"/>
        <i val="0"/>
        <condense val="0"/>
        <extend val="0"/>
        <color indexed="22"/>
      </font>
    </dxf>
    <dxf>
      <font>
        <b val="0"/>
        <i val="0"/>
        <condense val="0"/>
        <extend val="0"/>
        <color indexed="22"/>
      </font>
    </dxf>
    <dxf>
      <font>
        <b val="0"/>
        <i val="0"/>
        <condense val="0"/>
        <extend val="0"/>
        <color indexed="22"/>
      </font>
    </dxf>
    <dxf>
      <font>
        <b val="0"/>
        <i val="0"/>
        <condense val="0"/>
        <extend val="0"/>
        <color indexed="22"/>
      </font>
    </dxf>
    <dxf>
      <font>
        <b val="0"/>
        <i val="0"/>
        <condense val="0"/>
        <extend val="0"/>
        <color indexed="22"/>
      </font>
    </dxf>
    <dxf>
      <font>
        <b val="0"/>
        <i val="0"/>
        <condense val="0"/>
        <extend val="0"/>
        <color indexed="22"/>
      </font>
    </dxf>
    <dxf>
      <font>
        <b val="0"/>
        <i val="0"/>
        <condense val="0"/>
        <extend val="0"/>
        <color indexed="22"/>
      </font>
    </dxf>
    <dxf>
      <font>
        <b val="0"/>
        <i val="0"/>
        <condense val="0"/>
        <extend val="0"/>
        <color indexed="22"/>
      </font>
    </dxf>
    <dxf>
      <font>
        <b val="0"/>
        <i val="0"/>
        <condense val="0"/>
        <extend val="0"/>
        <color indexed="22"/>
      </font>
    </dxf>
    <dxf>
      <font>
        <b val="0"/>
        <i val="0"/>
        <condense val="0"/>
        <extend val="0"/>
        <color indexed="22"/>
      </font>
    </dxf>
    <dxf>
      <font>
        <b val="0"/>
        <i val="0"/>
        <condense val="0"/>
        <extend val="0"/>
        <color indexed="22"/>
      </font>
    </dxf>
    <dxf>
      <font>
        <b val="0"/>
        <i val="0"/>
        <condense val="0"/>
        <extend val="0"/>
        <color indexed="22"/>
      </font>
    </dxf>
    <dxf>
      <font>
        <b val="0"/>
        <i val="0"/>
        <condense val="0"/>
        <extend val="0"/>
        <color indexed="22"/>
      </font>
    </dxf>
    <dxf>
      <font>
        <b val="0"/>
        <i val="0"/>
        <condense val="0"/>
        <extend val="0"/>
        <color indexed="22"/>
      </font>
    </dxf>
    <dxf>
      <font>
        <b val="0"/>
        <i val="0"/>
        <condense val="0"/>
        <extend val="0"/>
        <color indexed="22"/>
      </font>
    </dxf>
    <dxf>
      <font>
        <b val="0"/>
        <i val="0"/>
        <condense val="0"/>
        <extend val="0"/>
        <color indexed="22"/>
      </font>
    </dxf>
    <dxf>
      <font>
        <b val="0"/>
        <i val="0"/>
        <condense val="0"/>
        <extend val="0"/>
        <color indexed="22"/>
      </font>
    </dxf>
    <dxf>
      <font>
        <b val="0"/>
        <i val="0"/>
        <condense val="0"/>
        <extend val="0"/>
        <color indexed="22"/>
      </font>
    </dxf>
    <dxf>
      <font>
        <b val="0"/>
        <i val="0"/>
        <condense val="0"/>
        <extend val="0"/>
        <color indexed="22"/>
      </font>
    </dxf>
    <dxf>
      <font>
        <b val="0"/>
        <i val="0"/>
        <condense val="0"/>
        <extend val="0"/>
        <color indexed="22"/>
      </font>
    </dxf>
    <dxf>
      <font>
        <b val="0"/>
        <i val="0"/>
        <condense val="0"/>
        <extend val="0"/>
        <color indexed="22"/>
      </font>
    </dxf>
    <dxf>
      <font>
        <b val="0"/>
        <i val="0"/>
        <condense val="0"/>
        <extend val="0"/>
        <color indexed="22"/>
      </font>
    </dxf>
    <dxf>
      <font>
        <b val="0"/>
        <i val="0"/>
        <condense val="0"/>
        <extend val="0"/>
        <color indexed="22"/>
      </font>
    </dxf>
    <dxf>
      <font>
        <b val="0"/>
        <i val="0"/>
        <condense val="0"/>
        <extend val="0"/>
        <color indexed="22"/>
      </font>
    </dxf>
    <dxf>
      <font>
        <b val="0"/>
        <i val="0"/>
        <condense val="0"/>
        <extend val="0"/>
        <color indexed="22"/>
      </font>
    </dxf>
    <dxf>
      <font>
        <b val="0"/>
        <i val="0"/>
        <condense val="0"/>
        <extend val="0"/>
        <color indexed="22"/>
      </font>
    </dxf>
    <dxf>
      <font>
        <b val="0"/>
        <i val="0"/>
        <condense val="0"/>
        <extend val="0"/>
        <color indexed="22"/>
      </font>
    </dxf>
    <dxf>
      <font>
        <b val="0"/>
        <i val="0"/>
        <condense val="0"/>
        <extend val="0"/>
        <color indexed="22"/>
      </font>
    </dxf>
    <dxf>
      <font>
        <b val="0"/>
        <i val="0"/>
        <condense val="0"/>
        <extend val="0"/>
        <color indexed="22"/>
      </font>
    </dxf>
    <dxf>
      <font>
        <b val="0"/>
        <i val="0"/>
        <condense val="0"/>
        <extend val="0"/>
        <color indexed="22"/>
      </font>
    </dxf>
    <dxf>
      <font>
        <b val="0"/>
        <i val="0"/>
        <condense val="0"/>
        <extend val="0"/>
        <color indexed="22"/>
      </font>
    </dxf>
    <dxf>
      <font>
        <b val="0"/>
        <i val="0"/>
        <condense val="0"/>
        <extend val="0"/>
        <color indexed="22"/>
      </font>
    </dxf>
    <dxf>
      <font>
        <b val="0"/>
        <i val="0"/>
        <condense val="0"/>
        <extend val="0"/>
        <color indexed="22"/>
      </font>
    </dxf>
    <dxf>
      <font>
        <b val="0"/>
        <i val="0"/>
        <condense val="0"/>
        <extend val="0"/>
        <color indexed="22"/>
      </font>
    </dxf>
    <dxf>
      <font>
        <b val="0"/>
        <i val="0"/>
        <condense val="0"/>
        <extend val="0"/>
        <color indexed="22"/>
      </font>
    </dxf>
    <dxf>
      <font>
        <b val="0"/>
        <i val="0"/>
        <condense val="0"/>
        <extend val="0"/>
        <color indexed="22"/>
      </font>
    </dxf>
    <dxf>
      <font>
        <b val="0"/>
        <i val="0"/>
        <condense val="0"/>
        <extend val="0"/>
        <color indexed="22"/>
      </font>
    </dxf>
    <dxf>
      <font>
        <b val="0"/>
        <i val="0"/>
        <condense val="0"/>
        <extend val="0"/>
        <color indexed="22"/>
      </font>
    </dxf>
    <dxf>
      <font>
        <b val="0"/>
        <i val="0"/>
        <condense val="0"/>
        <extend val="0"/>
        <color indexed="22"/>
      </font>
    </dxf>
    <dxf>
      <font>
        <b val="0"/>
        <i val="0"/>
        <condense val="0"/>
        <extend val="0"/>
        <color indexed="22"/>
      </font>
    </dxf>
    <dxf>
      <font>
        <b val="0"/>
        <i val="0"/>
        <condense val="0"/>
        <extend val="0"/>
        <color indexed="22"/>
      </font>
    </dxf>
    <dxf>
      <font>
        <b val="0"/>
        <i val="0"/>
        <condense val="0"/>
        <extend val="0"/>
        <color indexed="22"/>
      </font>
    </dxf>
    <dxf>
      <font>
        <b val="0"/>
        <i val="0"/>
        <condense val="0"/>
        <extend val="0"/>
        <color indexed="22"/>
      </font>
    </dxf>
    <dxf>
      <font>
        <b val="0"/>
        <i val="0"/>
        <condense val="0"/>
        <extend val="0"/>
        <color indexed="22"/>
      </font>
    </dxf>
    <dxf>
      <font>
        <b val="0"/>
        <i val="0"/>
        <condense val="0"/>
        <extend val="0"/>
        <color indexed="22"/>
      </font>
    </dxf>
    <dxf>
      <font>
        <b val="0"/>
        <i val="0"/>
        <condense val="0"/>
        <extend val="0"/>
        <color indexed="22"/>
      </font>
    </dxf>
    <dxf>
      <font>
        <b val="0"/>
        <i val="0"/>
        <condense val="0"/>
        <extend val="0"/>
        <color indexed="22"/>
      </font>
    </dxf>
    <dxf>
      <font>
        <b val="0"/>
        <i val="0"/>
        <condense val="0"/>
        <extend val="0"/>
        <color indexed="22"/>
      </font>
    </dxf>
    <dxf>
      <font>
        <b val="0"/>
        <i val="0"/>
        <condense val="0"/>
        <extend val="0"/>
        <color indexed="22"/>
      </font>
    </dxf>
    <dxf>
      <font>
        <b val="0"/>
        <i val="0"/>
        <condense val="0"/>
        <extend val="0"/>
        <color indexed="22"/>
      </font>
    </dxf>
    <dxf>
      <font>
        <b val="0"/>
        <i val="0"/>
        <condense val="0"/>
        <extend val="0"/>
        <color indexed="22"/>
      </font>
    </dxf>
    <dxf>
      <font>
        <b val="0"/>
        <i val="0"/>
        <condense val="0"/>
        <extend val="0"/>
        <color indexed="22"/>
      </font>
    </dxf>
    <dxf>
      <font>
        <b val="0"/>
        <i val="0"/>
        <condense val="0"/>
        <extend val="0"/>
        <color indexed="22"/>
      </font>
    </dxf>
    <dxf>
      <font>
        <b val="0"/>
        <i val="0"/>
        <condense val="0"/>
        <extend val="0"/>
        <color indexed="22"/>
      </font>
    </dxf>
    <dxf>
      <font>
        <b val="0"/>
        <i val="0"/>
        <condense val="0"/>
        <extend val="0"/>
        <color indexed="22"/>
      </font>
    </dxf>
    <dxf>
      <font>
        <b val="0"/>
        <i val="0"/>
        <condense val="0"/>
        <extend val="0"/>
        <color indexed="22"/>
      </font>
    </dxf>
    <dxf>
      <font>
        <b val="0"/>
        <i val="0"/>
        <condense val="0"/>
        <extend val="0"/>
        <color indexed="22"/>
      </font>
    </dxf>
    <dxf>
      <font>
        <b val="0"/>
        <i val="0"/>
        <condense val="0"/>
        <extend val="0"/>
        <color indexed="22"/>
      </font>
    </dxf>
    <dxf>
      <font>
        <b val="0"/>
        <i val="0"/>
        <condense val="0"/>
        <extend val="0"/>
        <color indexed="22"/>
      </font>
    </dxf>
    <dxf>
      <font>
        <b val="0"/>
        <i val="0"/>
        <condense val="0"/>
        <extend val="0"/>
        <color indexed="22"/>
      </font>
    </dxf>
    <dxf>
      <font>
        <b val="0"/>
        <i val="0"/>
        <condense val="0"/>
        <extend val="0"/>
        <color indexed="22"/>
      </font>
    </dxf>
    <dxf>
      <font>
        <b val="0"/>
        <i val="0"/>
        <condense val="0"/>
        <extend val="0"/>
        <color indexed="22"/>
      </font>
    </dxf>
    <dxf>
      <font>
        <b val="0"/>
        <i val="0"/>
        <condense val="0"/>
        <extend val="0"/>
        <color indexed="22"/>
      </font>
    </dxf>
    <dxf>
      <font>
        <b val="0"/>
        <i val="0"/>
        <condense val="0"/>
        <extend val="0"/>
        <color indexed="22"/>
      </font>
    </dxf>
    <dxf>
      <font>
        <b val="0"/>
        <i val="0"/>
        <condense val="0"/>
        <extend val="0"/>
        <color indexed="22"/>
      </font>
    </dxf>
    <dxf>
      <font>
        <b val="0"/>
        <i val="0"/>
        <condense val="0"/>
        <extend val="0"/>
        <color indexed="22"/>
      </font>
    </dxf>
    <dxf>
      <font>
        <b val="0"/>
        <i val="0"/>
        <condense val="0"/>
        <extend val="0"/>
        <color indexed="22"/>
      </font>
    </dxf>
    <dxf>
      <font>
        <b val="0"/>
        <i val="0"/>
        <condense val="0"/>
        <extend val="0"/>
        <color indexed="22"/>
      </font>
    </dxf>
    <dxf>
      <font>
        <b val="0"/>
        <i val="0"/>
        <condense val="0"/>
        <extend val="0"/>
        <color indexed="22"/>
      </font>
    </dxf>
    <dxf>
      <font>
        <b val="0"/>
        <i val="0"/>
        <condense val="0"/>
        <extend val="0"/>
        <color indexed="22"/>
      </font>
    </dxf>
    <dxf>
      <font>
        <b val="0"/>
        <i val="0"/>
        <condense val="0"/>
        <extend val="0"/>
        <color indexed="22"/>
      </font>
    </dxf>
    <dxf>
      <font>
        <b val="0"/>
        <i val="0"/>
        <condense val="0"/>
        <extend val="0"/>
        <color indexed="22"/>
      </font>
    </dxf>
    <dxf>
      <font>
        <b val="0"/>
        <i val="0"/>
        <condense val="0"/>
        <extend val="0"/>
        <color indexed="22"/>
      </font>
    </dxf>
    <dxf>
      <font>
        <b val="0"/>
        <i val="0"/>
      </font>
    </dxf>
    <dxf>
      <font>
        <condense val="0"/>
        <extend val="0"/>
        <color indexed="22"/>
      </font>
    </dxf>
    <dxf>
      <font>
        <b val="0"/>
        <i val="0"/>
      </font>
    </dxf>
    <dxf>
      <font>
        <condense val="0"/>
        <extend val="0"/>
        <color indexed="22"/>
      </font>
    </dxf>
    <dxf>
      <font>
        <b val="0"/>
        <i val="0"/>
      </font>
    </dxf>
    <dxf>
      <font>
        <condense val="0"/>
        <extend val="0"/>
        <color indexed="22"/>
      </font>
    </dxf>
    <dxf>
      <font>
        <b val="0"/>
        <i val="0"/>
      </font>
    </dxf>
    <dxf>
      <font>
        <condense val="0"/>
        <extend val="0"/>
        <color indexed="22"/>
      </font>
    </dxf>
    <dxf>
      <font>
        <b val="0"/>
        <i val="0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b val="0"/>
        <i val="0"/>
      </font>
    </dxf>
    <dxf>
      <font>
        <condense val="0"/>
        <extend val="0"/>
        <color indexed="22"/>
      </font>
    </dxf>
    <dxf>
      <font>
        <b val="0"/>
        <i val="0"/>
      </font>
    </dxf>
    <dxf>
      <font>
        <condense val="0"/>
        <extend val="0"/>
        <color indexed="22"/>
      </font>
    </dxf>
    <dxf>
      <font>
        <b val="0"/>
        <i val="0"/>
      </font>
    </dxf>
    <dxf>
      <font>
        <condense val="0"/>
        <extend val="0"/>
        <color indexed="22"/>
      </font>
    </dxf>
    <dxf>
      <font>
        <b val="0"/>
        <i val="0"/>
      </font>
    </dxf>
    <dxf>
      <font>
        <condense val="0"/>
        <extend val="0"/>
        <color indexed="22"/>
      </font>
    </dxf>
    <dxf>
      <font>
        <b val="0"/>
        <i val="0"/>
      </font>
    </dxf>
    <dxf>
      <font>
        <condense val="0"/>
        <extend val="0"/>
        <color indexed="22"/>
      </font>
    </dxf>
    <dxf>
      <font>
        <b val="0"/>
        <i val="0"/>
      </font>
    </dxf>
    <dxf>
      <font>
        <condense val="0"/>
        <extend val="0"/>
        <color indexed="22"/>
      </font>
    </dxf>
    <dxf>
      <font>
        <b val="0"/>
        <i val="0"/>
      </font>
    </dxf>
    <dxf>
      <font>
        <condense val="0"/>
        <extend val="0"/>
        <color indexed="22"/>
      </font>
    </dxf>
    <dxf>
      <font>
        <b val="0"/>
        <i val="0"/>
      </font>
    </dxf>
    <dxf>
      <font>
        <condense val="0"/>
        <extend val="0"/>
        <color indexed="22"/>
      </font>
    </dxf>
    <dxf>
      <font>
        <b val="0"/>
        <i val="0"/>
      </font>
    </dxf>
    <dxf>
      <font>
        <b val="0"/>
        <i val="0"/>
      </font>
    </dxf>
    <dxf>
      <font>
        <condense val="0"/>
        <extend val="0"/>
        <color indexed="22"/>
      </font>
    </dxf>
    <dxf>
      <font>
        <b val="0"/>
        <i val="0"/>
      </font>
    </dxf>
    <dxf>
      <font>
        <condense val="0"/>
        <extend val="0"/>
        <color indexed="22"/>
      </font>
    </dxf>
    <dxf>
      <font>
        <b val="0"/>
        <i val="0"/>
      </font>
    </dxf>
    <dxf>
      <font>
        <condense val="0"/>
        <extend val="0"/>
        <color indexed="22"/>
      </font>
    </dxf>
    <dxf>
      <font>
        <b val="0"/>
        <i val="0"/>
      </font>
    </dxf>
    <dxf>
      <font>
        <condense val="0"/>
        <extend val="0"/>
        <color indexed="22"/>
      </font>
    </dxf>
    <dxf>
      <font>
        <b val="0"/>
        <i val="0"/>
      </font>
    </dxf>
    <dxf>
      <font>
        <condense val="0"/>
        <extend val="0"/>
        <color indexed="22"/>
      </font>
    </dxf>
    <dxf>
      <font>
        <b val="0"/>
        <i val="0"/>
      </font>
    </dxf>
    <dxf>
      <font>
        <condense val="0"/>
        <extend val="0"/>
        <color indexed="22"/>
      </font>
    </dxf>
    <dxf>
      <font>
        <b val="0"/>
        <i val="0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b val="0"/>
        <i val="0"/>
        <condense val="0"/>
        <extend val="0"/>
        <color indexed="22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209550</xdr:colOff>
      <xdr:row>85</xdr:row>
      <xdr:rowOff>76200</xdr:rowOff>
    </xdr:from>
    <xdr:to>
      <xdr:col>14</xdr:col>
      <xdr:colOff>276225</xdr:colOff>
      <xdr:row>85</xdr:row>
      <xdr:rowOff>123825</xdr:rowOff>
    </xdr:to>
    <xdr:sp macro="" textlink="">
      <xdr:nvSpPr>
        <xdr:cNvPr id="16284" name="AutoShape 1"/>
        <xdr:cNvSpPr>
          <a:spLocks noChangeArrowheads="1"/>
        </xdr:cNvSpPr>
      </xdr:nvSpPr>
      <xdr:spPr bwMode="auto">
        <a:xfrm flipH="1">
          <a:off x="6943725" y="18240375"/>
          <a:ext cx="66675" cy="47625"/>
        </a:xfrm>
        <a:prstGeom prst="flowChartConnector">
          <a:avLst/>
        </a:prstGeom>
        <a:solidFill>
          <a:srgbClr val="333333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152400</xdr:colOff>
      <xdr:row>85</xdr:row>
      <xdr:rowOff>57150</xdr:rowOff>
    </xdr:from>
    <xdr:to>
      <xdr:col>10</xdr:col>
      <xdr:colOff>219075</xdr:colOff>
      <xdr:row>85</xdr:row>
      <xdr:rowOff>114300</xdr:rowOff>
    </xdr:to>
    <xdr:sp macro="" textlink="">
      <xdr:nvSpPr>
        <xdr:cNvPr id="16285" name="AutoShape 2"/>
        <xdr:cNvSpPr>
          <a:spLocks noChangeArrowheads="1"/>
        </xdr:cNvSpPr>
      </xdr:nvSpPr>
      <xdr:spPr bwMode="auto">
        <a:xfrm>
          <a:off x="5486400" y="18221325"/>
          <a:ext cx="66675" cy="57150"/>
        </a:xfrm>
        <a:prstGeom prst="triangle">
          <a:avLst>
            <a:gd name="adj" fmla="val 50000"/>
          </a:avLst>
        </a:prstGeom>
        <a:solidFill>
          <a:srgbClr val="333333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19</xdr:col>
      <xdr:colOff>133350</xdr:colOff>
      <xdr:row>85</xdr:row>
      <xdr:rowOff>66675</xdr:rowOff>
    </xdr:from>
    <xdr:to>
      <xdr:col>20</xdr:col>
      <xdr:colOff>0</xdr:colOff>
      <xdr:row>85</xdr:row>
      <xdr:rowOff>142875</xdr:rowOff>
    </xdr:to>
    <xdr:grpSp>
      <xdr:nvGrpSpPr>
        <xdr:cNvPr id="16286" name="Group 3"/>
        <xdr:cNvGrpSpPr>
          <a:grpSpLocks/>
        </xdr:cNvGrpSpPr>
      </xdr:nvGrpSpPr>
      <xdr:grpSpPr bwMode="auto">
        <a:xfrm>
          <a:off x="8296275" y="18230850"/>
          <a:ext cx="152400" cy="76200"/>
          <a:chOff x="1056" y="1969"/>
          <a:chExt cx="50" cy="29"/>
        </a:xfrm>
      </xdr:grpSpPr>
      <xdr:sp macro="" textlink="">
        <xdr:nvSpPr>
          <xdr:cNvPr id="19490" name="Oval 4"/>
          <xdr:cNvSpPr>
            <a:spLocks noChangeArrowheads="1"/>
          </xdr:cNvSpPr>
        </xdr:nvSpPr>
        <xdr:spPr bwMode="auto">
          <a:xfrm>
            <a:off x="1071" y="1969"/>
            <a:ext cx="25" cy="23"/>
          </a:xfrm>
          <a:prstGeom prst="ellipse">
            <a:avLst/>
          </a:prstGeom>
          <a:solidFill>
            <a:srgbClr val="FFFFFF"/>
          </a:solidFill>
          <a:ln w="190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491" name="Rectangle 5"/>
          <xdr:cNvSpPr>
            <a:spLocks noChangeArrowheads="1"/>
          </xdr:cNvSpPr>
        </xdr:nvSpPr>
        <xdr:spPr bwMode="auto">
          <a:xfrm>
            <a:off x="1056" y="1983"/>
            <a:ext cx="50" cy="15"/>
          </a:xfrm>
          <a:prstGeom prst="rect">
            <a:avLst/>
          </a:prstGeom>
          <a:solidFill>
            <a:srgbClr val="FFFFFF"/>
          </a:solidFill>
          <a:ln w="19050">
            <a:solidFill>
              <a:srgbClr val="FFFFFF"/>
            </a:solidFill>
            <a:miter lim="800000"/>
            <a:headEnd/>
            <a:tailEnd/>
          </a:ln>
        </xdr:spPr>
      </xdr:sp>
      <xdr:sp macro="" textlink="">
        <xdr:nvSpPr>
          <xdr:cNvPr id="19492" name="Line 6"/>
          <xdr:cNvSpPr>
            <a:spLocks noChangeShapeType="1"/>
          </xdr:cNvSpPr>
        </xdr:nvSpPr>
        <xdr:spPr bwMode="auto">
          <a:xfrm>
            <a:off x="1066" y="1982"/>
            <a:ext cx="36" cy="0"/>
          </a:xfrm>
          <a:prstGeom prst="line">
            <a:avLst/>
          </a:prstGeom>
          <a:noFill/>
          <a:ln w="1905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6</xdr:col>
      <xdr:colOff>152400</xdr:colOff>
      <xdr:row>85</xdr:row>
      <xdr:rowOff>47625</xdr:rowOff>
    </xdr:from>
    <xdr:to>
      <xdr:col>6</xdr:col>
      <xdr:colOff>238125</xdr:colOff>
      <xdr:row>85</xdr:row>
      <xdr:rowOff>123825</xdr:rowOff>
    </xdr:to>
    <xdr:grpSp>
      <xdr:nvGrpSpPr>
        <xdr:cNvPr id="16287" name="Group 7"/>
        <xdr:cNvGrpSpPr>
          <a:grpSpLocks/>
        </xdr:cNvGrpSpPr>
      </xdr:nvGrpSpPr>
      <xdr:grpSpPr bwMode="auto">
        <a:xfrm>
          <a:off x="4143375" y="18211800"/>
          <a:ext cx="85725" cy="76200"/>
          <a:chOff x="748" y="737"/>
          <a:chExt cx="18" cy="17"/>
        </a:xfrm>
      </xdr:grpSpPr>
      <xdr:sp macro="" textlink="">
        <xdr:nvSpPr>
          <xdr:cNvPr id="19486" name="Line 8"/>
          <xdr:cNvSpPr>
            <a:spLocks noChangeShapeType="1"/>
          </xdr:cNvSpPr>
        </xdr:nvSpPr>
        <xdr:spPr bwMode="auto">
          <a:xfrm>
            <a:off x="748" y="745"/>
            <a:ext cx="1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9487" name="Line 9"/>
          <xdr:cNvSpPr>
            <a:spLocks noChangeShapeType="1"/>
          </xdr:cNvSpPr>
        </xdr:nvSpPr>
        <xdr:spPr bwMode="auto">
          <a:xfrm>
            <a:off x="757" y="737"/>
            <a:ext cx="0" cy="17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9488" name="Line 10"/>
          <xdr:cNvSpPr>
            <a:spLocks noChangeShapeType="1"/>
          </xdr:cNvSpPr>
        </xdr:nvSpPr>
        <xdr:spPr bwMode="auto">
          <a:xfrm>
            <a:off x="751" y="739"/>
            <a:ext cx="12" cy="12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9489" name="Line 11"/>
          <xdr:cNvSpPr>
            <a:spLocks noChangeShapeType="1"/>
          </xdr:cNvSpPr>
        </xdr:nvSpPr>
        <xdr:spPr bwMode="auto">
          <a:xfrm flipH="1">
            <a:off x="751" y="739"/>
            <a:ext cx="12" cy="11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295275</xdr:colOff>
      <xdr:row>16</xdr:row>
      <xdr:rowOff>9525</xdr:rowOff>
    </xdr:from>
    <xdr:to>
      <xdr:col>5</xdr:col>
      <xdr:colOff>28575</xdr:colOff>
      <xdr:row>16</xdr:row>
      <xdr:rowOff>76200</xdr:rowOff>
    </xdr:to>
    <xdr:grpSp>
      <xdr:nvGrpSpPr>
        <xdr:cNvPr id="16288" name="Group 7"/>
        <xdr:cNvGrpSpPr>
          <a:grpSpLocks/>
        </xdr:cNvGrpSpPr>
      </xdr:nvGrpSpPr>
      <xdr:grpSpPr bwMode="auto">
        <a:xfrm>
          <a:off x="3648075" y="3419475"/>
          <a:ext cx="85725" cy="66675"/>
          <a:chOff x="748" y="737"/>
          <a:chExt cx="18" cy="17"/>
        </a:xfrm>
      </xdr:grpSpPr>
      <xdr:sp macro="" textlink="">
        <xdr:nvSpPr>
          <xdr:cNvPr id="19482" name="Line 8"/>
          <xdr:cNvSpPr>
            <a:spLocks noChangeShapeType="1"/>
          </xdr:cNvSpPr>
        </xdr:nvSpPr>
        <xdr:spPr bwMode="auto">
          <a:xfrm>
            <a:off x="748" y="745"/>
            <a:ext cx="1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9483" name="Line 9"/>
          <xdr:cNvSpPr>
            <a:spLocks noChangeShapeType="1"/>
          </xdr:cNvSpPr>
        </xdr:nvSpPr>
        <xdr:spPr bwMode="auto">
          <a:xfrm>
            <a:off x="757" y="737"/>
            <a:ext cx="0" cy="17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9484" name="Line 10"/>
          <xdr:cNvSpPr>
            <a:spLocks noChangeShapeType="1"/>
          </xdr:cNvSpPr>
        </xdr:nvSpPr>
        <xdr:spPr bwMode="auto">
          <a:xfrm>
            <a:off x="751" y="739"/>
            <a:ext cx="12" cy="12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9485" name="Line 11"/>
          <xdr:cNvSpPr>
            <a:spLocks noChangeShapeType="1"/>
          </xdr:cNvSpPr>
        </xdr:nvSpPr>
        <xdr:spPr bwMode="auto">
          <a:xfrm flipH="1">
            <a:off x="751" y="739"/>
            <a:ext cx="12" cy="11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10</xdr:col>
      <xdr:colOff>266700</xdr:colOff>
      <xdr:row>16</xdr:row>
      <xdr:rowOff>9525</xdr:rowOff>
    </xdr:from>
    <xdr:to>
      <xdr:col>11</xdr:col>
      <xdr:colOff>0</xdr:colOff>
      <xdr:row>16</xdr:row>
      <xdr:rowOff>76200</xdr:rowOff>
    </xdr:to>
    <xdr:grpSp>
      <xdr:nvGrpSpPr>
        <xdr:cNvPr id="16289" name="Group 7"/>
        <xdr:cNvGrpSpPr>
          <a:grpSpLocks/>
        </xdr:cNvGrpSpPr>
      </xdr:nvGrpSpPr>
      <xdr:grpSpPr bwMode="auto">
        <a:xfrm>
          <a:off x="5600700" y="3419475"/>
          <a:ext cx="85725" cy="66675"/>
          <a:chOff x="748" y="737"/>
          <a:chExt cx="18" cy="17"/>
        </a:xfrm>
      </xdr:grpSpPr>
      <xdr:sp macro="" textlink="">
        <xdr:nvSpPr>
          <xdr:cNvPr id="19478" name="Line 8"/>
          <xdr:cNvSpPr>
            <a:spLocks noChangeShapeType="1"/>
          </xdr:cNvSpPr>
        </xdr:nvSpPr>
        <xdr:spPr bwMode="auto">
          <a:xfrm>
            <a:off x="748" y="745"/>
            <a:ext cx="1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9479" name="Line 9"/>
          <xdr:cNvSpPr>
            <a:spLocks noChangeShapeType="1"/>
          </xdr:cNvSpPr>
        </xdr:nvSpPr>
        <xdr:spPr bwMode="auto">
          <a:xfrm>
            <a:off x="757" y="737"/>
            <a:ext cx="0" cy="17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9480" name="Line 10"/>
          <xdr:cNvSpPr>
            <a:spLocks noChangeShapeType="1"/>
          </xdr:cNvSpPr>
        </xdr:nvSpPr>
        <xdr:spPr bwMode="auto">
          <a:xfrm>
            <a:off x="751" y="739"/>
            <a:ext cx="12" cy="12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9481" name="Line 11"/>
          <xdr:cNvSpPr>
            <a:spLocks noChangeShapeType="1"/>
          </xdr:cNvSpPr>
        </xdr:nvSpPr>
        <xdr:spPr bwMode="auto">
          <a:xfrm flipH="1">
            <a:off x="751" y="739"/>
            <a:ext cx="12" cy="11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7</xdr:col>
      <xdr:colOff>180975</xdr:colOff>
      <xdr:row>84</xdr:row>
      <xdr:rowOff>76200</xdr:rowOff>
    </xdr:from>
    <xdr:to>
      <xdr:col>9</xdr:col>
      <xdr:colOff>266700</xdr:colOff>
      <xdr:row>84</xdr:row>
      <xdr:rowOff>152400</xdr:rowOff>
    </xdr:to>
    <xdr:sp macro="" textlink="">
      <xdr:nvSpPr>
        <xdr:cNvPr id="16290" name="AutoShape 42"/>
        <xdr:cNvSpPr>
          <a:spLocks noChangeArrowheads="1"/>
        </xdr:cNvSpPr>
      </xdr:nvSpPr>
      <xdr:spPr bwMode="auto">
        <a:xfrm>
          <a:off x="4524375" y="18021300"/>
          <a:ext cx="723900" cy="76200"/>
        </a:xfrm>
        <a:prstGeom prst="rightArrow">
          <a:avLst>
            <a:gd name="adj1" fmla="val 50000"/>
            <a:gd name="adj2" fmla="val 237500"/>
          </a:avLst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238125</xdr:colOff>
      <xdr:row>16</xdr:row>
      <xdr:rowOff>0</xdr:rowOff>
    </xdr:from>
    <xdr:to>
      <xdr:col>11</xdr:col>
      <xdr:colOff>304800</xdr:colOff>
      <xdr:row>16</xdr:row>
      <xdr:rowOff>66675</xdr:rowOff>
    </xdr:to>
    <xdr:grpSp>
      <xdr:nvGrpSpPr>
        <xdr:cNvPr id="16291" name="Group 7"/>
        <xdr:cNvGrpSpPr>
          <a:grpSpLocks/>
        </xdr:cNvGrpSpPr>
      </xdr:nvGrpSpPr>
      <xdr:grpSpPr bwMode="auto">
        <a:xfrm>
          <a:off x="5924550" y="3409950"/>
          <a:ext cx="66675" cy="66675"/>
          <a:chOff x="748" y="737"/>
          <a:chExt cx="18" cy="17"/>
        </a:xfrm>
      </xdr:grpSpPr>
      <xdr:sp macro="" textlink="">
        <xdr:nvSpPr>
          <xdr:cNvPr id="19474" name="Line 8"/>
          <xdr:cNvSpPr>
            <a:spLocks noChangeShapeType="1"/>
          </xdr:cNvSpPr>
        </xdr:nvSpPr>
        <xdr:spPr bwMode="auto">
          <a:xfrm>
            <a:off x="748" y="745"/>
            <a:ext cx="1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9475" name="Line 9"/>
          <xdr:cNvSpPr>
            <a:spLocks noChangeShapeType="1"/>
          </xdr:cNvSpPr>
        </xdr:nvSpPr>
        <xdr:spPr bwMode="auto">
          <a:xfrm>
            <a:off x="757" y="737"/>
            <a:ext cx="0" cy="17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9476" name="Line 10"/>
          <xdr:cNvSpPr>
            <a:spLocks noChangeShapeType="1"/>
          </xdr:cNvSpPr>
        </xdr:nvSpPr>
        <xdr:spPr bwMode="auto">
          <a:xfrm>
            <a:off x="751" y="739"/>
            <a:ext cx="12" cy="12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9477" name="Line 11"/>
          <xdr:cNvSpPr>
            <a:spLocks noChangeShapeType="1"/>
          </xdr:cNvSpPr>
        </xdr:nvSpPr>
        <xdr:spPr bwMode="auto">
          <a:xfrm flipH="1">
            <a:off x="751" y="739"/>
            <a:ext cx="12" cy="11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12</xdr:col>
      <xdr:colOff>200025</xdr:colOff>
      <xdr:row>28</xdr:row>
      <xdr:rowOff>9525</xdr:rowOff>
    </xdr:from>
    <xdr:to>
      <xdr:col>12</xdr:col>
      <xdr:colOff>266700</xdr:colOff>
      <xdr:row>28</xdr:row>
      <xdr:rowOff>66675</xdr:rowOff>
    </xdr:to>
    <xdr:sp macro="" textlink="">
      <xdr:nvSpPr>
        <xdr:cNvPr id="16292" name="AutoShape 2"/>
        <xdr:cNvSpPr>
          <a:spLocks noChangeArrowheads="1"/>
        </xdr:cNvSpPr>
      </xdr:nvSpPr>
      <xdr:spPr bwMode="auto">
        <a:xfrm>
          <a:off x="6210300" y="6048375"/>
          <a:ext cx="66675" cy="57150"/>
        </a:xfrm>
        <a:prstGeom prst="triangle">
          <a:avLst>
            <a:gd name="adj" fmla="val 50000"/>
          </a:avLst>
        </a:prstGeom>
        <a:solidFill>
          <a:srgbClr val="333333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285750</xdr:colOff>
      <xdr:row>28</xdr:row>
      <xdr:rowOff>28575</xdr:rowOff>
    </xdr:from>
    <xdr:to>
      <xdr:col>12</xdr:col>
      <xdr:colOff>314325</xdr:colOff>
      <xdr:row>28</xdr:row>
      <xdr:rowOff>57150</xdr:rowOff>
    </xdr:to>
    <xdr:sp macro="" textlink="">
      <xdr:nvSpPr>
        <xdr:cNvPr id="16293" name="AutoShape 1"/>
        <xdr:cNvSpPr>
          <a:spLocks noChangeArrowheads="1"/>
        </xdr:cNvSpPr>
      </xdr:nvSpPr>
      <xdr:spPr bwMode="auto">
        <a:xfrm flipH="1">
          <a:off x="6296025" y="6067425"/>
          <a:ext cx="28575" cy="28575"/>
        </a:xfrm>
        <a:prstGeom prst="flowChartConnector">
          <a:avLst/>
        </a:prstGeom>
        <a:solidFill>
          <a:srgbClr val="333333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200025</xdr:colOff>
      <xdr:row>24</xdr:row>
      <xdr:rowOff>9525</xdr:rowOff>
    </xdr:from>
    <xdr:to>
      <xdr:col>12</xdr:col>
      <xdr:colOff>266700</xdr:colOff>
      <xdr:row>24</xdr:row>
      <xdr:rowOff>66675</xdr:rowOff>
    </xdr:to>
    <xdr:sp macro="" textlink="">
      <xdr:nvSpPr>
        <xdr:cNvPr id="16294" name="AutoShape 2"/>
        <xdr:cNvSpPr>
          <a:spLocks noChangeArrowheads="1"/>
        </xdr:cNvSpPr>
      </xdr:nvSpPr>
      <xdr:spPr bwMode="auto">
        <a:xfrm>
          <a:off x="6210300" y="5172075"/>
          <a:ext cx="66675" cy="57150"/>
        </a:xfrm>
        <a:prstGeom prst="triangle">
          <a:avLst>
            <a:gd name="adj" fmla="val 50000"/>
          </a:avLst>
        </a:prstGeom>
        <a:solidFill>
          <a:srgbClr val="333333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285750</xdr:colOff>
      <xdr:row>24</xdr:row>
      <xdr:rowOff>28575</xdr:rowOff>
    </xdr:from>
    <xdr:to>
      <xdr:col>12</xdr:col>
      <xdr:colOff>314325</xdr:colOff>
      <xdr:row>24</xdr:row>
      <xdr:rowOff>57150</xdr:rowOff>
    </xdr:to>
    <xdr:sp macro="" textlink="">
      <xdr:nvSpPr>
        <xdr:cNvPr id="16295" name="AutoShape 1"/>
        <xdr:cNvSpPr>
          <a:spLocks noChangeArrowheads="1"/>
        </xdr:cNvSpPr>
      </xdr:nvSpPr>
      <xdr:spPr bwMode="auto">
        <a:xfrm flipH="1">
          <a:off x="6296025" y="5191125"/>
          <a:ext cx="28575" cy="28575"/>
        </a:xfrm>
        <a:prstGeom prst="flowChartConnector">
          <a:avLst/>
        </a:prstGeom>
        <a:solidFill>
          <a:srgbClr val="333333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266700</xdr:colOff>
      <xdr:row>16</xdr:row>
      <xdr:rowOff>9525</xdr:rowOff>
    </xdr:from>
    <xdr:to>
      <xdr:col>13</xdr:col>
      <xdr:colOff>0</xdr:colOff>
      <xdr:row>16</xdr:row>
      <xdr:rowOff>76200</xdr:rowOff>
    </xdr:to>
    <xdr:grpSp>
      <xdr:nvGrpSpPr>
        <xdr:cNvPr id="16296" name="Group 7"/>
        <xdr:cNvGrpSpPr>
          <a:grpSpLocks/>
        </xdr:cNvGrpSpPr>
      </xdr:nvGrpSpPr>
      <xdr:grpSpPr bwMode="auto">
        <a:xfrm>
          <a:off x="6276975" y="3419475"/>
          <a:ext cx="85725" cy="66675"/>
          <a:chOff x="748" y="737"/>
          <a:chExt cx="18" cy="17"/>
        </a:xfrm>
      </xdr:grpSpPr>
      <xdr:sp macro="" textlink="">
        <xdr:nvSpPr>
          <xdr:cNvPr id="19470" name="Line 8"/>
          <xdr:cNvSpPr>
            <a:spLocks noChangeShapeType="1"/>
          </xdr:cNvSpPr>
        </xdr:nvSpPr>
        <xdr:spPr bwMode="auto">
          <a:xfrm>
            <a:off x="748" y="745"/>
            <a:ext cx="1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9471" name="Line 9"/>
          <xdr:cNvSpPr>
            <a:spLocks noChangeShapeType="1"/>
          </xdr:cNvSpPr>
        </xdr:nvSpPr>
        <xdr:spPr bwMode="auto">
          <a:xfrm>
            <a:off x="757" y="737"/>
            <a:ext cx="0" cy="17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9472" name="Line 10"/>
          <xdr:cNvSpPr>
            <a:spLocks noChangeShapeType="1"/>
          </xdr:cNvSpPr>
        </xdr:nvSpPr>
        <xdr:spPr bwMode="auto">
          <a:xfrm>
            <a:off x="751" y="739"/>
            <a:ext cx="12" cy="12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9473" name="Line 11"/>
          <xdr:cNvSpPr>
            <a:spLocks noChangeShapeType="1"/>
          </xdr:cNvSpPr>
        </xdr:nvSpPr>
        <xdr:spPr bwMode="auto">
          <a:xfrm flipH="1">
            <a:off x="751" y="739"/>
            <a:ext cx="12" cy="11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12</xdr:col>
      <xdr:colOff>200025</xdr:colOff>
      <xdr:row>36</xdr:row>
      <xdr:rowOff>9525</xdr:rowOff>
    </xdr:from>
    <xdr:to>
      <xdr:col>12</xdr:col>
      <xdr:colOff>266700</xdr:colOff>
      <xdr:row>36</xdr:row>
      <xdr:rowOff>66675</xdr:rowOff>
    </xdr:to>
    <xdr:sp macro="" textlink="">
      <xdr:nvSpPr>
        <xdr:cNvPr id="16297" name="AutoShape 2"/>
        <xdr:cNvSpPr>
          <a:spLocks noChangeArrowheads="1"/>
        </xdr:cNvSpPr>
      </xdr:nvSpPr>
      <xdr:spPr bwMode="auto">
        <a:xfrm>
          <a:off x="6210300" y="7800975"/>
          <a:ext cx="66675" cy="57150"/>
        </a:xfrm>
        <a:prstGeom prst="triangle">
          <a:avLst>
            <a:gd name="adj" fmla="val 50000"/>
          </a:avLst>
        </a:prstGeom>
        <a:solidFill>
          <a:srgbClr val="333333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285750</xdr:colOff>
      <xdr:row>36</xdr:row>
      <xdr:rowOff>28575</xdr:rowOff>
    </xdr:from>
    <xdr:to>
      <xdr:col>12</xdr:col>
      <xdr:colOff>314325</xdr:colOff>
      <xdr:row>36</xdr:row>
      <xdr:rowOff>57150</xdr:rowOff>
    </xdr:to>
    <xdr:sp macro="" textlink="">
      <xdr:nvSpPr>
        <xdr:cNvPr id="16298" name="AutoShape 1"/>
        <xdr:cNvSpPr>
          <a:spLocks noChangeArrowheads="1"/>
        </xdr:cNvSpPr>
      </xdr:nvSpPr>
      <xdr:spPr bwMode="auto">
        <a:xfrm flipH="1">
          <a:off x="6296025" y="7820025"/>
          <a:ext cx="28575" cy="28575"/>
        </a:xfrm>
        <a:prstGeom prst="flowChartConnector">
          <a:avLst/>
        </a:prstGeom>
        <a:solidFill>
          <a:srgbClr val="333333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19</xdr:col>
      <xdr:colOff>238125</xdr:colOff>
      <xdr:row>35</xdr:row>
      <xdr:rowOff>200025</xdr:rowOff>
    </xdr:from>
    <xdr:to>
      <xdr:col>20</xdr:col>
      <xdr:colOff>57150</xdr:colOff>
      <xdr:row>36</xdr:row>
      <xdr:rowOff>57150</xdr:rowOff>
    </xdr:to>
    <xdr:grpSp>
      <xdr:nvGrpSpPr>
        <xdr:cNvPr id="16299" name="Group 3"/>
        <xdr:cNvGrpSpPr>
          <a:grpSpLocks/>
        </xdr:cNvGrpSpPr>
      </xdr:nvGrpSpPr>
      <xdr:grpSpPr bwMode="auto">
        <a:xfrm>
          <a:off x="8401050" y="7772400"/>
          <a:ext cx="104775" cy="76200"/>
          <a:chOff x="1056" y="1969"/>
          <a:chExt cx="50" cy="29"/>
        </a:xfrm>
      </xdr:grpSpPr>
      <xdr:sp macro="" textlink="">
        <xdr:nvSpPr>
          <xdr:cNvPr id="19467" name="Oval 4"/>
          <xdr:cNvSpPr>
            <a:spLocks noChangeArrowheads="1"/>
          </xdr:cNvSpPr>
        </xdr:nvSpPr>
        <xdr:spPr bwMode="auto">
          <a:xfrm>
            <a:off x="1071" y="1969"/>
            <a:ext cx="25" cy="23"/>
          </a:xfrm>
          <a:prstGeom prst="ellipse">
            <a:avLst/>
          </a:prstGeom>
          <a:solidFill>
            <a:srgbClr val="FFFFFF"/>
          </a:solidFill>
          <a:ln w="190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468" name="Rectangle 5"/>
          <xdr:cNvSpPr>
            <a:spLocks noChangeArrowheads="1"/>
          </xdr:cNvSpPr>
        </xdr:nvSpPr>
        <xdr:spPr bwMode="auto">
          <a:xfrm>
            <a:off x="1056" y="1983"/>
            <a:ext cx="50" cy="15"/>
          </a:xfrm>
          <a:prstGeom prst="rect">
            <a:avLst/>
          </a:prstGeom>
          <a:solidFill>
            <a:srgbClr val="FFFFFF"/>
          </a:solidFill>
          <a:ln w="19050">
            <a:solidFill>
              <a:srgbClr val="FFFFFF"/>
            </a:solidFill>
            <a:miter lim="800000"/>
            <a:headEnd/>
            <a:tailEnd/>
          </a:ln>
        </xdr:spPr>
      </xdr:sp>
      <xdr:sp macro="" textlink="">
        <xdr:nvSpPr>
          <xdr:cNvPr id="19469" name="Line 6"/>
          <xdr:cNvSpPr>
            <a:spLocks noChangeShapeType="1"/>
          </xdr:cNvSpPr>
        </xdr:nvSpPr>
        <xdr:spPr bwMode="auto">
          <a:xfrm>
            <a:off x="1066" y="1982"/>
            <a:ext cx="36" cy="0"/>
          </a:xfrm>
          <a:prstGeom prst="line">
            <a:avLst/>
          </a:prstGeom>
          <a:noFill/>
          <a:ln w="1905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22</xdr:col>
      <xdr:colOff>114300</xdr:colOff>
      <xdr:row>84</xdr:row>
      <xdr:rowOff>76200</xdr:rowOff>
    </xdr:from>
    <xdr:to>
      <xdr:col>23</xdr:col>
      <xdr:colOff>257175</xdr:colOff>
      <xdr:row>84</xdr:row>
      <xdr:rowOff>152400</xdr:rowOff>
    </xdr:to>
    <xdr:sp macro="" textlink="">
      <xdr:nvSpPr>
        <xdr:cNvPr id="16300" name="AutoShape 65"/>
        <xdr:cNvSpPr>
          <a:spLocks noChangeArrowheads="1"/>
        </xdr:cNvSpPr>
      </xdr:nvSpPr>
      <xdr:spPr bwMode="auto">
        <a:xfrm>
          <a:off x="9134475" y="18021300"/>
          <a:ext cx="428625" cy="76200"/>
        </a:xfrm>
        <a:prstGeom prst="rightArrow">
          <a:avLst>
            <a:gd name="adj1" fmla="val 50000"/>
            <a:gd name="adj2" fmla="val 140625"/>
          </a:avLst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29</xdr:col>
      <xdr:colOff>180975</xdr:colOff>
      <xdr:row>10</xdr:row>
      <xdr:rowOff>9525</xdr:rowOff>
    </xdr:from>
    <xdr:to>
      <xdr:col>29</xdr:col>
      <xdr:colOff>266700</xdr:colOff>
      <xdr:row>10</xdr:row>
      <xdr:rowOff>76200</xdr:rowOff>
    </xdr:to>
    <xdr:grpSp>
      <xdr:nvGrpSpPr>
        <xdr:cNvPr id="16301" name="Group 7"/>
        <xdr:cNvGrpSpPr>
          <a:grpSpLocks/>
        </xdr:cNvGrpSpPr>
      </xdr:nvGrpSpPr>
      <xdr:grpSpPr bwMode="auto">
        <a:xfrm>
          <a:off x="11201400" y="2105025"/>
          <a:ext cx="85725" cy="66675"/>
          <a:chOff x="748" y="737"/>
          <a:chExt cx="18" cy="17"/>
        </a:xfrm>
      </xdr:grpSpPr>
      <xdr:sp macro="" textlink="">
        <xdr:nvSpPr>
          <xdr:cNvPr id="19463" name="Line 8"/>
          <xdr:cNvSpPr>
            <a:spLocks noChangeShapeType="1"/>
          </xdr:cNvSpPr>
        </xdr:nvSpPr>
        <xdr:spPr bwMode="auto">
          <a:xfrm>
            <a:off x="748" y="745"/>
            <a:ext cx="1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9464" name="Line 9"/>
          <xdr:cNvSpPr>
            <a:spLocks noChangeShapeType="1"/>
          </xdr:cNvSpPr>
        </xdr:nvSpPr>
        <xdr:spPr bwMode="auto">
          <a:xfrm>
            <a:off x="757" y="737"/>
            <a:ext cx="0" cy="17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9465" name="Line 10"/>
          <xdr:cNvSpPr>
            <a:spLocks noChangeShapeType="1"/>
          </xdr:cNvSpPr>
        </xdr:nvSpPr>
        <xdr:spPr bwMode="auto">
          <a:xfrm>
            <a:off x="751" y="739"/>
            <a:ext cx="12" cy="12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9466" name="Line 11"/>
          <xdr:cNvSpPr>
            <a:spLocks noChangeShapeType="1"/>
          </xdr:cNvSpPr>
        </xdr:nvSpPr>
        <xdr:spPr bwMode="auto">
          <a:xfrm flipH="1">
            <a:off x="751" y="739"/>
            <a:ext cx="12" cy="11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29</xdr:col>
      <xdr:colOff>304800</xdr:colOff>
      <xdr:row>10</xdr:row>
      <xdr:rowOff>38100</xdr:rowOff>
    </xdr:from>
    <xdr:to>
      <xdr:col>29</xdr:col>
      <xdr:colOff>333375</xdr:colOff>
      <xdr:row>10</xdr:row>
      <xdr:rowOff>66675</xdr:rowOff>
    </xdr:to>
    <xdr:sp macro="" textlink="">
      <xdr:nvSpPr>
        <xdr:cNvPr id="50" name="AutoShape 1"/>
        <xdr:cNvSpPr>
          <a:spLocks noChangeArrowheads="1"/>
        </xdr:cNvSpPr>
      </xdr:nvSpPr>
      <xdr:spPr bwMode="auto">
        <a:xfrm flipH="1">
          <a:off x="9486900" y="2295525"/>
          <a:ext cx="28575" cy="28575"/>
        </a:xfrm>
        <a:prstGeom prst="flowChartConnector">
          <a:avLst/>
        </a:prstGeom>
        <a:solidFill>
          <a:srgbClr val="333333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l-G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</a:t>
          </a:r>
        </a:p>
      </xdr:txBody>
    </xdr:sp>
    <xdr:clientData/>
  </xdr:twoCellAnchor>
  <xdr:twoCellAnchor>
    <xdr:from>
      <xdr:col>29</xdr:col>
      <xdr:colOff>219075</xdr:colOff>
      <xdr:row>23</xdr:row>
      <xdr:rowOff>9525</xdr:rowOff>
    </xdr:from>
    <xdr:to>
      <xdr:col>29</xdr:col>
      <xdr:colOff>304800</xdr:colOff>
      <xdr:row>23</xdr:row>
      <xdr:rowOff>76200</xdr:rowOff>
    </xdr:to>
    <xdr:grpSp>
      <xdr:nvGrpSpPr>
        <xdr:cNvPr id="16303" name="Group 7"/>
        <xdr:cNvGrpSpPr>
          <a:grpSpLocks/>
        </xdr:cNvGrpSpPr>
      </xdr:nvGrpSpPr>
      <xdr:grpSpPr bwMode="auto">
        <a:xfrm>
          <a:off x="11239500" y="4953000"/>
          <a:ext cx="85725" cy="66675"/>
          <a:chOff x="748" y="737"/>
          <a:chExt cx="18" cy="17"/>
        </a:xfrm>
      </xdr:grpSpPr>
      <xdr:sp macro="" textlink="">
        <xdr:nvSpPr>
          <xdr:cNvPr id="19459" name="Line 8"/>
          <xdr:cNvSpPr>
            <a:spLocks noChangeShapeType="1"/>
          </xdr:cNvSpPr>
        </xdr:nvSpPr>
        <xdr:spPr bwMode="auto">
          <a:xfrm>
            <a:off x="748" y="745"/>
            <a:ext cx="1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9460" name="Line 9"/>
          <xdr:cNvSpPr>
            <a:spLocks noChangeShapeType="1"/>
          </xdr:cNvSpPr>
        </xdr:nvSpPr>
        <xdr:spPr bwMode="auto">
          <a:xfrm>
            <a:off x="757" y="737"/>
            <a:ext cx="0" cy="17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9461" name="Line 10"/>
          <xdr:cNvSpPr>
            <a:spLocks noChangeShapeType="1"/>
          </xdr:cNvSpPr>
        </xdr:nvSpPr>
        <xdr:spPr bwMode="auto">
          <a:xfrm>
            <a:off x="751" y="739"/>
            <a:ext cx="12" cy="12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9462" name="Line 11"/>
          <xdr:cNvSpPr>
            <a:spLocks noChangeShapeType="1"/>
          </xdr:cNvSpPr>
        </xdr:nvSpPr>
        <xdr:spPr bwMode="auto">
          <a:xfrm flipH="1">
            <a:off x="751" y="739"/>
            <a:ext cx="12" cy="11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29</xdr:col>
      <xdr:colOff>219075</xdr:colOff>
      <xdr:row>28</xdr:row>
      <xdr:rowOff>9525</xdr:rowOff>
    </xdr:from>
    <xdr:to>
      <xdr:col>29</xdr:col>
      <xdr:colOff>304800</xdr:colOff>
      <xdr:row>28</xdr:row>
      <xdr:rowOff>76200</xdr:rowOff>
    </xdr:to>
    <xdr:grpSp>
      <xdr:nvGrpSpPr>
        <xdr:cNvPr id="16304" name="Group 7"/>
        <xdr:cNvGrpSpPr>
          <a:grpSpLocks/>
        </xdr:cNvGrpSpPr>
      </xdr:nvGrpSpPr>
      <xdr:grpSpPr bwMode="auto">
        <a:xfrm>
          <a:off x="11239500" y="6048375"/>
          <a:ext cx="85725" cy="66675"/>
          <a:chOff x="748" y="737"/>
          <a:chExt cx="18" cy="17"/>
        </a:xfrm>
      </xdr:grpSpPr>
      <xdr:sp macro="" textlink="">
        <xdr:nvSpPr>
          <xdr:cNvPr id="16383" name="Line 8"/>
          <xdr:cNvSpPr>
            <a:spLocks noChangeShapeType="1"/>
          </xdr:cNvSpPr>
        </xdr:nvSpPr>
        <xdr:spPr bwMode="auto">
          <a:xfrm>
            <a:off x="748" y="745"/>
            <a:ext cx="1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9456" name="Line 9"/>
          <xdr:cNvSpPr>
            <a:spLocks noChangeShapeType="1"/>
          </xdr:cNvSpPr>
        </xdr:nvSpPr>
        <xdr:spPr bwMode="auto">
          <a:xfrm>
            <a:off x="757" y="737"/>
            <a:ext cx="0" cy="17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9457" name="Line 10"/>
          <xdr:cNvSpPr>
            <a:spLocks noChangeShapeType="1"/>
          </xdr:cNvSpPr>
        </xdr:nvSpPr>
        <xdr:spPr bwMode="auto">
          <a:xfrm>
            <a:off x="751" y="739"/>
            <a:ext cx="12" cy="12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9458" name="Line 11"/>
          <xdr:cNvSpPr>
            <a:spLocks noChangeShapeType="1"/>
          </xdr:cNvSpPr>
        </xdr:nvSpPr>
        <xdr:spPr bwMode="auto">
          <a:xfrm flipH="1">
            <a:off x="751" y="739"/>
            <a:ext cx="12" cy="11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29</xdr:col>
      <xdr:colOff>180975</xdr:colOff>
      <xdr:row>11</xdr:row>
      <xdr:rowOff>9525</xdr:rowOff>
    </xdr:from>
    <xdr:to>
      <xdr:col>29</xdr:col>
      <xdr:colOff>266700</xdr:colOff>
      <xdr:row>11</xdr:row>
      <xdr:rowOff>76200</xdr:rowOff>
    </xdr:to>
    <xdr:grpSp>
      <xdr:nvGrpSpPr>
        <xdr:cNvPr id="16305" name="Group 7"/>
        <xdr:cNvGrpSpPr>
          <a:grpSpLocks/>
        </xdr:cNvGrpSpPr>
      </xdr:nvGrpSpPr>
      <xdr:grpSpPr bwMode="auto">
        <a:xfrm>
          <a:off x="11201400" y="2324100"/>
          <a:ext cx="85725" cy="66675"/>
          <a:chOff x="748" y="737"/>
          <a:chExt cx="18" cy="17"/>
        </a:xfrm>
      </xdr:grpSpPr>
      <xdr:sp macro="" textlink="">
        <xdr:nvSpPr>
          <xdr:cNvPr id="16379" name="Line 8"/>
          <xdr:cNvSpPr>
            <a:spLocks noChangeShapeType="1"/>
          </xdr:cNvSpPr>
        </xdr:nvSpPr>
        <xdr:spPr bwMode="auto">
          <a:xfrm>
            <a:off x="748" y="745"/>
            <a:ext cx="1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6380" name="Line 9"/>
          <xdr:cNvSpPr>
            <a:spLocks noChangeShapeType="1"/>
          </xdr:cNvSpPr>
        </xdr:nvSpPr>
        <xdr:spPr bwMode="auto">
          <a:xfrm>
            <a:off x="757" y="737"/>
            <a:ext cx="0" cy="17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6381" name="Line 10"/>
          <xdr:cNvSpPr>
            <a:spLocks noChangeShapeType="1"/>
          </xdr:cNvSpPr>
        </xdr:nvSpPr>
        <xdr:spPr bwMode="auto">
          <a:xfrm>
            <a:off x="751" y="739"/>
            <a:ext cx="12" cy="12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6382" name="Line 11"/>
          <xdr:cNvSpPr>
            <a:spLocks noChangeShapeType="1"/>
          </xdr:cNvSpPr>
        </xdr:nvSpPr>
        <xdr:spPr bwMode="auto">
          <a:xfrm flipH="1">
            <a:off x="751" y="739"/>
            <a:ext cx="12" cy="11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29</xdr:col>
      <xdr:colOff>304800</xdr:colOff>
      <xdr:row>11</xdr:row>
      <xdr:rowOff>38100</xdr:rowOff>
    </xdr:from>
    <xdr:to>
      <xdr:col>29</xdr:col>
      <xdr:colOff>333375</xdr:colOff>
      <xdr:row>11</xdr:row>
      <xdr:rowOff>66675</xdr:rowOff>
    </xdr:to>
    <xdr:sp macro="" textlink="">
      <xdr:nvSpPr>
        <xdr:cNvPr id="66" name="AutoShape 1"/>
        <xdr:cNvSpPr>
          <a:spLocks noChangeArrowheads="1"/>
        </xdr:cNvSpPr>
      </xdr:nvSpPr>
      <xdr:spPr bwMode="auto">
        <a:xfrm flipH="1">
          <a:off x="9486900" y="2514600"/>
          <a:ext cx="28575" cy="28575"/>
        </a:xfrm>
        <a:prstGeom prst="flowChartConnector">
          <a:avLst/>
        </a:prstGeom>
        <a:solidFill>
          <a:srgbClr val="333333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l-G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</a:t>
          </a:r>
        </a:p>
      </xdr:txBody>
    </xdr:sp>
    <xdr:clientData/>
  </xdr:twoCellAnchor>
  <xdr:twoCellAnchor>
    <xdr:from>
      <xdr:col>29</xdr:col>
      <xdr:colOff>180975</xdr:colOff>
      <xdr:row>12</xdr:row>
      <xdr:rowOff>9525</xdr:rowOff>
    </xdr:from>
    <xdr:to>
      <xdr:col>29</xdr:col>
      <xdr:colOff>266700</xdr:colOff>
      <xdr:row>12</xdr:row>
      <xdr:rowOff>76200</xdr:rowOff>
    </xdr:to>
    <xdr:grpSp>
      <xdr:nvGrpSpPr>
        <xdr:cNvPr id="16307" name="Group 7"/>
        <xdr:cNvGrpSpPr>
          <a:grpSpLocks/>
        </xdr:cNvGrpSpPr>
      </xdr:nvGrpSpPr>
      <xdr:grpSpPr bwMode="auto">
        <a:xfrm>
          <a:off x="11201400" y="2543175"/>
          <a:ext cx="85725" cy="66675"/>
          <a:chOff x="748" y="737"/>
          <a:chExt cx="18" cy="17"/>
        </a:xfrm>
      </xdr:grpSpPr>
      <xdr:sp macro="" textlink="">
        <xdr:nvSpPr>
          <xdr:cNvPr id="16375" name="Line 8"/>
          <xdr:cNvSpPr>
            <a:spLocks noChangeShapeType="1"/>
          </xdr:cNvSpPr>
        </xdr:nvSpPr>
        <xdr:spPr bwMode="auto">
          <a:xfrm>
            <a:off x="748" y="745"/>
            <a:ext cx="1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6376" name="Line 9"/>
          <xdr:cNvSpPr>
            <a:spLocks noChangeShapeType="1"/>
          </xdr:cNvSpPr>
        </xdr:nvSpPr>
        <xdr:spPr bwMode="auto">
          <a:xfrm>
            <a:off x="757" y="737"/>
            <a:ext cx="0" cy="17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6377" name="Line 10"/>
          <xdr:cNvSpPr>
            <a:spLocks noChangeShapeType="1"/>
          </xdr:cNvSpPr>
        </xdr:nvSpPr>
        <xdr:spPr bwMode="auto">
          <a:xfrm>
            <a:off x="751" y="739"/>
            <a:ext cx="12" cy="12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6378" name="Line 11"/>
          <xdr:cNvSpPr>
            <a:spLocks noChangeShapeType="1"/>
          </xdr:cNvSpPr>
        </xdr:nvSpPr>
        <xdr:spPr bwMode="auto">
          <a:xfrm flipH="1">
            <a:off x="751" y="739"/>
            <a:ext cx="12" cy="11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29</xdr:col>
      <xdr:colOff>304800</xdr:colOff>
      <xdr:row>12</xdr:row>
      <xdr:rowOff>38100</xdr:rowOff>
    </xdr:from>
    <xdr:to>
      <xdr:col>29</xdr:col>
      <xdr:colOff>333375</xdr:colOff>
      <xdr:row>12</xdr:row>
      <xdr:rowOff>66675</xdr:rowOff>
    </xdr:to>
    <xdr:sp macro="" textlink="">
      <xdr:nvSpPr>
        <xdr:cNvPr id="72" name="AutoShape 1"/>
        <xdr:cNvSpPr>
          <a:spLocks noChangeArrowheads="1"/>
        </xdr:cNvSpPr>
      </xdr:nvSpPr>
      <xdr:spPr bwMode="auto">
        <a:xfrm flipH="1">
          <a:off x="9486900" y="2733675"/>
          <a:ext cx="28575" cy="28575"/>
        </a:xfrm>
        <a:prstGeom prst="flowChartConnector">
          <a:avLst/>
        </a:prstGeom>
        <a:solidFill>
          <a:srgbClr val="333333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l-G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</a:t>
          </a:r>
        </a:p>
      </xdr:txBody>
    </xdr:sp>
    <xdr:clientData/>
  </xdr:twoCellAnchor>
  <xdr:twoCellAnchor>
    <xdr:from>
      <xdr:col>29</xdr:col>
      <xdr:colOff>180975</xdr:colOff>
      <xdr:row>13</xdr:row>
      <xdr:rowOff>9525</xdr:rowOff>
    </xdr:from>
    <xdr:to>
      <xdr:col>29</xdr:col>
      <xdr:colOff>266700</xdr:colOff>
      <xdr:row>13</xdr:row>
      <xdr:rowOff>76200</xdr:rowOff>
    </xdr:to>
    <xdr:grpSp>
      <xdr:nvGrpSpPr>
        <xdr:cNvPr id="16309" name="Group 7"/>
        <xdr:cNvGrpSpPr>
          <a:grpSpLocks/>
        </xdr:cNvGrpSpPr>
      </xdr:nvGrpSpPr>
      <xdr:grpSpPr bwMode="auto">
        <a:xfrm>
          <a:off x="11201400" y="2762250"/>
          <a:ext cx="85725" cy="66675"/>
          <a:chOff x="748" y="737"/>
          <a:chExt cx="18" cy="17"/>
        </a:xfrm>
      </xdr:grpSpPr>
      <xdr:sp macro="" textlink="">
        <xdr:nvSpPr>
          <xdr:cNvPr id="16371" name="Line 8"/>
          <xdr:cNvSpPr>
            <a:spLocks noChangeShapeType="1"/>
          </xdr:cNvSpPr>
        </xdr:nvSpPr>
        <xdr:spPr bwMode="auto">
          <a:xfrm>
            <a:off x="748" y="745"/>
            <a:ext cx="1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6372" name="Line 9"/>
          <xdr:cNvSpPr>
            <a:spLocks noChangeShapeType="1"/>
          </xdr:cNvSpPr>
        </xdr:nvSpPr>
        <xdr:spPr bwMode="auto">
          <a:xfrm>
            <a:off x="757" y="737"/>
            <a:ext cx="0" cy="17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6373" name="Line 10"/>
          <xdr:cNvSpPr>
            <a:spLocks noChangeShapeType="1"/>
          </xdr:cNvSpPr>
        </xdr:nvSpPr>
        <xdr:spPr bwMode="auto">
          <a:xfrm>
            <a:off x="751" y="739"/>
            <a:ext cx="12" cy="12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6374" name="Line 11"/>
          <xdr:cNvSpPr>
            <a:spLocks noChangeShapeType="1"/>
          </xdr:cNvSpPr>
        </xdr:nvSpPr>
        <xdr:spPr bwMode="auto">
          <a:xfrm flipH="1">
            <a:off x="751" y="739"/>
            <a:ext cx="12" cy="11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29</xdr:col>
      <xdr:colOff>304800</xdr:colOff>
      <xdr:row>13</xdr:row>
      <xdr:rowOff>38100</xdr:rowOff>
    </xdr:from>
    <xdr:to>
      <xdr:col>29</xdr:col>
      <xdr:colOff>333375</xdr:colOff>
      <xdr:row>13</xdr:row>
      <xdr:rowOff>66675</xdr:rowOff>
    </xdr:to>
    <xdr:sp macro="" textlink="">
      <xdr:nvSpPr>
        <xdr:cNvPr id="78" name="AutoShape 1"/>
        <xdr:cNvSpPr>
          <a:spLocks noChangeArrowheads="1"/>
        </xdr:cNvSpPr>
      </xdr:nvSpPr>
      <xdr:spPr bwMode="auto">
        <a:xfrm flipH="1">
          <a:off x="9486900" y="2952750"/>
          <a:ext cx="28575" cy="28575"/>
        </a:xfrm>
        <a:prstGeom prst="flowChartConnector">
          <a:avLst/>
        </a:prstGeom>
        <a:solidFill>
          <a:srgbClr val="333333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l-G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</a:t>
          </a:r>
        </a:p>
      </xdr:txBody>
    </xdr:sp>
    <xdr:clientData/>
  </xdr:twoCellAnchor>
  <xdr:twoCellAnchor>
    <xdr:from>
      <xdr:col>29</xdr:col>
      <xdr:colOff>180975</xdr:colOff>
      <xdr:row>14</xdr:row>
      <xdr:rowOff>9525</xdr:rowOff>
    </xdr:from>
    <xdr:to>
      <xdr:col>29</xdr:col>
      <xdr:colOff>266700</xdr:colOff>
      <xdr:row>14</xdr:row>
      <xdr:rowOff>76200</xdr:rowOff>
    </xdr:to>
    <xdr:grpSp>
      <xdr:nvGrpSpPr>
        <xdr:cNvPr id="16311" name="Group 7"/>
        <xdr:cNvGrpSpPr>
          <a:grpSpLocks/>
        </xdr:cNvGrpSpPr>
      </xdr:nvGrpSpPr>
      <xdr:grpSpPr bwMode="auto">
        <a:xfrm>
          <a:off x="11201400" y="2981325"/>
          <a:ext cx="85725" cy="66675"/>
          <a:chOff x="748" y="737"/>
          <a:chExt cx="18" cy="17"/>
        </a:xfrm>
      </xdr:grpSpPr>
      <xdr:sp macro="" textlink="">
        <xdr:nvSpPr>
          <xdr:cNvPr id="16367" name="Line 8"/>
          <xdr:cNvSpPr>
            <a:spLocks noChangeShapeType="1"/>
          </xdr:cNvSpPr>
        </xdr:nvSpPr>
        <xdr:spPr bwMode="auto">
          <a:xfrm>
            <a:off x="748" y="745"/>
            <a:ext cx="1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6368" name="Line 9"/>
          <xdr:cNvSpPr>
            <a:spLocks noChangeShapeType="1"/>
          </xdr:cNvSpPr>
        </xdr:nvSpPr>
        <xdr:spPr bwMode="auto">
          <a:xfrm>
            <a:off x="757" y="737"/>
            <a:ext cx="0" cy="17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6369" name="Line 10"/>
          <xdr:cNvSpPr>
            <a:spLocks noChangeShapeType="1"/>
          </xdr:cNvSpPr>
        </xdr:nvSpPr>
        <xdr:spPr bwMode="auto">
          <a:xfrm>
            <a:off x="751" y="739"/>
            <a:ext cx="12" cy="12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6370" name="Line 11"/>
          <xdr:cNvSpPr>
            <a:spLocks noChangeShapeType="1"/>
          </xdr:cNvSpPr>
        </xdr:nvSpPr>
        <xdr:spPr bwMode="auto">
          <a:xfrm flipH="1">
            <a:off x="751" y="739"/>
            <a:ext cx="12" cy="11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29</xdr:col>
      <xdr:colOff>304800</xdr:colOff>
      <xdr:row>14</xdr:row>
      <xdr:rowOff>38100</xdr:rowOff>
    </xdr:from>
    <xdr:to>
      <xdr:col>29</xdr:col>
      <xdr:colOff>333375</xdr:colOff>
      <xdr:row>14</xdr:row>
      <xdr:rowOff>66675</xdr:rowOff>
    </xdr:to>
    <xdr:sp macro="" textlink="">
      <xdr:nvSpPr>
        <xdr:cNvPr id="84" name="AutoShape 1"/>
        <xdr:cNvSpPr>
          <a:spLocks noChangeArrowheads="1"/>
        </xdr:cNvSpPr>
      </xdr:nvSpPr>
      <xdr:spPr bwMode="auto">
        <a:xfrm flipH="1">
          <a:off x="9486900" y="3171825"/>
          <a:ext cx="28575" cy="28575"/>
        </a:xfrm>
        <a:prstGeom prst="flowChartConnector">
          <a:avLst/>
        </a:prstGeom>
        <a:solidFill>
          <a:srgbClr val="333333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l-G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</a:t>
          </a:r>
        </a:p>
      </xdr:txBody>
    </xdr:sp>
    <xdr:clientData/>
  </xdr:twoCellAnchor>
  <xdr:twoCellAnchor>
    <xdr:from>
      <xdr:col>29</xdr:col>
      <xdr:colOff>238125</xdr:colOff>
      <xdr:row>16</xdr:row>
      <xdr:rowOff>19050</xdr:rowOff>
    </xdr:from>
    <xdr:to>
      <xdr:col>29</xdr:col>
      <xdr:colOff>323850</xdr:colOff>
      <xdr:row>16</xdr:row>
      <xdr:rowOff>85725</xdr:rowOff>
    </xdr:to>
    <xdr:grpSp>
      <xdr:nvGrpSpPr>
        <xdr:cNvPr id="16313" name="Group 7"/>
        <xdr:cNvGrpSpPr>
          <a:grpSpLocks/>
        </xdr:cNvGrpSpPr>
      </xdr:nvGrpSpPr>
      <xdr:grpSpPr bwMode="auto">
        <a:xfrm>
          <a:off x="11258550" y="3429000"/>
          <a:ext cx="85725" cy="66675"/>
          <a:chOff x="748" y="737"/>
          <a:chExt cx="18" cy="17"/>
        </a:xfrm>
      </xdr:grpSpPr>
      <xdr:sp macro="" textlink="">
        <xdr:nvSpPr>
          <xdr:cNvPr id="16363" name="Line 8"/>
          <xdr:cNvSpPr>
            <a:spLocks noChangeShapeType="1"/>
          </xdr:cNvSpPr>
        </xdr:nvSpPr>
        <xdr:spPr bwMode="auto">
          <a:xfrm>
            <a:off x="748" y="745"/>
            <a:ext cx="1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6364" name="Line 9"/>
          <xdr:cNvSpPr>
            <a:spLocks noChangeShapeType="1"/>
          </xdr:cNvSpPr>
        </xdr:nvSpPr>
        <xdr:spPr bwMode="auto">
          <a:xfrm>
            <a:off x="757" y="737"/>
            <a:ext cx="0" cy="17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6365" name="Line 10"/>
          <xdr:cNvSpPr>
            <a:spLocks noChangeShapeType="1"/>
          </xdr:cNvSpPr>
        </xdr:nvSpPr>
        <xdr:spPr bwMode="auto">
          <a:xfrm>
            <a:off x="751" y="739"/>
            <a:ext cx="12" cy="12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6366" name="Line 11"/>
          <xdr:cNvSpPr>
            <a:spLocks noChangeShapeType="1"/>
          </xdr:cNvSpPr>
        </xdr:nvSpPr>
        <xdr:spPr bwMode="auto">
          <a:xfrm flipH="1">
            <a:off x="751" y="739"/>
            <a:ext cx="12" cy="11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29</xdr:col>
      <xdr:colOff>219075</xdr:colOff>
      <xdr:row>17</xdr:row>
      <xdr:rowOff>9525</xdr:rowOff>
    </xdr:from>
    <xdr:to>
      <xdr:col>29</xdr:col>
      <xdr:colOff>304800</xdr:colOff>
      <xdr:row>17</xdr:row>
      <xdr:rowOff>76200</xdr:rowOff>
    </xdr:to>
    <xdr:grpSp>
      <xdr:nvGrpSpPr>
        <xdr:cNvPr id="16314" name="Group 7"/>
        <xdr:cNvGrpSpPr>
          <a:grpSpLocks/>
        </xdr:cNvGrpSpPr>
      </xdr:nvGrpSpPr>
      <xdr:grpSpPr bwMode="auto">
        <a:xfrm>
          <a:off x="11239500" y="3638550"/>
          <a:ext cx="85725" cy="66675"/>
          <a:chOff x="748" y="737"/>
          <a:chExt cx="18" cy="17"/>
        </a:xfrm>
      </xdr:grpSpPr>
      <xdr:sp macro="" textlink="">
        <xdr:nvSpPr>
          <xdr:cNvPr id="16359" name="Line 8"/>
          <xdr:cNvSpPr>
            <a:spLocks noChangeShapeType="1"/>
          </xdr:cNvSpPr>
        </xdr:nvSpPr>
        <xdr:spPr bwMode="auto">
          <a:xfrm>
            <a:off x="748" y="745"/>
            <a:ext cx="1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6360" name="Line 9"/>
          <xdr:cNvSpPr>
            <a:spLocks noChangeShapeType="1"/>
          </xdr:cNvSpPr>
        </xdr:nvSpPr>
        <xdr:spPr bwMode="auto">
          <a:xfrm>
            <a:off x="757" y="737"/>
            <a:ext cx="0" cy="17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6361" name="Line 10"/>
          <xdr:cNvSpPr>
            <a:spLocks noChangeShapeType="1"/>
          </xdr:cNvSpPr>
        </xdr:nvSpPr>
        <xdr:spPr bwMode="auto">
          <a:xfrm>
            <a:off x="751" y="739"/>
            <a:ext cx="12" cy="12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6362" name="Line 11"/>
          <xdr:cNvSpPr>
            <a:spLocks noChangeShapeType="1"/>
          </xdr:cNvSpPr>
        </xdr:nvSpPr>
        <xdr:spPr bwMode="auto">
          <a:xfrm flipH="1">
            <a:off x="751" y="739"/>
            <a:ext cx="12" cy="11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29</xdr:col>
      <xdr:colOff>219075</xdr:colOff>
      <xdr:row>15</xdr:row>
      <xdr:rowOff>9525</xdr:rowOff>
    </xdr:from>
    <xdr:to>
      <xdr:col>29</xdr:col>
      <xdr:colOff>304800</xdr:colOff>
      <xdr:row>15</xdr:row>
      <xdr:rowOff>76200</xdr:rowOff>
    </xdr:to>
    <xdr:grpSp>
      <xdr:nvGrpSpPr>
        <xdr:cNvPr id="16315" name="Group 7"/>
        <xdr:cNvGrpSpPr>
          <a:grpSpLocks/>
        </xdr:cNvGrpSpPr>
      </xdr:nvGrpSpPr>
      <xdr:grpSpPr bwMode="auto">
        <a:xfrm>
          <a:off x="11239500" y="3200400"/>
          <a:ext cx="85725" cy="66675"/>
          <a:chOff x="748" y="737"/>
          <a:chExt cx="18" cy="17"/>
        </a:xfrm>
      </xdr:grpSpPr>
      <xdr:sp macro="" textlink="">
        <xdr:nvSpPr>
          <xdr:cNvPr id="16355" name="Line 8"/>
          <xdr:cNvSpPr>
            <a:spLocks noChangeShapeType="1"/>
          </xdr:cNvSpPr>
        </xdr:nvSpPr>
        <xdr:spPr bwMode="auto">
          <a:xfrm>
            <a:off x="748" y="745"/>
            <a:ext cx="1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6356" name="Line 9"/>
          <xdr:cNvSpPr>
            <a:spLocks noChangeShapeType="1"/>
          </xdr:cNvSpPr>
        </xdr:nvSpPr>
        <xdr:spPr bwMode="auto">
          <a:xfrm>
            <a:off x="757" y="737"/>
            <a:ext cx="0" cy="17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6357" name="Line 10"/>
          <xdr:cNvSpPr>
            <a:spLocks noChangeShapeType="1"/>
          </xdr:cNvSpPr>
        </xdr:nvSpPr>
        <xdr:spPr bwMode="auto">
          <a:xfrm>
            <a:off x="751" y="739"/>
            <a:ext cx="12" cy="12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6358" name="Line 11"/>
          <xdr:cNvSpPr>
            <a:spLocks noChangeShapeType="1"/>
          </xdr:cNvSpPr>
        </xdr:nvSpPr>
        <xdr:spPr bwMode="auto">
          <a:xfrm flipH="1">
            <a:off x="751" y="739"/>
            <a:ext cx="12" cy="11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29</xdr:col>
      <xdr:colOff>66675</xdr:colOff>
      <xdr:row>84</xdr:row>
      <xdr:rowOff>104775</xdr:rowOff>
    </xdr:from>
    <xdr:to>
      <xdr:col>29</xdr:col>
      <xdr:colOff>228600</xdr:colOff>
      <xdr:row>84</xdr:row>
      <xdr:rowOff>180975</xdr:rowOff>
    </xdr:to>
    <xdr:sp macro="" textlink="">
      <xdr:nvSpPr>
        <xdr:cNvPr id="16316" name="AutoShape 121"/>
        <xdr:cNvSpPr>
          <a:spLocks noChangeArrowheads="1"/>
        </xdr:cNvSpPr>
      </xdr:nvSpPr>
      <xdr:spPr bwMode="auto">
        <a:xfrm>
          <a:off x="11087100" y="18049875"/>
          <a:ext cx="161925" cy="76200"/>
        </a:xfrm>
        <a:prstGeom prst="rightArrow">
          <a:avLst>
            <a:gd name="adj1" fmla="val 50000"/>
            <a:gd name="adj2" fmla="val 53125"/>
          </a:avLst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32</xdr:col>
      <xdr:colOff>95250</xdr:colOff>
      <xdr:row>28</xdr:row>
      <xdr:rowOff>19050</xdr:rowOff>
    </xdr:from>
    <xdr:to>
      <xdr:col>32</xdr:col>
      <xdr:colOff>180975</xdr:colOff>
      <xdr:row>28</xdr:row>
      <xdr:rowOff>85725</xdr:rowOff>
    </xdr:to>
    <xdr:grpSp>
      <xdr:nvGrpSpPr>
        <xdr:cNvPr id="16317" name="Group 7"/>
        <xdr:cNvGrpSpPr>
          <a:grpSpLocks/>
        </xdr:cNvGrpSpPr>
      </xdr:nvGrpSpPr>
      <xdr:grpSpPr bwMode="auto">
        <a:xfrm>
          <a:off x="12172950" y="6057900"/>
          <a:ext cx="85725" cy="66675"/>
          <a:chOff x="748" y="737"/>
          <a:chExt cx="18" cy="17"/>
        </a:xfrm>
      </xdr:grpSpPr>
      <xdr:sp macro="" textlink="">
        <xdr:nvSpPr>
          <xdr:cNvPr id="16351" name="Line 8"/>
          <xdr:cNvSpPr>
            <a:spLocks noChangeShapeType="1"/>
          </xdr:cNvSpPr>
        </xdr:nvSpPr>
        <xdr:spPr bwMode="auto">
          <a:xfrm>
            <a:off x="748" y="745"/>
            <a:ext cx="1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6352" name="Line 9"/>
          <xdr:cNvSpPr>
            <a:spLocks noChangeShapeType="1"/>
          </xdr:cNvSpPr>
        </xdr:nvSpPr>
        <xdr:spPr bwMode="auto">
          <a:xfrm>
            <a:off x="757" y="737"/>
            <a:ext cx="0" cy="17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6353" name="Line 10"/>
          <xdr:cNvSpPr>
            <a:spLocks noChangeShapeType="1"/>
          </xdr:cNvSpPr>
        </xdr:nvSpPr>
        <xdr:spPr bwMode="auto">
          <a:xfrm>
            <a:off x="751" y="739"/>
            <a:ext cx="12" cy="12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6354" name="Line 11"/>
          <xdr:cNvSpPr>
            <a:spLocks noChangeShapeType="1"/>
          </xdr:cNvSpPr>
        </xdr:nvSpPr>
        <xdr:spPr bwMode="auto">
          <a:xfrm flipH="1">
            <a:off x="751" y="739"/>
            <a:ext cx="12" cy="11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32</xdr:col>
      <xdr:colOff>200025</xdr:colOff>
      <xdr:row>28</xdr:row>
      <xdr:rowOff>38100</xdr:rowOff>
    </xdr:from>
    <xdr:to>
      <xdr:col>32</xdr:col>
      <xdr:colOff>228600</xdr:colOff>
      <xdr:row>28</xdr:row>
      <xdr:rowOff>66675</xdr:rowOff>
    </xdr:to>
    <xdr:sp macro="" textlink="">
      <xdr:nvSpPr>
        <xdr:cNvPr id="106" name="AutoShape 1"/>
        <xdr:cNvSpPr>
          <a:spLocks noChangeArrowheads="1"/>
        </xdr:cNvSpPr>
      </xdr:nvSpPr>
      <xdr:spPr bwMode="auto">
        <a:xfrm flipH="1">
          <a:off x="10306050" y="6238875"/>
          <a:ext cx="28575" cy="28575"/>
        </a:xfrm>
        <a:prstGeom prst="flowChartConnector">
          <a:avLst/>
        </a:prstGeom>
        <a:solidFill>
          <a:srgbClr val="333333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l-G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</a:t>
          </a:r>
        </a:p>
      </xdr:txBody>
    </xdr:sp>
    <xdr:clientData/>
  </xdr:twoCellAnchor>
  <xdr:twoCellAnchor>
    <xdr:from>
      <xdr:col>32</xdr:col>
      <xdr:colOff>209550</xdr:colOff>
      <xdr:row>16</xdr:row>
      <xdr:rowOff>19050</xdr:rowOff>
    </xdr:from>
    <xdr:to>
      <xdr:col>33</xdr:col>
      <xdr:colOff>9525</xdr:colOff>
      <xdr:row>16</xdr:row>
      <xdr:rowOff>85725</xdr:rowOff>
    </xdr:to>
    <xdr:grpSp>
      <xdr:nvGrpSpPr>
        <xdr:cNvPr id="16319" name="Group 7"/>
        <xdr:cNvGrpSpPr>
          <a:grpSpLocks/>
        </xdr:cNvGrpSpPr>
      </xdr:nvGrpSpPr>
      <xdr:grpSpPr bwMode="auto">
        <a:xfrm>
          <a:off x="12287250" y="3429000"/>
          <a:ext cx="85725" cy="66675"/>
          <a:chOff x="748" y="737"/>
          <a:chExt cx="18" cy="17"/>
        </a:xfrm>
      </xdr:grpSpPr>
      <xdr:sp macro="" textlink="">
        <xdr:nvSpPr>
          <xdr:cNvPr id="16347" name="Line 8"/>
          <xdr:cNvSpPr>
            <a:spLocks noChangeShapeType="1"/>
          </xdr:cNvSpPr>
        </xdr:nvSpPr>
        <xdr:spPr bwMode="auto">
          <a:xfrm>
            <a:off x="748" y="745"/>
            <a:ext cx="1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6348" name="Line 9"/>
          <xdr:cNvSpPr>
            <a:spLocks noChangeShapeType="1"/>
          </xdr:cNvSpPr>
        </xdr:nvSpPr>
        <xdr:spPr bwMode="auto">
          <a:xfrm>
            <a:off x="757" y="737"/>
            <a:ext cx="0" cy="17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6349" name="Line 10"/>
          <xdr:cNvSpPr>
            <a:spLocks noChangeShapeType="1"/>
          </xdr:cNvSpPr>
        </xdr:nvSpPr>
        <xdr:spPr bwMode="auto">
          <a:xfrm>
            <a:off x="751" y="739"/>
            <a:ext cx="12" cy="12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6350" name="Line 11"/>
          <xdr:cNvSpPr>
            <a:spLocks noChangeShapeType="1"/>
          </xdr:cNvSpPr>
        </xdr:nvSpPr>
        <xdr:spPr bwMode="auto">
          <a:xfrm flipH="1">
            <a:off x="751" y="739"/>
            <a:ext cx="12" cy="11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32</xdr:col>
      <xdr:colOff>209550</xdr:colOff>
      <xdr:row>17</xdr:row>
      <xdr:rowOff>19050</xdr:rowOff>
    </xdr:from>
    <xdr:to>
      <xdr:col>33</xdr:col>
      <xdr:colOff>9525</xdr:colOff>
      <xdr:row>17</xdr:row>
      <xdr:rowOff>85725</xdr:rowOff>
    </xdr:to>
    <xdr:grpSp>
      <xdr:nvGrpSpPr>
        <xdr:cNvPr id="16320" name="Group 7"/>
        <xdr:cNvGrpSpPr>
          <a:grpSpLocks/>
        </xdr:cNvGrpSpPr>
      </xdr:nvGrpSpPr>
      <xdr:grpSpPr bwMode="auto">
        <a:xfrm>
          <a:off x="12287250" y="3648075"/>
          <a:ext cx="85725" cy="66675"/>
          <a:chOff x="748" y="737"/>
          <a:chExt cx="18" cy="17"/>
        </a:xfrm>
      </xdr:grpSpPr>
      <xdr:sp macro="" textlink="">
        <xdr:nvSpPr>
          <xdr:cNvPr id="16343" name="Line 8"/>
          <xdr:cNvSpPr>
            <a:spLocks noChangeShapeType="1"/>
          </xdr:cNvSpPr>
        </xdr:nvSpPr>
        <xdr:spPr bwMode="auto">
          <a:xfrm>
            <a:off x="748" y="745"/>
            <a:ext cx="1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6344" name="Line 9"/>
          <xdr:cNvSpPr>
            <a:spLocks noChangeShapeType="1"/>
          </xdr:cNvSpPr>
        </xdr:nvSpPr>
        <xdr:spPr bwMode="auto">
          <a:xfrm>
            <a:off x="757" y="737"/>
            <a:ext cx="0" cy="17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6345" name="Line 10"/>
          <xdr:cNvSpPr>
            <a:spLocks noChangeShapeType="1"/>
          </xdr:cNvSpPr>
        </xdr:nvSpPr>
        <xdr:spPr bwMode="auto">
          <a:xfrm>
            <a:off x="751" y="739"/>
            <a:ext cx="12" cy="12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6346" name="Line 11"/>
          <xdr:cNvSpPr>
            <a:spLocks noChangeShapeType="1"/>
          </xdr:cNvSpPr>
        </xdr:nvSpPr>
        <xdr:spPr bwMode="auto">
          <a:xfrm flipH="1">
            <a:off x="751" y="739"/>
            <a:ext cx="12" cy="11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29</xdr:col>
      <xdr:colOff>180975</xdr:colOff>
      <xdr:row>27</xdr:row>
      <xdr:rowOff>9525</xdr:rowOff>
    </xdr:from>
    <xdr:to>
      <xdr:col>29</xdr:col>
      <xdr:colOff>266700</xdr:colOff>
      <xdr:row>27</xdr:row>
      <xdr:rowOff>76200</xdr:rowOff>
    </xdr:to>
    <xdr:grpSp>
      <xdr:nvGrpSpPr>
        <xdr:cNvPr id="16321" name="Group 7"/>
        <xdr:cNvGrpSpPr>
          <a:grpSpLocks/>
        </xdr:cNvGrpSpPr>
      </xdr:nvGrpSpPr>
      <xdr:grpSpPr bwMode="auto">
        <a:xfrm>
          <a:off x="11201400" y="5829300"/>
          <a:ext cx="85725" cy="66675"/>
          <a:chOff x="748" y="737"/>
          <a:chExt cx="18" cy="17"/>
        </a:xfrm>
      </xdr:grpSpPr>
      <xdr:sp macro="" textlink="">
        <xdr:nvSpPr>
          <xdr:cNvPr id="16339" name="Line 8"/>
          <xdr:cNvSpPr>
            <a:spLocks noChangeShapeType="1"/>
          </xdr:cNvSpPr>
        </xdr:nvSpPr>
        <xdr:spPr bwMode="auto">
          <a:xfrm>
            <a:off x="748" y="745"/>
            <a:ext cx="1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6340" name="Line 9"/>
          <xdr:cNvSpPr>
            <a:spLocks noChangeShapeType="1"/>
          </xdr:cNvSpPr>
        </xdr:nvSpPr>
        <xdr:spPr bwMode="auto">
          <a:xfrm>
            <a:off x="757" y="737"/>
            <a:ext cx="0" cy="17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6341" name="Line 10"/>
          <xdr:cNvSpPr>
            <a:spLocks noChangeShapeType="1"/>
          </xdr:cNvSpPr>
        </xdr:nvSpPr>
        <xdr:spPr bwMode="auto">
          <a:xfrm>
            <a:off x="751" y="739"/>
            <a:ext cx="12" cy="12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6342" name="Line 11"/>
          <xdr:cNvSpPr>
            <a:spLocks noChangeShapeType="1"/>
          </xdr:cNvSpPr>
        </xdr:nvSpPr>
        <xdr:spPr bwMode="auto">
          <a:xfrm flipH="1">
            <a:off x="751" y="739"/>
            <a:ext cx="12" cy="11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29</xdr:col>
      <xdr:colOff>304800</xdr:colOff>
      <xdr:row>27</xdr:row>
      <xdr:rowOff>38100</xdr:rowOff>
    </xdr:from>
    <xdr:to>
      <xdr:col>29</xdr:col>
      <xdr:colOff>333375</xdr:colOff>
      <xdr:row>27</xdr:row>
      <xdr:rowOff>66675</xdr:rowOff>
    </xdr:to>
    <xdr:sp macro="" textlink="">
      <xdr:nvSpPr>
        <xdr:cNvPr id="122" name="AutoShape 1"/>
        <xdr:cNvSpPr>
          <a:spLocks noChangeArrowheads="1"/>
        </xdr:cNvSpPr>
      </xdr:nvSpPr>
      <xdr:spPr bwMode="auto">
        <a:xfrm flipH="1">
          <a:off x="9486900" y="6019800"/>
          <a:ext cx="28575" cy="28575"/>
        </a:xfrm>
        <a:prstGeom prst="flowChartConnector">
          <a:avLst/>
        </a:prstGeom>
        <a:solidFill>
          <a:srgbClr val="333333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l-G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</a:t>
          </a:r>
        </a:p>
      </xdr:txBody>
    </xdr:sp>
    <xdr:clientData/>
  </xdr:twoCellAnchor>
  <xdr:twoCellAnchor>
    <xdr:from>
      <xdr:col>29</xdr:col>
      <xdr:colOff>180975</xdr:colOff>
      <xdr:row>3</xdr:row>
      <xdr:rowOff>9525</xdr:rowOff>
    </xdr:from>
    <xdr:to>
      <xdr:col>29</xdr:col>
      <xdr:colOff>266700</xdr:colOff>
      <xdr:row>3</xdr:row>
      <xdr:rowOff>76200</xdr:rowOff>
    </xdr:to>
    <xdr:grpSp>
      <xdr:nvGrpSpPr>
        <xdr:cNvPr id="16323" name="Group 7"/>
        <xdr:cNvGrpSpPr>
          <a:grpSpLocks/>
        </xdr:cNvGrpSpPr>
      </xdr:nvGrpSpPr>
      <xdr:grpSpPr bwMode="auto">
        <a:xfrm>
          <a:off x="11201400" y="571500"/>
          <a:ext cx="85725" cy="66675"/>
          <a:chOff x="748" y="737"/>
          <a:chExt cx="18" cy="17"/>
        </a:xfrm>
      </xdr:grpSpPr>
      <xdr:sp macro="" textlink="">
        <xdr:nvSpPr>
          <xdr:cNvPr id="16335" name="Line 8"/>
          <xdr:cNvSpPr>
            <a:spLocks noChangeShapeType="1"/>
          </xdr:cNvSpPr>
        </xdr:nvSpPr>
        <xdr:spPr bwMode="auto">
          <a:xfrm>
            <a:off x="748" y="745"/>
            <a:ext cx="1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6336" name="Line 9"/>
          <xdr:cNvSpPr>
            <a:spLocks noChangeShapeType="1"/>
          </xdr:cNvSpPr>
        </xdr:nvSpPr>
        <xdr:spPr bwMode="auto">
          <a:xfrm>
            <a:off x="757" y="737"/>
            <a:ext cx="0" cy="17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6337" name="Line 10"/>
          <xdr:cNvSpPr>
            <a:spLocks noChangeShapeType="1"/>
          </xdr:cNvSpPr>
        </xdr:nvSpPr>
        <xdr:spPr bwMode="auto">
          <a:xfrm>
            <a:off x="751" y="739"/>
            <a:ext cx="12" cy="12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6338" name="Line 11"/>
          <xdr:cNvSpPr>
            <a:spLocks noChangeShapeType="1"/>
          </xdr:cNvSpPr>
        </xdr:nvSpPr>
        <xdr:spPr bwMode="auto">
          <a:xfrm flipH="1">
            <a:off x="751" y="739"/>
            <a:ext cx="12" cy="11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29</xdr:col>
      <xdr:colOff>304800</xdr:colOff>
      <xdr:row>3</xdr:row>
      <xdr:rowOff>38100</xdr:rowOff>
    </xdr:from>
    <xdr:to>
      <xdr:col>29</xdr:col>
      <xdr:colOff>333375</xdr:colOff>
      <xdr:row>3</xdr:row>
      <xdr:rowOff>66675</xdr:rowOff>
    </xdr:to>
    <xdr:sp macro="" textlink="">
      <xdr:nvSpPr>
        <xdr:cNvPr id="128" name="AutoShape 1"/>
        <xdr:cNvSpPr>
          <a:spLocks noChangeArrowheads="1"/>
        </xdr:cNvSpPr>
      </xdr:nvSpPr>
      <xdr:spPr bwMode="auto">
        <a:xfrm flipH="1">
          <a:off x="9486900" y="762000"/>
          <a:ext cx="28575" cy="28575"/>
        </a:xfrm>
        <a:prstGeom prst="flowChartConnector">
          <a:avLst/>
        </a:prstGeom>
        <a:solidFill>
          <a:srgbClr val="333333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l-G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</a:t>
          </a:r>
        </a:p>
      </xdr:txBody>
    </xdr:sp>
    <xdr:clientData/>
  </xdr:twoCellAnchor>
  <xdr:twoCellAnchor>
    <xdr:from>
      <xdr:col>29</xdr:col>
      <xdr:colOff>219075</xdr:colOff>
      <xdr:row>19</xdr:row>
      <xdr:rowOff>9525</xdr:rowOff>
    </xdr:from>
    <xdr:to>
      <xdr:col>29</xdr:col>
      <xdr:colOff>304800</xdr:colOff>
      <xdr:row>19</xdr:row>
      <xdr:rowOff>76200</xdr:rowOff>
    </xdr:to>
    <xdr:grpSp>
      <xdr:nvGrpSpPr>
        <xdr:cNvPr id="16325" name="Group 7"/>
        <xdr:cNvGrpSpPr>
          <a:grpSpLocks/>
        </xdr:cNvGrpSpPr>
      </xdr:nvGrpSpPr>
      <xdr:grpSpPr bwMode="auto">
        <a:xfrm>
          <a:off x="11239500" y="4076700"/>
          <a:ext cx="85725" cy="66675"/>
          <a:chOff x="748" y="737"/>
          <a:chExt cx="18" cy="17"/>
        </a:xfrm>
      </xdr:grpSpPr>
      <xdr:sp macro="" textlink="">
        <xdr:nvSpPr>
          <xdr:cNvPr id="16331" name="Line 8"/>
          <xdr:cNvSpPr>
            <a:spLocks noChangeShapeType="1"/>
          </xdr:cNvSpPr>
        </xdr:nvSpPr>
        <xdr:spPr bwMode="auto">
          <a:xfrm>
            <a:off x="748" y="745"/>
            <a:ext cx="1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6332" name="Line 9"/>
          <xdr:cNvSpPr>
            <a:spLocks noChangeShapeType="1"/>
          </xdr:cNvSpPr>
        </xdr:nvSpPr>
        <xdr:spPr bwMode="auto">
          <a:xfrm>
            <a:off x="757" y="737"/>
            <a:ext cx="0" cy="17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6333" name="Line 10"/>
          <xdr:cNvSpPr>
            <a:spLocks noChangeShapeType="1"/>
          </xdr:cNvSpPr>
        </xdr:nvSpPr>
        <xdr:spPr bwMode="auto">
          <a:xfrm>
            <a:off x="751" y="739"/>
            <a:ext cx="12" cy="12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6334" name="Line 11"/>
          <xdr:cNvSpPr>
            <a:spLocks noChangeShapeType="1"/>
          </xdr:cNvSpPr>
        </xdr:nvSpPr>
        <xdr:spPr bwMode="auto">
          <a:xfrm flipH="1">
            <a:off x="751" y="739"/>
            <a:ext cx="12" cy="11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29</xdr:col>
      <xdr:colOff>219075</xdr:colOff>
      <xdr:row>22</xdr:row>
      <xdr:rowOff>9525</xdr:rowOff>
    </xdr:from>
    <xdr:to>
      <xdr:col>29</xdr:col>
      <xdr:colOff>304800</xdr:colOff>
      <xdr:row>22</xdr:row>
      <xdr:rowOff>76200</xdr:rowOff>
    </xdr:to>
    <xdr:grpSp>
      <xdr:nvGrpSpPr>
        <xdr:cNvPr id="16326" name="Group 7"/>
        <xdr:cNvGrpSpPr>
          <a:grpSpLocks/>
        </xdr:cNvGrpSpPr>
      </xdr:nvGrpSpPr>
      <xdr:grpSpPr bwMode="auto">
        <a:xfrm>
          <a:off x="11239500" y="4733925"/>
          <a:ext cx="85725" cy="66675"/>
          <a:chOff x="748" y="737"/>
          <a:chExt cx="18" cy="17"/>
        </a:xfrm>
      </xdr:grpSpPr>
      <xdr:sp macro="" textlink="">
        <xdr:nvSpPr>
          <xdr:cNvPr id="16327" name="Line 8"/>
          <xdr:cNvSpPr>
            <a:spLocks noChangeShapeType="1"/>
          </xdr:cNvSpPr>
        </xdr:nvSpPr>
        <xdr:spPr bwMode="auto">
          <a:xfrm>
            <a:off x="748" y="745"/>
            <a:ext cx="1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6328" name="Line 9"/>
          <xdr:cNvSpPr>
            <a:spLocks noChangeShapeType="1"/>
          </xdr:cNvSpPr>
        </xdr:nvSpPr>
        <xdr:spPr bwMode="auto">
          <a:xfrm>
            <a:off x="757" y="737"/>
            <a:ext cx="0" cy="17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6329" name="Line 10"/>
          <xdr:cNvSpPr>
            <a:spLocks noChangeShapeType="1"/>
          </xdr:cNvSpPr>
        </xdr:nvSpPr>
        <xdr:spPr bwMode="auto">
          <a:xfrm>
            <a:off x="751" y="739"/>
            <a:ext cx="12" cy="12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6330" name="Line 11"/>
          <xdr:cNvSpPr>
            <a:spLocks noChangeShapeType="1"/>
          </xdr:cNvSpPr>
        </xdr:nvSpPr>
        <xdr:spPr bwMode="auto">
          <a:xfrm flipH="1">
            <a:off x="751" y="739"/>
            <a:ext cx="12" cy="11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171450</xdr:colOff>
      <xdr:row>90</xdr:row>
      <xdr:rowOff>76200</xdr:rowOff>
    </xdr:from>
    <xdr:to>
      <xdr:col>14</xdr:col>
      <xdr:colOff>200025</xdr:colOff>
      <xdr:row>90</xdr:row>
      <xdr:rowOff>104775</xdr:rowOff>
    </xdr:to>
    <xdr:sp macro="" textlink="">
      <xdr:nvSpPr>
        <xdr:cNvPr id="2" name="AutoShape 199"/>
        <xdr:cNvSpPr>
          <a:spLocks noChangeArrowheads="1"/>
        </xdr:cNvSpPr>
      </xdr:nvSpPr>
      <xdr:spPr bwMode="auto">
        <a:xfrm flipH="1">
          <a:off x="6162675" y="19173825"/>
          <a:ext cx="28575" cy="28575"/>
        </a:xfrm>
        <a:prstGeom prst="flowChartConnector">
          <a:avLst/>
        </a:prstGeom>
        <a:solidFill>
          <a:srgbClr val="333333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133350</xdr:colOff>
      <xdr:row>90</xdr:row>
      <xdr:rowOff>57150</xdr:rowOff>
    </xdr:from>
    <xdr:to>
      <xdr:col>10</xdr:col>
      <xdr:colOff>190500</xdr:colOff>
      <xdr:row>90</xdr:row>
      <xdr:rowOff>114300</xdr:rowOff>
    </xdr:to>
    <xdr:sp macro="" textlink="">
      <xdr:nvSpPr>
        <xdr:cNvPr id="3" name="AutoShape 200"/>
        <xdr:cNvSpPr>
          <a:spLocks noChangeArrowheads="1"/>
        </xdr:cNvSpPr>
      </xdr:nvSpPr>
      <xdr:spPr bwMode="auto">
        <a:xfrm>
          <a:off x="4867275" y="19154775"/>
          <a:ext cx="57150" cy="57150"/>
        </a:xfrm>
        <a:prstGeom prst="triangle">
          <a:avLst>
            <a:gd name="adj" fmla="val 50000"/>
          </a:avLst>
        </a:prstGeom>
        <a:solidFill>
          <a:srgbClr val="333333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19</xdr:col>
      <xdr:colOff>114300</xdr:colOff>
      <xdr:row>90</xdr:row>
      <xdr:rowOff>66675</xdr:rowOff>
    </xdr:from>
    <xdr:to>
      <xdr:col>19</xdr:col>
      <xdr:colOff>266700</xdr:colOff>
      <xdr:row>90</xdr:row>
      <xdr:rowOff>142875</xdr:rowOff>
    </xdr:to>
    <xdr:grpSp>
      <xdr:nvGrpSpPr>
        <xdr:cNvPr id="4" name="Group 201"/>
        <xdr:cNvGrpSpPr>
          <a:grpSpLocks/>
        </xdr:cNvGrpSpPr>
      </xdr:nvGrpSpPr>
      <xdr:grpSpPr bwMode="auto">
        <a:xfrm>
          <a:off x="7677150" y="19164300"/>
          <a:ext cx="152400" cy="76200"/>
          <a:chOff x="1056" y="1969"/>
          <a:chExt cx="50" cy="29"/>
        </a:xfrm>
      </xdr:grpSpPr>
      <xdr:sp macro="" textlink="">
        <xdr:nvSpPr>
          <xdr:cNvPr id="5" name="Oval 202"/>
          <xdr:cNvSpPr>
            <a:spLocks noChangeArrowheads="1"/>
          </xdr:cNvSpPr>
        </xdr:nvSpPr>
        <xdr:spPr bwMode="auto">
          <a:xfrm>
            <a:off x="1071" y="1969"/>
            <a:ext cx="25" cy="23"/>
          </a:xfrm>
          <a:prstGeom prst="ellipse">
            <a:avLst/>
          </a:prstGeom>
          <a:solidFill>
            <a:srgbClr val="FFFFFF"/>
          </a:solidFill>
          <a:ln w="190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6" name="Rectangle 203"/>
          <xdr:cNvSpPr>
            <a:spLocks noChangeArrowheads="1"/>
          </xdr:cNvSpPr>
        </xdr:nvSpPr>
        <xdr:spPr bwMode="auto">
          <a:xfrm>
            <a:off x="1056" y="1983"/>
            <a:ext cx="50" cy="15"/>
          </a:xfrm>
          <a:prstGeom prst="rect">
            <a:avLst/>
          </a:prstGeom>
          <a:solidFill>
            <a:srgbClr val="FFFFFF"/>
          </a:solidFill>
          <a:ln w="19050">
            <a:solidFill>
              <a:srgbClr val="FFFFFF"/>
            </a:solidFill>
            <a:miter lim="800000"/>
            <a:headEnd/>
            <a:tailEnd/>
          </a:ln>
        </xdr:spPr>
      </xdr:sp>
      <xdr:sp macro="" textlink="">
        <xdr:nvSpPr>
          <xdr:cNvPr id="7" name="Line 204"/>
          <xdr:cNvSpPr>
            <a:spLocks noChangeShapeType="1"/>
          </xdr:cNvSpPr>
        </xdr:nvSpPr>
        <xdr:spPr bwMode="auto">
          <a:xfrm>
            <a:off x="1066" y="1982"/>
            <a:ext cx="36" cy="0"/>
          </a:xfrm>
          <a:prstGeom prst="line">
            <a:avLst/>
          </a:prstGeom>
          <a:noFill/>
          <a:ln w="1905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6</xdr:col>
      <xdr:colOff>133350</xdr:colOff>
      <xdr:row>90</xdr:row>
      <xdr:rowOff>47625</xdr:rowOff>
    </xdr:from>
    <xdr:to>
      <xdr:col>6</xdr:col>
      <xdr:colOff>209550</xdr:colOff>
      <xdr:row>90</xdr:row>
      <xdr:rowOff>123825</xdr:rowOff>
    </xdr:to>
    <xdr:grpSp>
      <xdr:nvGrpSpPr>
        <xdr:cNvPr id="8" name="Group 205"/>
        <xdr:cNvGrpSpPr>
          <a:grpSpLocks/>
        </xdr:cNvGrpSpPr>
      </xdr:nvGrpSpPr>
      <xdr:grpSpPr bwMode="auto">
        <a:xfrm>
          <a:off x="3609975" y="19145250"/>
          <a:ext cx="76200" cy="76200"/>
          <a:chOff x="748" y="737"/>
          <a:chExt cx="18" cy="17"/>
        </a:xfrm>
      </xdr:grpSpPr>
      <xdr:sp macro="" textlink="">
        <xdr:nvSpPr>
          <xdr:cNvPr id="9" name="Line 206"/>
          <xdr:cNvSpPr>
            <a:spLocks noChangeShapeType="1"/>
          </xdr:cNvSpPr>
        </xdr:nvSpPr>
        <xdr:spPr bwMode="auto">
          <a:xfrm>
            <a:off x="748" y="745"/>
            <a:ext cx="1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" name="Line 207"/>
          <xdr:cNvSpPr>
            <a:spLocks noChangeShapeType="1"/>
          </xdr:cNvSpPr>
        </xdr:nvSpPr>
        <xdr:spPr bwMode="auto">
          <a:xfrm>
            <a:off x="757" y="737"/>
            <a:ext cx="0" cy="17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" name="Line 208"/>
          <xdr:cNvSpPr>
            <a:spLocks noChangeShapeType="1"/>
          </xdr:cNvSpPr>
        </xdr:nvSpPr>
        <xdr:spPr bwMode="auto">
          <a:xfrm>
            <a:off x="751" y="739"/>
            <a:ext cx="12" cy="12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" name="Line 209"/>
          <xdr:cNvSpPr>
            <a:spLocks noChangeShapeType="1"/>
          </xdr:cNvSpPr>
        </xdr:nvSpPr>
        <xdr:spPr bwMode="auto">
          <a:xfrm flipH="1">
            <a:off x="751" y="739"/>
            <a:ext cx="12" cy="11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36</xdr:col>
      <xdr:colOff>485775</xdr:colOff>
      <xdr:row>150</xdr:row>
      <xdr:rowOff>0</xdr:rowOff>
    </xdr:from>
    <xdr:to>
      <xdr:col>37</xdr:col>
      <xdr:colOff>304800</xdr:colOff>
      <xdr:row>150</xdr:row>
      <xdr:rowOff>0</xdr:rowOff>
    </xdr:to>
    <xdr:sp macro="" textlink="">
      <xdr:nvSpPr>
        <xdr:cNvPr id="13" name="AutoShape 253"/>
        <xdr:cNvSpPr>
          <a:spLocks noChangeArrowheads="1"/>
        </xdr:cNvSpPr>
      </xdr:nvSpPr>
      <xdr:spPr bwMode="auto">
        <a:xfrm>
          <a:off x="13449300" y="27203400"/>
          <a:ext cx="428625" cy="0"/>
        </a:xfrm>
        <a:prstGeom prst="leftArrow">
          <a:avLst>
            <a:gd name="adj1" fmla="val 50000"/>
            <a:gd name="adj2" fmla="val -2147483648"/>
          </a:avLst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95250</xdr:colOff>
      <xdr:row>87</xdr:row>
      <xdr:rowOff>66675</xdr:rowOff>
    </xdr:from>
    <xdr:to>
      <xdr:col>9</xdr:col>
      <xdr:colOff>247650</xdr:colOff>
      <xdr:row>87</xdr:row>
      <xdr:rowOff>142875</xdr:rowOff>
    </xdr:to>
    <xdr:sp macro="" textlink="">
      <xdr:nvSpPr>
        <xdr:cNvPr id="14" name="Right Arrow 13"/>
        <xdr:cNvSpPr/>
      </xdr:nvSpPr>
      <xdr:spPr>
        <a:xfrm>
          <a:off x="4200525" y="18945225"/>
          <a:ext cx="466725" cy="76200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17</xdr:col>
      <xdr:colOff>171450</xdr:colOff>
      <xdr:row>30</xdr:row>
      <xdr:rowOff>9525</xdr:rowOff>
    </xdr:from>
    <xdr:to>
      <xdr:col>17</xdr:col>
      <xdr:colOff>228600</xdr:colOff>
      <xdr:row>30</xdr:row>
      <xdr:rowOff>66675</xdr:rowOff>
    </xdr:to>
    <xdr:sp macro="" textlink="">
      <xdr:nvSpPr>
        <xdr:cNvPr id="15" name="AutoShape 200"/>
        <xdr:cNvSpPr>
          <a:spLocks noChangeArrowheads="1"/>
        </xdr:cNvSpPr>
      </xdr:nvSpPr>
      <xdr:spPr bwMode="auto">
        <a:xfrm>
          <a:off x="7105650" y="6486525"/>
          <a:ext cx="57150" cy="57150"/>
        </a:xfrm>
        <a:prstGeom prst="triangle">
          <a:avLst>
            <a:gd name="adj" fmla="val 50000"/>
          </a:avLst>
        </a:prstGeom>
        <a:solidFill>
          <a:srgbClr val="333333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17</xdr:col>
      <xdr:colOff>247650</xdr:colOff>
      <xdr:row>30</xdr:row>
      <xdr:rowOff>19050</xdr:rowOff>
    </xdr:from>
    <xdr:to>
      <xdr:col>17</xdr:col>
      <xdr:colOff>276225</xdr:colOff>
      <xdr:row>30</xdr:row>
      <xdr:rowOff>47625</xdr:rowOff>
    </xdr:to>
    <xdr:sp macro="" textlink="">
      <xdr:nvSpPr>
        <xdr:cNvPr id="16" name="AutoShape 199"/>
        <xdr:cNvSpPr>
          <a:spLocks noChangeArrowheads="1"/>
        </xdr:cNvSpPr>
      </xdr:nvSpPr>
      <xdr:spPr bwMode="auto">
        <a:xfrm flipH="1">
          <a:off x="7181850" y="6496050"/>
          <a:ext cx="28575" cy="28575"/>
        </a:xfrm>
        <a:prstGeom prst="flowChartConnector">
          <a:avLst/>
        </a:prstGeom>
        <a:solidFill>
          <a:srgbClr val="333333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29</xdr:col>
      <xdr:colOff>66675</xdr:colOff>
      <xdr:row>87</xdr:row>
      <xdr:rowOff>85725</xdr:rowOff>
    </xdr:from>
    <xdr:to>
      <xdr:col>30</xdr:col>
      <xdr:colOff>219075</xdr:colOff>
      <xdr:row>87</xdr:row>
      <xdr:rowOff>133350</xdr:rowOff>
    </xdr:to>
    <xdr:sp macro="" textlink="">
      <xdr:nvSpPr>
        <xdr:cNvPr id="17" name="Right Arrow 16"/>
        <xdr:cNvSpPr/>
      </xdr:nvSpPr>
      <xdr:spPr>
        <a:xfrm>
          <a:off x="10772775" y="18964275"/>
          <a:ext cx="466725" cy="47625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171450</xdr:colOff>
      <xdr:row>91</xdr:row>
      <xdr:rowOff>76200</xdr:rowOff>
    </xdr:from>
    <xdr:to>
      <xdr:col>14</xdr:col>
      <xdr:colOff>200025</xdr:colOff>
      <xdr:row>91</xdr:row>
      <xdr:rowOff>104775</xdr:rowOff>
    </xdr:to>
    <xdr:sp macro="" textlink="">
      <xdr:nvSpPr>
        <xdr:cNvPr id="2" name="AutoShape 199"/>
        <xdr:cNvSpPr>
          <a:spLocks noChangeArrowheads="1"/>
        </xdr:cNvSpPr>
      </xdr:nvSpPr>
      <xdr:spPr bwMode="auto">
        <a:xfrm flipH="1">
          <a:off x="6172200" y="19402425"/>
          <a:ext cx="28575" cy="28575"/>
        </a:xfrm>
        <a:prstGeom prst="flowChartConnector">
          <a:avLst/>
        </a:prstGeom>
        <a:solidFill>
          <a:srgbClr val="333333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133350</xdr:colOff>
      <xdr:row>91</xdr:row>
      <xdr:rowOff>57150</xdr:rowOff>
    </xdr:from>
    <xdr:to>
      <xdr:col>10</xdr:col>
      <xdr:colOff>190500</xdr:colOff>
      <xdr:row>91</xdr:row>
      <xdr:rowOff>114300</xdr:rowOff>
    </xdr:to>
    <xdr:sp macro="" textlink="">
      <xdr:nvSpPr>
        <xdr:cNvPr id="3" name="AutoShape 200"/>
        <xdr:cNvSpPr>
          <a:spLocks noChangeArrowheads="1"/>
        </xdr:cNvSpPr>
      </xdr:nvSpPr>
      <xdr:spPr bwMode="auto">
        <a:xfrm>
          <a:off x="4876800" y="19383375"/>
          <a:ext cx="57150" cy="57150"/>
        </a:xfrm>
        <a:prstGeom prst="triangle">
          <a:avLst>
            <a:gd name="adj" fmla="val 50000"/>
          </a:avLst>
        </a:prstGeom>
        <a:solidFill>
          <a:srgbClr val="333333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19</xdr:col>
      <xdr:colOff>114300</xdr:colOff>
      <xdr:row>91</xdr:row>
      <xdr:rowOff>66675</xdr:rowOff>
    </xdr:from>
    <xdr:to>
      <xdr:col>19</xdr:col>
      <xdr:colOff>266700</xdr:colOff>
      <xdr:row>91</xdr:row>
      <xdr:rowOff>142875</xdr:rowOff>
    </xdr:to>
    <xdr:grpSp>
      <xdr:nvGrpSpPr>
        <xdr:cNvPr id="4" name="Group 201"/>
        <xdr:cNvGrpSpPr>
          <a:grpSpLocks/>
        </xdr:cNvGrpSpPr>
      </xdr:nvGrpSpPr>
      <xdr:grpSpPr bwMode="auto">
        <a:xfrm>
          <a:off x="7686675" y="19392900"/>
          <a:ext cx="152400" cy="76200"/>
          <a:chOff x="1056" y="1969"/>
          <a:chExt cx="50" cy="29"/>
        </a:xfrm>
      </xdr:grpSpPr>
      <xdr:sp macro="" textlink="">
        <xdr:nvSpPr>
          <xdr:cNvPr id="5" name="Oval 202"/>
          <xdr:cNvSpPr>
            <a:spLocks noChangeArrowheads="1"/>
          </xdr:cNvSpPr>
        </xdr:nvSpPr>
        <xdr:spPr bwMode="auto">
          <a:xfrm>
            <a:off x="1071" y="1969"/>
            <a:ext cx="25" cy="23"/>
          </a:xfrm>
          <a:prstGeom prst="ellipse">
            <a:avLst/>
          </a:prstGeom>
          <a:solidFill>
            <a:srgbClr val="FFFFFF"/>
          </a:solidFill>
          <a:ln w="190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6" name="Rectangle 203"/>
          <xdr:cNvSpPr>
            <a:spLocks noChangeArrowheads="1"/>
          </xdr:cNvSpPr>
        </xdr:nvSpPr>
        <xdr:spPr bwMode="auto">
          <a:xfrm>
            <a:off x="1056" y="1983"/>
            <a:ext cx="50" cy="15"/>
          </a:xfrm>
          <a:prstGeom prst="rect">
            <a:avLst/>
          </a:prstGeom>
          <a:solidFill>
            <a:srgbClr val="FFFFFF"/>
          </a:solidFill>
          <a:ln w="19050">
            <a:solidFill>
              <a:srgbClr val="FFFFFF"/>
            </a:solidFill>
            <a:miter lim="800000"/>
            <a:headEnd/>
            <a:tailEnd/>
          </a:ln>
        </xdr:spPr>
      </xdr:sp>
      <xdr:sp macro="" textlink="">
        <xdr:nvSpPr>
          <xdr:cNvPr id="7" name="Line 204"/>
          <xdr:cNvSpPr>
            <a:spLocks noChangeShapeType="1"/>
          </xdr:cNvSpPr>
        </xdr:nvSpPr>
        <xdr:spPr bwMode="auto">
          <a:xfrm>
            <a:off x="1066" y="1982"/>
            <a:ext cx="36" cy="0"/>
          </a:xfrm>
          <a:prstGeom prst="line">
            <a:avLst/>
          </a:prstGeom>
          <a:noFill/>
          <a:ln w="1905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6</xdr:col>
      <xdr:colOff>133350</xdr:colOff>
      <xdr:row>91</xdr:row>
      <xdr:rowOff>47625</xdr:rowOff>
    </xdr:from>
    <xdr:to>
      <xdr:col>6</xdr:col>
      <xdr:colOff>209550</xdr:colOff>
      <xdr:row>91</xdr:row>
      <xdr:rowOff>123825</xdr:rowOff>
    </xdr:to>
    <xdr:grpSp>
      <xdr:nvGrpSpPr>
        <xdr:cNvPr id="8" name="Group 205"/>
        <xdr:cNvGrpSpPr>
          <a:grpSpLocks/>
        </xdr:cNvGrpSpPr>
      </xdr:nvGrpSpPr>
      <xdr:grpSpPr bwMode="auto">
        <a:xfrm>
          <a:off x="3619500" y="19373850"/>
          <a:ext cx="76200" cy="76200"/>
          <a:chOff x="748" y="737"/>
          <a:chExt cx="18" cy="17"/>
        </a:xfrm>
      </xdr:grpSpPr>
      <xdr:sp macro="" textlink="">
        <xdr:nvSpPr>
          <xdr:cNvPr id="9" name="Line 206"/>
          <xdr:cNvSpPr>
            <a:spLocks noChangeShapeType="1"/>
          </xdr:cNvSpPr>
        </xdr:nvSpPr>
        <xdr:spPr bwMode="auto">
          <a:xfrm>
            <a:off x="748" y="745"/>
            <a:ext cx="1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" name="Line 207"/>
          <xdr:cNvSpPr>
            <a:spLocks noChangeShapeType="1"/>
          </xdr:cNvSpPr>
        </xdr:nvSpPr>
        <xdr:spPr bwMode="auto">
          <a:xfrm>
            <a:off x="757" y="737"/>
            <a:ext cx="0" cy="17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" name="Line 208"/>
          <xdr:cNvSpPr>
            <a:spLocks noChangeShapeType="1"/>
          </xdr:cNvSpPr>
        </xdr:nvSpPr>
        <xdr:spPr bwMode="auto">
          <a:xfrm>
            <a:off x="751" y="739"/>
            <a:ext cx="12" cy="12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" name="Line 209"/>
          <xdr:cNvSpPr>
            <a:spLocks noChangeShapeType="1"/>
          </xdr:cNvSpPr>
        </xdr:nvSpPr>
        <xdr:spPr bwMode="auto">
          <a:xfrm flipH="1">
            <a:off x="751" y="739"/>
            <a:ext cx="12" cy="11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5</xdr:col>
      <xdr:colOff>57150</xdr:colOff>
      <xdr:row>88</xdr:row>
      <xdr:rowOff>85725</xdr:rowOff>
    </xdr:from>
    <xdr:to>
      <xdr:col>6</xdr:col>
      <xdr:colOff>209550</xdr:colOff>
      <xdr:row>88</xdr:row>
      <xdr:rowOff>131444</xdr:rowOff>
    </xdr:to>
    <xdr:sp macro="" textlink="">
      <xdr:nvSpPr>
        <xdr:cNvPr id="13" name="Right Arrow 12"/>
        <xdr:cNvSpPr/>
      </xdr:nvSpPr>
      <xdr:spPr>
        <a:xfrm>
          <a:off x="3228975" y="19173825"/>
          <a:ext cx="466725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11</xdr:col>
      <xdr:colOff>228600</xdr:colOff>
      <xdr:row>35</xdr:row>
      <xdr:rowOff>19050</xdr:rowOff>
    </xdr:from>
    <xdr:to>
      <xdr:col>12</xdr:col>
      <xdr:colOff>38100</xdr:colOff>
      <xdr:row>35</xdr:row>
      <xdr:rowOff>66675</xdr:rowOff>
    </xdr:to>
    <xdr:grpSp>
      <xdr:nvGrpSpPr>
        <xdr:cNvPr id="14" name="Group 201"/>
        <xdr:cNvGrpSpPr>
          <a:grpSpLocks/>
        </xdr:cNvGrpSpPr>
      </xdr:nvGrpSpPr>
      <xdr:grpSpPr bwMode="auto">
        <a:xfrm>
          <a:off x="5286375" y="7610475"/>
          <a:ext cx="123825" cy="47625"/>
          <a:chOff x="1056" y="1969"/>
          <a:chExt cx="50" cy="29"/>
        </a:xfrm>
      </xdr:grpSpPr>
      <xdr:sp macro="" textlink="">
        <xdr:nvSpPr>
          <xdr:cNvPr id="15" name="Oval 202"/>
          <xdr:cNvSpPr>
            <a:spLocks noChangeArrowheads="1"/>
          </xdr:cNvSpPr>
        </xdr:nvSpPr>
        <xdr:spPr bwMode="auto">
          <a:xfrm>
            <a:off x="1071" y="1969"/>
            <a:ext cx="25" cy="23"/>
          </a:xfrm>
          <a:prstGeom prst="ellipse">
            <a:avLst/>
          </a:prstGeom>
          <a:solidFill>
            <a:srgbClr val="FFFFFF"/>
          </a:solidFill>
          <a:ln w="190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6" name="Rectangle 203"/>
          <xdr:cNvSpPr>
            <a:spLocks noChangeArrowheads="1"/>
          </xdr:cNvSpPr>
        </xdr:nvSpPr>
        <xdr:spPr bwMode="auto">
          <a:xfrm>
            <a:off x="1056" y="1983"/>
            <a:ext cx="50" cy="15"/>
          </a:xfrm>
          <a:prstGeom prst="rect">
            <a:avLst/>
          </a:prstGeom>
          <a:solidFill>
            <a:srgbClr val="FFFFFF"/>
          </a:solidFill>
          <a:ln w="19050">
            <a:solidFill>
              <a:srgbClr val="FFFFFF"/>
            </a:solidFill>
            <a:miter lim="800000"/>
            <a:headEnd/>
            <a:tailEnd/>
          </a:ln>
        </xdr:spPr>
      </xdr:sp>
      <xdr:sp macro="" textlink="">
        <xdr:nvSpPr>
          <xdr:cNvPr id="17" name="Line 204"/>
          <xdr:cNvSpPr>
            <a:spLocks noChangeShapeType="1"/>
          </xdr:cNvSpPr>
        </xdr:nvSpPr>
        <xdr:spPr bwMode="auto">
          <a:xfrm>
            <a:off x="1066" y="1982"/>
            <a:ext cx="36" cy="0"/>
          </a:xfrm>
          <a:prstGeom prst="line">
            <a:avLst/>
          </a:prstGeom>
          <a:noFill/>
          <a:ln w="1905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26</xdr:col>
      <xdr:colOff>152400</xdr:colOff>
      <xdr:row>88</xdr:row>
      <xdr:rowOff>95250</xdr:rowOff>
    </xdr:from>
    <xdr:to>
      <xdr:col>27</xdr:col>
      <xdr:colOff>304800</xdr:colOff>
      <xdr:row>88</xdr:row>
      <xdr:rowOff>140969</xdr:rowOff>
    </xdr:to>
    <xdr:sp macro="" textlink="">
      <xdr:nvSpPr>
        <xdr:cNvPr id="18" name="Right Arrow 17"/>
        <xdr:cNvSpPr/>
      </xdr:nvSpPr>
      <xdr:spPr>
        <a:xfrm>
          <a:off x="9925050" y="19183350"/>
          <a:ext cx="466725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171450</xdr:colOff>
      <xdr:row>90</xdr:row>
      <xdr:rowOff>76200</xdr:rowOff>
    </xdr:from>
    <xdr:to>
      <xdr:col>14</xdr:col>
      <xdr:colOff>200025</xdr:colOff>
      <xdr:row>90</xdr:row>
      <xdr:rowOff>104775</xdr:rowOff>
    </xdr:to>
    <xdr:sp macro="" textlink="">
      <xdr:nvSpPr>
        <xdr:cNvPr id="2" name="AutoShape 1"/>
        <xdr:cNvSpPr>
          <a:spLocks noChangeArrowheads="1"/>
        </xdr:cNvSpPr>
      </xdr:nvSpPr>
      <xdr:spPr bwMode="auto">
        <a:xfrm flipH="1">
          <a:off x="6191250" y="19526250"/>
          <a:ext cx="28575" cy="28575"/>
        </a:xfrm>
        <a:prstGeom prst="flowChartConnector">
          <a:avLst/>
        </a:prstGeom>
        <a:solidFill>
          <a:srgbClr val="333333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133350</xdr:colOff>
      <xdr:row>90</xdr:row>
      <xdr:rowOff>57150</xdr:rowOff>
    </xdr:from>
    <xdr:to>
      <xdr:col>10</xdr:col>
      <xdr:colOff>190500</xdr:colOff>
      <xdr:row>90</xdr:row>
      <xdr:rowOff>114300</xdr:rowOff>
    </xdr:to>
    <xdr:sp macro="" textlink="">
      <xdr:nvSpPr>
        <xdr:cNvPr id="3" name="AutoShape 2"/>
        <xdr:cNvSpPr>
          <a:spLocks noChangeArrowheads="1"/>
        </xdr:cNvSpPr>
      </xdr:nvSpPr>
      <xdr:spPr bwMode="auto">
        <a:xfrm>
          <a:off x="4895850" y="19507200"/>
          <a:ext cx="57150" cy="57150"/>
        </a:xfrm>
        <a:prstGeom prst="triangle">
          <a:avLst>
            <a:gd name="adj" fmla="val 50000"/>
          </a:avLst>
        </a:prstGeom>
        <a:solidFill>
          <a:srgbClr val="333333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19</xdr:col>
      <xdr:colOff>114300</xdr:colOff>
      <xdr:row>90</xdr:row>
      <xdr:rowOff>66675</xdr:rowOff>
    </xdr:from>
    <xdr:to>
      <xdr:col>19</xdr:col>
      <xdr:colOff>266700</xdr:colOff>
      <xdr:row>90</xdr:row>
      <xdr:rowOff>142875</xdr:rowOff>
    </xdr:to>
    <xdr:grpSp>
      <xdr:nvGrpSpPr>
        <xdr:cNvPr id="4" name="Group 3"/>
        <xdr:cNvGrpSpPr>
          <a:grpSpLocks/>
        </xdr:cNvGrpSpPr>
      </xdr:nvGrpSpPr>
      <xdr:grpSpPr bwMode="auto">
        <a:xfrm>
          <a:off x="7705725" y="19516725"/>
          <a:ext cx="152400" cy="76200"/>
          <a:chOff x="1056" y="1969"/>
          <a:chExt cx="50" cy="29"/>
        </a:xfrm>
      </xdr:grpSpPr>
      <xdr:sp macro="" textlink="">
        <xdr:nvSpPr>
          <xdr:cNvPr id="5" name="Oval 4"/>
          <xdr:cNvSpPr>
            <a:spLocks noChangeArrowheads="1"/>
          </xdr:cNvSpPr>
        </xdr:nvSpPr>
        <xdr:spPr bwMode="auto">
          <a:xfrm>
            <a:off x="1071" y="1969"/>
            <a:ext cx="25" cy="23"/>
          </a:xfrm>
          <a:prstGeom prst="ellipse">
            <a:avLst/>
          </a:prstGeom>
          <a:solidFill>
            <a:srgbClr val="FFFFFF"/>
          </a:solidFill>
          <a:ln w="190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6" name="Rectangle 5"/>
          <xdr:cNvSpPr>
            <a:spLocks noChangeArrowheads="1"/>
          </xdr:cNvSpPr>
        </xdr:nvSpPr>
        <xdr:spPr bwMode="auto">
          <a:xfrm>
            <a:off x="1056" y="1983"/>
            <a:ext cx="50" cy="15"/>
          </a:xfrm>
          <a:prstGeom prst="rect">
            <a:avLst/>
          </a:prstGeom>
          <a:solidFill>
            <a:srgbClr val="FFFFFF"/>
          </a:solidFill>
          <a:ln w="19050">
            <a:solidFill>
              <a:srgbClr val="FFFFFF"/>
            </a:solidFill>
            <a:miter lim="800000"/>
            <a:headEnd/>
            <a:tailEnd/>
          </a:ln>
        </xdr:spPr>
      </xdr:sp>
      <xdr:sp macro="" textlink="">
        <xdr:nvSpPr>
          <xdr:cNvPr id="7" name="Line 6"/>
          <xdr:cNvSpPr>
            <a:spLocks noChangeShapeType="1"/>
          </xdr:cNvSpPr>
        </xdr:nvSpPr>
        <xdr:spPr bwMode="auto">
          <a:xfrm>
            <a:off x="1066" y="1982"/>
            <a:ext cx="36" cy="0"/>
          </a:xfrm>
          <a:prstGeom prst="line">
            <a:avLst/>
          </a:prstGeom>
          <a:noFill/>
          <a:ln w="1905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6</xdr:col>
      <xdr:colOff>133350</xdr:colOff>
      <xdr:row>90</xdr:row>
      <xdr:rowOff>47625</xdr:rowOff>
    </xdr:from>
    <xdr:to>
      <xdr:col>6</xdr:col>
      <xdr:colOff>209550</xdr:colOff>
      <xdr:row>90</xdr:row>
      <xdr:rowOff>123825</xdr:rowOff>
    </xdr:to>
    <xdr:grpSp>
      <xdr:nvGrpSpPr>
        <xdr:cNvPr id="8" name="Group 7"/>
        <xdr:cNvGrpSpPr>
          <a:grpSpLocks/>
        </xdr:cNvGrpSpPr>
      </xdr:nvGrpSpPr>
      <xdr:grpSpPr bwMode="auto">
        <a:xfrm>
          <a:off x="3638550" y="19497675"/>
          <a:ext cx="76200" cy="76200"/>
          <a:chOff x="748" y="737"/>
          <a:chExt cx="18" cy="17"/>
        </a:xfrm>
      </xdr:grpSpPr>
      <xdr:sp macro="" textlink="">
        <xdr:nvSpPr>
          <xdr:cNvPr id="9" name="Line 8"/>
          <xdr:cNvSpPr>
            <a:spLocks noChangeShapeType="1"/>
          </xdr:cNvSpPr>
        </xdr:nvSpPr>
        <xdr:spPr bwMode="auto">
          <a:xfrm>
            <a:off x="748" y="745"/>
            <a:ext cx="1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" name="Line 9"/>
          <xdr:cNvSpPr>
            <a:spLocks noChangeShapeType="1"/>
          </xdr:cNvSpPr>
        </xdr:nvSpPr>
        <xdr:spPr bwMode="auto">
          <a:xfrm>
            <a:off x="757" y="737"/>
            <a:ext cx="0" cy="17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" name="Line 10"/>
          <xdr:cNvSpPr>
            <a:spLocks noChangeShapeType="1"/>
          </xdr:cNvSpPr>
        </xdr:nvSpPr>
        <xdr:spPr bwMode="auto">
          <a:xfrm>
            <a:off x="751" y="739"/>
            <a:ext cx="12" cy="12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" name="Line 11"/>
          <xdr:cNvSpPr>
            <a:spLocks noChangeShapeType="1"/>
          </xdr:cNvSpPr>
        </xdr:nvSpPr>
        <xdr:spPr bwMode="auto">
          <a:xfrm flipH="1">
            <a:off x="751" y="739"/>
            <a:ext cx="12" cy="11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19</xdr:col>
      <xdr:colOff>114300</xdr:colOff>
      <xdr:row>90</xdr:row>
      <xdr:rowOff>66675</xdr:rowOff>
    </xdr:from>
    <xdr:to>
      <xdr:col>19</xdr:col>
      <xdr:colOff>266700</xdr:colOff>
      <xdr:row>90</xdr:row>
      <xdr:rowOff>142875</xdr:rowOff>
    </xdr:to>
    <xdr:grpSp>
      <xdr:nvGrpSpPr>
        <xdr:cNvPr id="13" name="Group 32"/>
        <xdr:cNvGrpSpPr>
          <a:grpSpLocks/>
        </xdr:cNvGrpSpPr>
      </xdr:nvGrpSpPr>
      <xdr:grpSpPr bwMode="auto">
        <a:xfrm>
          <a:off x="7705725" y="19516725"/>
          <a:ext cx="152400" cy="76200"/>
          <a:chOff x="1056" y="1969"/>
          <a:chExt cx="50" cy="29"/>
        </a:xfrm>
      </xdr:grpSpPr>
      <xdr:sp macro="" textlink="">
        <xdr:nvSpPr>
          <xdr:cNvPr id="14" name="Oval 33"/>
          <xdr:cNvSpPr>
            <a:spLocks noChangeArrowheads="1"/>
          </xdr:cNvSpPr>
        </xdr:nvSpPr>
        <xdr:spPr bwMode="auto">
          <a:xfrm>
            <a:off x="1071" y="1969"/>
            <a:ext cx="25" cy="23"/>
          </a:xfrm>
          <a:prstGeom prst="ellipse">
            <a:avLst/>
          </a:prstGeom>
          <a:solidFill>
            <a:srgbClr val="FFFFFF"/>
          </a:solidFill>
          <a:ln w="190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5" name="Rectangle 34"/>
          <xdr:cNvSpPr>
            <a:spLocks noChangeArrowheads="1"/>
          </xdr:cNvSpPr>
        </xdr:nvSpPr>
        <xdr:spPr bwMode="auto">
          <a:xfrm>
            <a:off x="1056" y="1983"/>
            <a:ext cx="50" cy="15"/>
          </a:xfrm>
          <a:prstGeom prst="rect">
            <a:avLst/>
          </a:prstGeom>
          <a:solidFill>
            <a:srgbClr val="FFFFFF"/>
          </a:solidFill>
          <a:ln w="19050">
            <a:solidFill>
              <a:srgbClr val="FFFFFF"/>
            </a:solidFill>
            <a:miter lim="800000"/>
            <a:headEnd/>
            <a:tailEnd/>
          </a:ln>
        </xdr:spPr>
      </xdr:sp>
      <xdr:sp macro="" textlink="">
        <xdr:nvSpPr>
          <xdr:cNvPr id="16" name="Line 35"/>
          <xdr:cNvSpPr>
            <a:spLocks noChangeShapeType="1"/>
          </xdr:cNvSpPr>
        </xdr:nvSpPr>
        <xdr:spPr bwMode="auto">
          <a:xfrm>
            <a:off x="1066" y="1982"/>
            <a:ext cx="36" cy="0"/>
          </a:xfrm>
          <a:prstGeom prst="line">
            <a:avLst/>
          </a:prstGeom>
          <a:noFill/>
          <a:ln w="1905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171450</xdr:colOff>
      <xdr:row>35</xdr:row>
      <xdr:rowOff>9525</xdr:rowOff>
    </xdr:from>
    <xdr:to>
      <xdr:col>5</xdr:col>
      <xdr:colOff>9525</xdr:colOff>
      <xdr:row>35</xdr:row>
      <xdr:rowOff>85725</xdr:rowOff>
    </xdr:to>
    <xdr:grpSp>
      <xdr:nvGrpSpPr>
        <xdr:cNvPr id="17" name="Group 32"/>
        <xdr:cNvGrpSpPr>
          <a:grpSpLocks/>
        </xdr:cNvGrpSpPr>
      </xdr:nvGrpSpPr>
      <xdr:grpSpPr bwMode="auto">
        <a:xfrm>
          <a:off x="3048000" y="7581900"/>
          <a:ext cx="152400" cy="76200"/>
          <a:chOff x="1056" y="1969"/>
          <a:chExt cx="50" cy="29"/>
        </a:xfrm>
      </xdr:grpSpPr>
      <xdr:sp macro="" textlink="">
        <xdr:nvSpPr>
          <xdr:cNvPr id="18" name="Oval 33"/>
          <xdr:cNvSpPr>
            <a:spLocks noChangeArrowheads="1"/>
          </xdr:cNvSpPr>
        </xdr:nvSpPr>
        <xdr:spPr bwMode="auto">
          <a:xfrm>
            <a:off x="1071" y="1969"/>
            <a:ext cx="25" cy="23"/>
          </a:xfrm>
          <a:prstGeom prst="ellipse">
            <a:avLst/>
          </a:prstGeom>
          <a:solidFill>
            <a:srgbClr val="FFFFFF"/>
          </a:solidFill>
          <a:ln w="190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" name="Rectangle 34"/>
          <xdr:cNvSpPr>
            <a:spLocks noChangeArrowheads="1"/>
          </xdr:cNvSpPr>
        </xdr:nvSpPr>
        <xdr:spPr bwMode="auto">
          <a:xfrm>
            <a:off x="1056" y="1983"/>
            <a:ext cx="50" cy="15"/>
          </a:xfrm>
          <a:prstGeom prst="rect">
            <a:avLst/>
          </a:prstGeom>
          <a:solidFill>
            <a:srgbClr val="FFFFFF"/>
          </a:solidFill>
          <a:ln w="19050">
            <a:solidFill>
              <a:srgbClr val="FFFFFF"/>
            </a:solidFill>
            <a:miter lim="800000"/>
            <a:headEnd/>
            <a:tailEnd/>
          </a:ln>
        </xdr:spPr>
      </xdr:sp>
      <xdr:sp macro="" textlink="">
        <xdr:nvSpPr>
          <xdr:cNvPr id="20" name="Line 35"/>
          <xdr:cNvSpPr>
            <a:spLocks noChangeShapeType="1"/>
          </xdr:cNvSpPr>
        </xdr:nvSpPr>
        <xdr:spPr bwMode="auto">
          <a:xfrm>
            <a:off x="1066" y="1982"/>
            <a:ext cx="36" cy="0"/>
          </a:xfrm>
          <a:prstGeom prst="line">
            <a:avLst/>
          </a:prstGeom>
          <a:noFill/>
          <a:ln w="1905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7</xdr:col>
      <xdr:colOff>142875</xdr:colOff>
      <xdr:row>5</xdr:row>
      <xdr:rowOff>0</xdr:rowOff>
    </xdr:from>
    <xdr:to>
      <xdr:col>7</xdr:col>
      <xdr:colOff>200025</xdr:colOff>
      <xdr:row>5</xdr:row>
      <xdr:rowOff>57150</xdr:rowOff>
    </xdr:to>
    <xdr:sp macro="" textlink="">
      <xdr:nvSpPr>
        <xdr:cNvPr id="21" name="AutoShape 2"/>
        <xdr:cNvSpPr>
          <a:spLocks noChangeArrowheads="1"/>
        </xdr:cNvSpPr>
      </xdr:nvSpPr>
      <xdr:spPr bwMode="auto">
        <a:xfrm>
          <a:off x="3962400" y="1000125"/>
          <a:ext cx="57150" cy="57150"/>
        </a:xfrm>
        <a:prstGeom prst="triangle">
          <a:avLst>
            <a:gd name="adj" fmla="val 50000"/>
          </a:avLst>
        </a:prstGeom>
        <a:solidFill>
          <a:srgbClr val="333333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238125</xdr:colOff>
      <xdr:row>5</xdr:row>
      <xdr:rowOff>9525</xdr:rowOff>
    </xdr:from>
    <xdr:to>
      <xdr:col>7</xdr:col>
      <xdr:colOff>266700</xdr:colOff>
      <xdr:row>5</xdr:row>
      <xdr:rowOff>38100</xdr:rowOff>
    </xdr:to>
    <xdr:sp macro="" textlink="">
      <xdr:nvSpPr>
        <xdr:cNvPr id="22" name="AutoShape 1"/>
        <xdr:cNvSpPr>
          <a:spLocks noChangeArrowheads="1"/>
        </xdr:cNvSpPr>
      </xdr:nvSpPr>
      <xdr:spPr bwMode="auto">
        <a:xfrm flipH="1">
          <a:off x="4057650" y="1009650"/>
          <a:ext cx="28575" cy="28575"/>
        </a:xfrm>
        <a:prstGeom prst="flowChartConnector">
          <a:avLst/>
        </a:prstGeom>
        <a:solidFill>
          <a:srgbClr val="333333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114300</xdr:colOff>
      <xdr:row>16</xdr:row>
      <xdr:rowOff>19050</xdr:rowOff>
    </xdr:from>
    <xdr:to>
      <xdr:col>7</xdr:col>
      <xdr:colOff>190500</xdr:colOff>
      <xdr:row>16</xdr:row>
      <xdr:rowOff>95250</xdr:rowOff>
    </xdr:to>
    <xdr:grpSp>
      <xdr:nvGrpSpPr>
        <xdr:cNvPr id="23" name="Group 7"/>
        <xdr:cNvGrpSpPr>
          <a:grpSpLocks/>
        </xdr:cNvGrpSpPr>
      </xdr:nvGrpSpPr>
      <xdr:grpSpPr bwMode="auto">
        <a:xfrm>
          <a:off x="3933825" y="3429000"/>
          <a:ext cx="76200" cy="76200"/>
          <a:chOff x="748" y="737"/>
          <a:chExt cx="18" cy="17"/>
        </a:xfrm>
      </xdr:grpSpPr>
      <xdr:sp macro="" textlink="">
        <xdr:nvSpPr>
          <xdr:cNvPr id="24" name="Line 8"/>
          <xdr:cNvSpPr>
            <a:spLocks noChangeShapeType="1"/>
          </xdr:cNvSpPr>
        </xdr:nvSpPr>
        <xdr:spPr bwMode="auto">
          <a:xfrm>
            <a:off x="748" y="745"/>
            <a:ext cx="1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5" name="Line 9"/>
          <xdr:cNvSpPr>
            <a:spLocks noChangeShapeType="1"/>
          </xdr:cNvSpPr>
        </xdr:nvSpPr>
        <xdr:spPr bwMode="auto">
          <a:xfrm>
            <a:off x="757" y="737"/>
            <a:ext cx="0" cy="17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6" name="Line 10"/>
          <xdr:cNvSpPr>
            <a:spLocks noChangeShapeType="1"/>
          </xdr:cNvSpPr>
        </xdr:nvSpPr>
        <xdr:spPr bwMode="auto">
          <a:xfrm>
            <a:off x="751" y="739"/>
            <a:ext cx="12" cy="12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7" name="Line 11"/>
          <xdr:cNvSpPr>
            <a:spLocks noChangeShapeType="1"/>
          </xdr:cNvSpPr>
        </xdr:nvSpPr>
        <xdr:spPr bwMode="auto">
          <a:xfrm flipH="1">
            <a:off x="751" y="739"/>
            <a:ext cx="12" cy="11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7</xdr:col>
      <xdr:colOff>238125</xdr:colOff>
      <xdr:row>16</xdr:row>
      <xdr:rowOff>19050</xdr:rowOff>
    </xdr:from>
    <xdr:to>
      <xdr:col>7</xdr:col>
      <xdr:colOff>266700</xdr:colOff>
      <xdr:row>16</xdr:row>
      <xdr:rowOff>47625</xdr:rowOff>
    </xdr:to>
    <xdr:sp macro="" textlink="">
      <xdr:nvSpPr>
        <xdr:cNvPr id="28" name="AutoShape 1"/>
        <xdr:cNvSpPr>
          <a:spLocks noChangeArrowheads="1"/>
        </xdr:cNvSpPr>
      </xdr:nvSpPr>
      <xdr:spPr bwMode="auto">
        <a:xfrm flipH="1">
          <a:off x="4057650" y="3429000"/>
          <a:ext cx="28575" cy="28575"/>
        </a:xfrm>
        <a:prstGeom prst="flowChartConnector">
          <a:avLst/>
        </a:prstGeom>
        <a:solidFill>
          <a:srgbClr val="333333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114300</xdr:colOff>
      <xdr:row>23</xdr:row>
      <xdr:rowOff>19050</xdr:rowOff>
    </xdr:from>
    <xdr:to>
      <xdr:col>8</xdr:col>
      <xdr:colOff>190500</xdr:colOff>
      <xdr:row>23</xdr:row>
      <xdr:rowOff>95250</xdr:rowOff>
    </xdr:to>
    <xdr:grpSp>
      <xdr:nvGrpSpPr>
        <xdr:cNvPr id="29" name="Group 7"/>
        <xdr:cNvGrpSpPr>
          <a:grpSpLocks/>
        </xdr:cNvGrpSpPr>
      </xdr:nvGrpSpPr>
      <xdr:grpSpPr bwMode="auto">
        <a:xfrm>
          <a:off x="4248150" y="4962525"/>
          <a:ext cx="76200" cy="76200"/>
          <a:chOff x="748" y="737"/>
          <a:chExt cx="18" cy="17"/>
        </a:xfrm>
      </xdr:grpSpPr>
      <xdr:sp macro="" textlink="">
        <xdr:nvSpPr>
          <xdr:cNvPr id="30" name="Line 8"/>
          <xdr:cNvSpPr>
            <a:spLocks noChangeShapeType="1"/>
          </xdr:cNvSpPr>
        </xdr:nvSpPr>
        <xdr:spPr bwMode="auto">
          <a:xfrm>
            <a:off x="748" y="745"/>
            <a:ext cx="1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1" name="Line 9"/>
          <xdr:cNvSpPr>
            <a:spLocks noChangeShapeType="1"/>
          </xdr:cNvSpPr>
        </xdr:nvSpPr>
        <xdr:spPr bwMode="auto">
          <a:xfrm>
            <a:off x="757" y="737"/>
            <a:ext cx="0" cy="17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2" name="Line 10"/>
          <xdr:cNvSpPr>
            <a:spLocks noChangeShapeType="1"/>
          </xdr:cNvSpPr>
        </xdr:nvSpPr>
        <xdr:spPr bwMode="auto">
          <a:xfrm>
            <a:off x="751" y="739"/>
            <a:ext cx="12" cy="12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3" name="Line 11"/>
          <xdr:cNvSpPr>
            <a:spLocks noChangeShapeType="1"/>
          </xdr:cNvSpPr>
        </xdr:nvSpPr>
        <xdr:spPr bwMode="auto">
          <a:xfrm flipH="1">
            <a:off x="751" y="739"/>
            <a:ext cx="12" cy="11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8</xdr:col>
      <xdr:colOff>238125</xdr:colOff>
      <xdr:row>23</xdr:row>
      <xdr:rowOff>19050</xdr:rowOff>
    </xdr:from>
    <xdr:to>
      <xdr:col>8</xdr:col>
      <xdr:colOff>266700</xdr:colOff>
      <xdr:row>23</xdr:row>
      <xdr:rowOff>47625</xdr:rowOff>
    </xdr:to>
    <xdr:sp macro="" textlink="">
      <xdr:nvSpPr>
        <xdr:cNvPr id="34" name="AutoShape 1"/>
        <xdr:cNvSpPr>
          <a:spLocks noChangeArrowheads="1"/>
        </xdr:cNvSpPr>
      </xdr:nvSpPr>
      <xdr:spPr bwMode="auto">
        <a:xfrm flipH="1">
          <a:off x="4371975" y="4962525"/>
          <a:ext cx="28575" cy="28575"/>
        </a:xfrm>
        <a:prstGeom prst="flowChartConnector">
          <a:avLst/>
        </a:prstGeom>
        <a:solidFill>
          <a:srgbClr val="333333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26</xdr:col>
      <xdr:colOff>114300</xdr:colOff>
      <xdr:row>27</xdr:row>
      <xdr:rowOff>19050</xdr:rowOff>
    </xdr:from>
    <xdr:to>
      <xdr:col>26</xdr:col>
      <xdr:colOff>190500</xdr:colOff>
      <xdr:row>27</xdr:row>
      <xdr:rowOff>95250</xdr:rowOff>
    </xdr:to>
    <xdr:grpSp>
      <xdr:nvGrpSpPr>
        <xdr:cNvPr id="35" name="Group 7"/>
        <xdr:cNvGrpSpPr>
          <a:grpSpLocks/>
        </xdr:cNvGrpSpPr>
      </xdr:nvGrpSpPr>
      <xdr:grpSpPr bwMode="auto">
        <a:xfrm>
          <a:off x="9906000" y="5838825"/>
          <a:ext cx="76200" cy="76200"/>
          <a:chOff x="748" y="737"/>
          <a:chExt cx="18" cy="17"/>
        </a:xfrm>
      </xdr:grpSpPr>
      <xdr:sp macro="" textlink="">
        <xdr:nvSpPr>
          <xdr:cNvPr id="36" name="Line 8"/>
          <xdr:cNvSpPr>
            <a:spLocks noChangeShapeType="1"/>
          </xdr:cNvSpPr>
        </xdr:nvSpPr>
        <xdr:spPr bwMode="auto">
          <a:xfrm>
            <a:off x="748" y="745"/>
            <a:ext cx="1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7" name="Line 9"/>
          <xdr:cNvSpPr>
            <a:spLocks noChangeShapeType="1"/>
          </xdr:cNvSpPr>
        </xdr:nvSpPr>
        <xdr:spPr bwMode="auto">
          <a:xfrm>
            <a:off x="757" y="737"/>
            <a:ext cx="0" cy="17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8" name="Line 10"/>
          <xdr:cNvSpPr>
            <a:spLocks noChangeShapeType="1"/>
          </xdr:cNvSpPr>
        </xdr:nvSpPr>
        <xdr:spPr bwMode="auto">
          <a:xfrm>
            <a:off x="751" y="739"/>
            <a:ext cx="12" cy="12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9" name="Line 11"/>
          <xdr:cNvSpPr>
            <a:spLocks noChangeShapeType="1"/>
          </xdr:cNvSpPr>
        </xdr:nvSpPr>
        <xdr:spPr bwMode="auto">
          <a:xfrm flipH="1">
            <a:off x="751" y="739"/>
            <a:ext cx="12" cy="11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26</xdr:col>
      <xdr:colOff>238125</xdr:colOff>
      <xdr:row>27</xdr:row>
      <xdr:rowOff>19050</xdr:rowOff>
    </xdr:from>
    <xdr:to>
      <xdr:col>26</xdr:col>
      <xdr:colOff>266700</xdr:colOff>
      <xdr:row>27</xdr:row>
      <xdr:rowOff>47625</xdr:rowOff>
    </xdr:to>
    <xdr:sp macro="" textlink="">
      <xdr:nvSpPr>
        <xdr:cNvPr id="40" name="AutoShape 1"/>
        <xdr:cNvSpPr>
          <a:spLocks noChangeArrowheads="1"/>
        </xdr:cNvSpPr>
      </xdr:nvSpPr>
      <xdr:spPr bwMode="auto">
        <a:xfrm flipH="1">
          <a:off x="10029825" y="5838825"/>
          <a:ext cx="28575" cy="28575"/>
        </a:xfrm>
        <a:prstGeom prst="flowChartConnector">
          <a:avLst/>
        </a:prstGeom>
        <a:solidFill>
          <a:srgbClr val="333333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24</xdr:col>
      <xdr:colOff>104775</xdr:colOff>
      <xdr:row>88</xdr:row>
      <xdr:rowOff>66675</xdr:rowOff>
    </xdr:from>
    <xdr:to>
      <xdr:col>27</xdr:col>
      <xdr:colOff>200025</xdr:colOff>
      <xdr:row>88</xdr:row>
      <xdr:rowOff>112394</xdr:rowOff>
    </xdr:to>
    <xdr:sp macro="" textlink="">
      <xdr:nvSpPr>
        <xdr:cNvPr id="41" name="Right Arrow 40"/>
        <xdr:cNvSpPr/>
      </xdr:nvSpPr>
      <xdr:spPr>
        <a:xfrm>
          <a:off x="9267825" y="19135725"/>
          <a:ext cx="1038225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31</xdr:col>
      <xdr:colOff>76200</xdr:colOff>
      <xdr:row>88</xdr:row>
      <xdr:rowOff>76200</xdr:rowOff>
    </xdr:from>
    <xdr:to>
      <xdr:col>32</xdr:col>
      <xdr:colOff>276225</xdr:colOff>
      <xdr:row>88</xdr:row>
      <xdr:rowOff>121919</xdr:rowOff>
    </xdr:to>
    <xdr:sp macro="" textlink="">
      <xdr:nvSpPr>
        <xdr:cNvPr id="42" name="Right Arrow 41"/>
        <xdr:cNvSpPr/>
      </xdr:nvSpPr>
      <xdr:spPr>
        <a:xfrm>
          <a:off x="11439525" y="19145250"/>
          <a:ext cx="485775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3</xdr:col>
      <xdr:colOff>152400</xdr:colOff>
      <xdr:row>33</xdr:row>
      <xdr:rowOff>9525</xdr:rowOff>
    </xdr:from>
    <xdr:to>
      <xdr:col>3</xdr:col>
      <xdr:colOff>304800</xdr:colOff>
      <xdr:row>33</xdr:row>
      <xdr:rowOff>85725</xdr:rowOff>
    </xdr:to>
    <xdr:grpSp>
      <xdr:nvGrpSpPr>
        <xdr:cNvPr id="43" name="Group 32"/>
        <xdr:cNvGrpSpPr>
          <a:grpSpLocks/>
        </xdr:cNvGrpSpPr>
      </xdr:nvGrpSpPr>
      <xdr:grpSpPr bwMode="auto">
        <a:xfrm>
          <a:off x="2714625" y="7143750"/>
          <a:ext cx="152400" cy="76200"/>
          <a:chOff x="1056" y="1969"/>
          <a:chExt cx="50" cy="29"/>
        </a:xfrm>
      </xdr:grpSpPr>
      <xdr:sp macro="" textlink="">
        <xdr:nvSpPr>
          <xdr:cNvPr id="44" name="Oval 33"/>
          <xdr:cNvSpPr>
            <a:spLocks noChangeArrowheads="1"/>
          </xdr:cNvSpPr>
        </xdr:nvSpPr>
        <xdr:spPr bwMode="auto">
          <a:xfrm>
            <a:off x="1071" y="1969"/>
            <a:ext cx="25" cy="23"/>
          </a:xfrm>
          <a:prstGeom prst="ellipse">
            <a:avLst/>
          </a:prstGeom>
          <a:solidFill>
            <a:srgbClr val="FFFFFF"/>
          </a:solidFill>
          <a:ln w="190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45" name="Rectangle 34"/>
          <xdr:cNvSpPr>
            <a:spLocks noChangeArrowheads="1"/>
          </xdr:cNvSpPr>
        </xdr:nvSpPr>
        <xdr:spPr bwMode="auto">
          <a:xfrm>
            <a:off x="1056" y="1983"/>
            <a:ext cx="50" cy="15"/>
          </a:xfrm>
          <a:prstGeom prst="rect">
            <a:avLst/>
          </a:prstGeom>
          <a:solidFill>
            <a:srgbClr val="FFFFFF"/>
          </a:solidFill>
          <a:ln w="19050">
            <a:solidFill>
              <a:srgbClr val="FFFFFF"/>
            </a:solidFill>
            <a:miter lim="800000"/>
            <a:headEnd/>
            <a:tailEnd/>
          </a:ln>
        </xdr:spPr>
      </xdr:sp>
      <xdr:sp macro="" textlink="">
        <xdr:nvSpPr>
          <xdr:cNvPr id="46" name="Line 35"/>
          <xdr:cNvSpPr>
            <a:spLocks noChangeShapeType="1"/>
          </xdr:cNvSpPr>
        </xdr:nvSpPr>
        <xdr:spPr bwMode="auto">
          <a:xfrm>
            <a:off x="1066" y="1982"/>
            <a:ext cx="36" cy="0"/>
          </a:xfrm>
          <a:prstGeom prst="line">
            <a:avLst/>
          </a:prstGeom>
          <a:noFill/>
          <a:ln w="1905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152400</xdr:colOff>
      <xdr:row>33</xdr:row>
      <xdr:rowOff>9525</xdr:rowOff>
    </xdr:from>
    <xdr:to>
      <xdr:col>4</xdr:col>
      <xdr:colOff>304800</xdr:colOff>
      <xdr:row>33</xdr:row>
      <xdr:rowOff>85725</xdr:rowOff>
    </xdr:to>
    <xdr:grpSp>
      <xdr:nvGrpSpPr>
        <xdr:cNvPr id="47" name="Group 32"/>
        <xdr:cNvGrpSpPr>
          <a:grpSpLocks/>
        </xdr:cNvGrpSpPr>
      </xdr:nvGrpSpPr>
      <xdr:grpSpPr bwMode="auto">
        <a:xfrm>
          <a:off x="3028950" y="7143750"/>
          <a:ext cx="152400" cy="76200"/>
          <a:chOff x="1056" y="1969"/>
          <a:chExt cx="50" cy="29"/>
        </a:xfrm>
      </xdr:grpSpPr>
      <xdr:sp macro="" textlink="">
        <xdr:nvSpPr>
          <xdr:cNvPr id="48" name="Oval 33"/>
          <xdr:cNvSpPr>
            <a:spLocks noChangeArrowheads="1"/>
          </xdr:cNvSpPr>
        </xdr:nvSpPr>
        <xdr:spPr bwMode="auto">
          <a:xfrm>
            <a:off x="1071" y="1969"/>
            <a:ext cx="25" cy="23"/>
          </a:xfrm>
          <a:prstGeom prst="ellipse">
            <a:avLst/>
          </a:prstGeom>
          <a:solidFill>
            <a:srgbClr val="FFFFFF"/>
          </a:solidFill>
          <a:ln w="190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49" name="Rectangle 34"/>
          <xdr:cNvSpPr>
            <a:spLocks noChangeArrowheads="1"/>
          </xdr:cNvSpPr>
        </xdr:nvSpPr>
        <xdr:spPr bwMode="auto">
          <a:xfrm>
            <a:off x="1056" y="1983"/>
            <a:ext cx="50" cy="15"/>
          </a:xfrm>
          <a:prstGeom prst="rect">
            <a:avLst/>
          </a:prstGeom>
          <a:solidFill>
            <a:srgbClr val="FFFFFF"/>
          </a:solidFill>
          <a:ln w="19050">
            <a:solidFill>
              <a:srgbClr val="FFFFFF"/>
            </a:solidFill>
            <a:miter lim="800000"/>
            <a:headEnd/>
            <a:tailEnd/>
          </a:ln>
        </xdr:spPr>
      </xdr:sp>
      <xdr:sp macro="" textlink="">
        <xdr:nvSpPr>
          <xdr:cNvPr id="50" name="Line 35"/>
          <xdr:cNvSpPr>
            <a:spLocks noChangeShapeType="1"/>
          </xdr:cNvSpPr>
        </xdr:nvSpPr>
        <xdr:spPr bwMode="auto">
          <a:xfrm>
            <a:off x="1066" y="1982"/>
            <a:ext cx="36" cy="0"/>
          </a:xfrm>
          <a:prstGeom prst="line">
            <a:avLst/>
          </a:prstGeom>
          <a:noFill/>
          <a:ln w="1905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5</xdr:col>
      <xdr:colOff>152400</xdr:colOff>
      <xdr:row>33</xdr:row>
      <xdr:rowOff>9525</xdr:rowOff>
    </xdr:from>
    <xdr:to>
      <xdr:col>5</xdr:col>
      <xdr:colOff>304800</xdr:colOff>
      <xdr:row>33</xdr:row>
      <xdr:rowOff>85725</xdr:rowOff>
    </xdr:to>
    <xdr:grpSp>
      <xdr:nvGrpSpPr>
        <xdr:cNvPr id="51" name="Group 32"/>
        <xdr:cNvGrpSpPr>
          <a:grpSpLocks/>
        </xdr:cNvGrpSpPr>
      </xdr:nvGrpSpPr>
      <xdr:grpSpPr bwMode="auto">
        <a:xfrm>
          <a:off x="3343275" y="7143750"/>
          <a:ext cx="152400" cy="76200"/>
          <a:chOff x="1056" y="1969"/>
          <a:chExt cx="50" cy="29"/>
        </a:xfrm>
      </xdr:grpSpPr>
      <xdr:sp macro="" textlink="">
        <xdr:nvSpPr>
          <xdr:cNvPr id="52" name="Oval 33"/>
          <xdr:cNvSpPr>
            <a:spLocks noChangeArrowheads="1"/>
          </xdr:cNvSpPr>
        </xdr:nvSpPr>
        <xdr:spPr bwMode="auto">
          <a:xfrm>
            <a:off x="1071" y="1969"/>
            <a:ext cx="25" cy="23"/>
          </a:xfrm>
          <a:prstGeom prst="ellipse">
            <a:avLst/>
          </a:prstGeom>
          <a:solidFill>
            <a:srgbClr val="FFFFFF"/>
          </a:solidFill>
          <a:ln w="190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53" name="Rectangle 34"/>
          <xdr:cNvSpPr>
            <a:spLocks noChangeArrowheads="1"/>
          </xdr:cNvSpPr>
        </xdr:nvSpPr>
        <xdr:spPr bwMode="auto">
          <a:xfrm>
            <a:off x="1056" y="1983"/>
            <a:ext cx="50" cy="15"/>
          </a:xfrm>
          <a:prstGeom prst="rect">
            <a:avLst/>
          </a:prstGeom>
          <a:solidFill>
            <a:srgbClr val="FFFFFF"/>
          </a:solidFill>
          <a:ln w="19050">
            <a:solidFill>
              <a:srgbClr val="FFFFFF"/>
            </a:solidFill>
            <a:miter lim="800000"/>
            <a:headEnd/>
            <a:tailEnd/>
          </a:ln>
        </xdr:spPr>
      </xdr:sp>
      <xdr:sp macro="" textlink="">
        <xdr:nvSpPr>
          <xdr:cNvPr id="54" name="Line 35"/>
          <xdr:cNvSpPr>
            <a:spLocks noChangeShapeType="1"/>
          </xdr:cNvSpPr>
        </xdr:nvSpPr>
        <xdr:spPr bwMode="auto">
          <a:xfrm>
            <a:off x="1066" y="1982"/>
            <a:ext cx="36" cy="0"/>
          </a:xfrm>
          <a:prstGeom prst="line">
            <a:avLst/>
          </a:prstGeom>
          <a:noFill/>
          <a:ln w="1905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6</xdr:col>
      <xdr:colOff>152400</xdr:colOff>
      <xdr:row>33</xdr:row>
      <xdr:rowOff>9525</xdr:rowOff>
    </xdr:from>
    <xdr:to>
      <xdr:col>6</xdr:col>
      <xdr:colOff>304800</xdr:colOff>
      <xdr:row>33</xdr:row>
      <xdr:rowOff>85725</xdr:rowOff>
    </xdr:to>
    <xdr:grpSp>
      <xdr:nvGrpSpPr>
        <xdr:cNvPr id="55" name="Group 32"/>
        <xdr:cNvGrpSpPr>
          <a:grpSpLocks/>
        </xdr:cNvGrpSpPr>
      </xdr:nvGrpSpPr>
      <xdr:grpSpPr bwMode="auto">
        <a:xfrm>
          <a:off x="3657600" y="7143750"/>
          <a:ext cx="152400" cy="76200"/>
          <a:chOff x="1056" y="1969"/>
          <a:chExt cx="50" cy="29"/>
        </a:xfrm>
      </xdr:grpSpPr>
      <xdr:sp macro="" textlink="">
        <xdr:nvSpPr>
          <xdr:cNvPr id="56" name="Oval 33"/>
          <xdr:cNvSpPr>
            <a:spLocks noChangeArrowheads="1"/>
          </xdr:cNvSpPr>
        </xdr:nvSpPr>
        <xdr:spPr bwMode="auto">
          <a:xfrm>
            <a:off x="1071" y="1969"/>
            <a:ext cx="25" cy="23"/>
          </a:xfrm>
          <a:prstGeom prst="ellipse">
            <a:avLst/>
          </a:prstGeom>
          <a:solidFill>
            <a:srgbClr val="FFFFFF"/>
          </a:solidFill>
          <a:ln w="190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57" name="Rectangle 34"/>
          <xdr:cNvSpPr>
            <a:spLocks noChangeArrowheads="1"/>
          </xdr:cNvSpPr>
        </xdr:nvSpPr>
        <xdr:spPr bwMode="auto">
          <a:xfrm>
            <a:off x="1056" y="1983"/>
            <a:ext cx="50" cy="15"/>
          </a:xfrm>
          <a:prstGeom prst="rect">
            <a:avLst/>
          </a:prstGeom>
          <a:solidFill>
            <a:srgbClr val="FFFFFF"/>
          </a:solidFill>
          <a:ln w="19050">
            <a:solidFill>
              <a:srgbClr val="FFFFFF"/>
            </a:solidFill>
            <a:miter lim="800000"/>
            <a:headEnd/>
            <a:tailEnd/>
          </a:ln>
        </xdr:spPr>
      </xdr:sp>
      <xdr:sp macro="" textlink="">
        <xdr:nvSpPr>
          <xdr:cNvPr id="58" name="Line 35"/>
          <xdr:cNvSpPr>
            <a:spLocks noChangeShapeType="1"/>
          </xdr:cNvSpPr>
        </xdr:nvSpPr>
        <xdr:spPr bwMode="auto">
          <a:xfrm>
            <a:off x="1066" y="1982"/>
            <a:ext cx="36" cy="0"/>
          </a:xfrm>
          <a:prstGeom prst="line">
            <a:avLst/>
          </a:prstGeom>
          <a:noFill/>
          <a:ln w="1905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13</xdr:col>
      <xdr:colOff>152400</xdr:colOff>
      <xdr:row>33</xdr:row>
      <xdr:rowOff>9525</xdr:rowOff>
    </xdr:from>
    <xdr:to>
      <xdr:col>13</xdr:col>
      <xdr:colOff>304800</xdr:colOff>
      <xdr:row>33</xdr:row>
      <xdr:rowOff>85725</xdr:rowOff>
    </xdr:to>
    <xdr:grpSp>
      <xdr:nvGrpSpPr>
        <xdr:cNvPr id="59" name="Group 32"/>
        <xdr:cNvGrpSpPr>
          <a:grpSpLocks/>
        </xdr:cNvGrpSpPr>
      </xdr:nvGrpSpPr>
      <xdr:grpSpPr bwMode="auto">
        <a:xfrm>
          <a:off x="5857875" y="7143750"/>
          <a:ext cx="152400" cy="76200"/>
          <a:chOff x="1056" y="1969"/>
          <a:chExt cx="50" cy="29"/>
        </a:xfrm>
      </xdr:grpSpPr>
      <xdr:sp macro="" textlink="">
        <xdr:nvSpPr>
          <xdr:cNvPr id="60" name="Oval 33"/>
          <xdr:cNvSpPr>
            <a:spLocks noChangeArrowheads="1"/>
          </xdr:cNvSpPr>
        </xdr:nvSpPr>
        <xdr:spPr bwMode="auto">
          <a:xfrm>
            <a:off x="1071" y="1969"/>
            <a:ext cx="25" cy="23"/>
          </a:xfrm>
          <a:prstGeom prst="ellipse">
            <a:avLst/>
          </a:prstGeom>
          <a:solidFill>
            <a:srgbClr val="FFFFFF"/>
          </a:solidFill>
          <a:ln w="190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61" name="Rectangle 34"/>
          <xdr:cNvSpPr>
            <a:spLocks noChangeArrowheads="1"/>
          </xdr:cNvSpPr>
        </xdr:nvSpPr>
        <xdr:spPr bwMode="auto">
          <a:xfrm>
            <a:off x="1056" y="1983"/>
            <a:ext cx="50" cy="15"/>
          </a:xfrm>
          <a:prstGeom prst="rect">
            <a:avLst/>
          </a:prstGeom>
          <a:solidFill>
            <a:srgbClr val="FFFFFF"/>
          </a:solidFill>
          <a:ln w="19050">
            <a:solidFill>
              <a:srgbClr val="FFFFFF"/>
            </a:solidFill>
            <a:miter lim="800000"/>
            <a:headEnd/>
            <a:tailEnd/>
          </a:ln>
        </xdr:spPr>
      </xdr:sp>
      <xdr:sp macro="" textlink="">
        <xdr:nvSpPr>
          <xdr:cNvPr id="62" name="Line 35"/>
          <xdr:cNvSpPr>
            <a:spLocks noChangeShapeType="1"/>
          </xdr:cNvSpPr>
        </xdr:nvSpPr>
        <xdr:spPr bwMode="auto">
          <a:xfrm>
            <a:off x="1066" y="1982"/>
            <a:ext cx="36" cy="0"/>
          </a:xfrm>
          <a:prstGeom prst="line">
            <a:avLst/>
          </a:prstGeom>
          <a:noFill/>
          <a:ln w="1905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14</xdr:col>
      <xdr:colOff>152400</xdr:colOff>
      <xdr:row>33</xdr:row>
      <xdr:rowOff>9525</xdr:rowOff>
    </xdr:from>
    <xdr:to>
      <xdr:col>14</xdr:col>
      <xdr:colOff>304800</xdr:colOff>
      <xdr:row>33</xdr:row>
      <xdr:rowOff>85725</xdr:rowOff>
    </xdr:to>
    <xdr:grpSp>
      <xdr:nvGrpSpPr>
        <xdr:cNvPr id="63" name="Group 32"/>
        <xdr:cNvGrpSpPr>
          <a:grpSpLocks/>
        </xdr:cNvGrpSpPr>
      </xdr:nvGrpSpPr>
      <xdr:grpSpPr bwMode="auto">
        <a:xfrm>
          <a:off x="6172200" y="7143750"/>
          <a:ext cx="152400" cy="76200"/>
          <a:chOff x="1056" y="1969"/>
          <a:chExt cx="50" cy="29"/>
        </a:xfrm>
      </xdr:grpSpPr>
      <xdr:sp macro="" textlink="">
        <xdr:nvSpPr>
          <xdr:cNvPr id="64" name="Oval 33"/>
          <xdr:cNvSpPr>
            <a:spLocks noChangeArrowheads="1"/>
          </xdr:cNvSpPr>
        </xdr:nvSpPr>
        <xdr:spPr bwMode="auto">
          <a:xfrm>
            <a:off x="1071" y="1969"/>
            <a:ext cx="25" cy="23"/>
          </a:xfrm>
          <a:prstGeom prst="ellipse">
            <a:avLst/>
          </a:prstGeom>
          <a:solidFill>
            <a:srgbClr val="FFFFFF"/>
          </a:solidFill>
          <a:ln w="190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65" name="Rectangle 34"/>
          <xdr:cNvSpPr>
            <a:spLocks noChangeArrowheads="1"/>
          </xdr:cNvSpPr>
        </xdr:nvSpPr>
        <xdr:spPr bwMode="auto">
          <a:xfrm>
            <a:off x="1056" y="1983"/>
            <a:ext cx="50" cy="15"/>
          </a:xfrm>
          <a:prstGeom prst="rect">
            <a:avLst/>
          </a:prstGeom>
          <a:solidFill>
            <a:srgbClr val="FFFFFF"/>
          </a:solidFill>
          <a:ln w="19050">
            <a:solidFill>
              <a:srgbClr val="FFFFFF"/>
            </a:solidFill>
            <a:miter lim="800000"/>
            <a:headEnd/>
            <a:tailEnd/>
          </a:ln>
        </xdr:spPr>
      </xdr:sp>
      <xdr:sp macro="" textlink="">
        <xdr:nvSpPr>
          <xdr:cNvPr id="66" name="Line 35"/>
          <xdr:cNvSpPr>
            <a:spLocks noChangeShapeType="1"/>
          </xdr:cNvSpPr>
        </xdr:nvSpPr>
        <xdr:spPr bwMode="auto">
          <a:xfrm>
            <a:off x="1066" y="1982"/>
            <a:ext cx="36" cy="0"/>
          </a:xfrm>
          <a:prstGeom prst="line">
            <a:avLst/>
          </a:prstGeom>
          <a:noFill/>
          <a:ln w="1905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19</xdr:col>
      <xdr:colOff>152400</xdr:colOff>
      <xdr:row>33</xdr:row>
      <xdr:rowOff>9525</xdr:rowOff>
    </xdr:from>
    <xdr:to>
      <xdr:col>19</xdr:col>
      <xdr:colOff>304800</xdr:colOff>
      <xdr:row>33</xdr:row>
      <xdr:rowOff>85725</xdr:rowOff>
    </xdr:to>
    <xdr:grpSp>
      <xdr:nvGrpSpPr>
        <xdr:cNvPr id="67" name="Group 32"/>
        <xdr:cNvGrpSpPr>
          <a:grpSpLocks/>
        </xdr:cNvGrpSpPr>
      </xdr:nvGrpSpPr>
      <xdr:grpSpPr bwMode="auto">
        <a:xfrm>
          <a:off x="7743825" y="7143750"/>
          <a:ext cx="152400" cy="76200"/>
          <a:chOff x="1056" y="1969"/>
          <a:chExt cx="50" cy="29"/>
        </a:xfrm>
      </xdr:grpSpPr>
      <xdr:sp macro="" textlink="">
        <xdr:nvSpPr>
          <xdr:cNvPr id="68" name="Oval 33"/>
          <xdr:cNvSpPr>
            <a:spLocks noChangeArrowheads="1"/>
          </xdr:cNvSpPr>
        </xdr:nvSpPr>
        <xdr:spPr bwMode="auto">
          <a:xfrm>
            <a:off x="1071" y="1969"/>
            <a:ext cx="25" cy="23"/>
          </a:xfrm>
          <a:prstGeom prst="ellipse">
            <a:avLst/>
          </a:prstGeom>
          <a:solidFill>
            <a:srgbClr val="FFFFFF"/>
          </a:solidFill>
          <a:ln w="190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69" name="Rectangle 34"/>
          <xdr:cNvSpPr>
            <a:spLocks noChangeArrowheads="1"/>
          </xdr:cNvSpPr>
        </xdr:nvSpPr>
        <xdr:spPr bwMode="auto">
          <a:xfrm>
            <a:off x="1056" y="1983"/>
            <a:ext cx="50" cy="15"/>
          </a:xfrm>
          <a:prstGeom prst="rect">
            <a:avLst/>
          </a:prstGeom>
          <a:solidFill>
            <a:srgbClr val="FFFFFF"/>
          </a:solidFill>
          <a:ln w="19050">
            <a:solidFill>
              <a:srgbClr val="FFFFFF"/>
            </a:solidFill>
            <a:miter lim="800000"/>
            <a:headEnd/>
            <a:tailEnd/>
          </a:ln>
        </xdr:spPr>
      </xdr:sp>
      <xdr:sp macro="" textlink="">
        <xdr:nvSpPr>
          <xdr:cNvPr id="70" name="Line 35"/>
          <xdr:cNvSpPr>
            <a:spLocks noChangeShapeType="1"/>
          </xdr:cNvSpPr>
        </xdr:nvSpPr>
        <xdr:spPr bwMode="auto">
          <a:xfrm>
            <a:off x="1066" y="1982"/>
            <a:ext cx="36" cy="0"/>
          </a:xfrm>
          <a:prstGeom prst="line">
            <a:avLst/>
          </a:prstGeom>
          <a:noFill/>
          <a:ln w="1905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22</xdr:col>
      <xdr:colOff>152400</xdr:colOff>
      <xdr:row>33</xdr:row>
      <xdr:rowOff>9525</xdr:rowOff>
    </xdr:from>
    <xdr:to>
      <xdr:col>22</xdr:col>
      <xdr:colOff>304800</xdr:colOff>
      <xdr:row>33</xdr:row>
      <xdr:rowOff>85725</xdr:rowOff>
    </xdr:to>
    <xdr:grpSp>
      <xdr:nvGrpSpPr>
        <xdr:cNvPr id="71" name="Group 32"/>
        <xdr:cNvGrpSpPr>
          <a:grpSpLocks/>
        </xdr:cNvGrpSpPr>
      </xdr:nvGrpSpPr>
      <xdr:grpSpPr bwMode="auto">
        <a:xfrm>
          <a:off x="8686800" y="7143750"/>
          <a:ext cx="152400" cy="76200"/>
          <a:chOff x="1056" y="1969"/>
          <a:chExt cx="50" cy="29"/>
        </a:xfrm>
      </xdr:grpSpPr>
      <xdr:sp macro="" textlink="">
        <xdr:nvSpPr>
          <xdr:cNvPr id="72" name="Oval 33"/>
          <xdr:cNvSpPr>
            <a:spLocks noChangeArrowheads="1"/>
          </xdr:cNvSpPr>
        </xdr:nvSpPr>
        <xdr:spPr bwMode="auto">
          <a:xfrm>
            <a:off x="1071" y="1969"/>
            <a:ext cx="25" cy="23"/>
          </a:xfrm>
          <a:prstGeom prst="ellipse">
            <a:avLst/>
          </a:prstGeom>
          <a:solidFill>
            <a:srgbClr val="FFFFFF"/>
          </a:solidFill>
          <a:ln w="190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73" name="Rectangle 34"/>
          <xdr:cNvSpPr>
            <a:spLocks noChangeArrowheads="1"/>
          </xdr:cNvSpPr>
        </xdr:nvSpPr>
        <xdr:spPr bwMode="auto">
          <a:xfrm>
            <a:off x="1056" y="1983"/>
            <a:ext cx="50" cy="15"/>
          </a:xfrm>
          <a:prstGeom prst="rect">
            <a:avLst/>
          </a:prstGeom>
          <a:solidFill>
            <a:srgbClr val="FFFFFF"/>
          </a:solidFill>
          <a:ln w="19050">
            <a:solidFill>
              <a:srgbClr val="FFFFFF"/>
            </a:solidFill>
            <a:miter lim="800000"/>
            <a:headEnd/>
            <a:tailEnd/>
          </a:ln>
        </xdr:spPr>
      </xdr:sp>
      <xdr:sp macro="" textlink="">
        <xdr:nvSpPr>
          <xdr:cNvPr id="74" name="Line 35"/>
          <xdr:cNvSpPr>
            <a:spLocks noChangeShapeType="1"/>
          </xdr:cNvSpPr>
        </xdr:nvSpPr>
        <xdr:spPr bwMode="auto">
          <a:xfrm>
            <a:off x="1066" y="1982"/>
            <a:ext cx="36" cy="0"/>
          </a:xfrm>
          <a:prstGeom prst="line">
            <a:avLst/>
          </a:prstGeom>
          <a:noFill/>
          <a:ln w="1905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25</xdr:col>
      <xdr:colOff>152400</xdr:colOff>
      <xdr:row>33</xdr:row>
      <xdr:rowOff>9525</xdr:rowOff>
    </xdr:from>
    <xdr:to>
      <xdr:col>25</xdr:col>
      <xdr:colOff>304800</xdr:colOff>
      <xdr:row>33</xdr:row>
      <xdr:rowOff>85725</xdr:rowOff>
    </xdr:to>
    <xdr:grpSp>
      <xdr:nvGrpSpPr>
        <xdr:cNvPr id="75" name="Group 32"/>
        <xdr:cNvGrpSpPr>
          <a:grpSpLocks/>
        </xdr:cNvGrpSpPr>
      </xdr:nvGrpSpPr>
      <xdr:grpSpPr bwMode="auto">
        <a:xfrm>
          <a:off x="9629775" y="7143750"/>
          <a:ext cx="152400" cy="76200"/>
          <a:chOff x="1056" y="1969"/>
          <a:chExt cx="50" cy="29"/>
        </a:xfrm>
      </xdr:grpSpPr>
      <xdr:sp macro="" textlink="">
        <xdr:nvSpPr>
          <xdr:cNvPr id="76" name="Oval 33"/>
          <xdr:cNvSpPr>
            <a:spLocks noChangeArrowheads="1"/>
          </xdr:cNvSpPr>
        </xdr:nvSpPr>
        <xdr:spPr bwMode="auto">
          <a:xfrm>
            <a:off x="1071" y="1969"/>
            <a:ext cx="25" cy="23"/>
          </a:xfrm>
          <a:prstGeom prst="ellipse">
            <a:avLst/>
          </a:prstGeom>
          <a:solidFill>
            <a:srgbClr val="FFFFFF"/>
          </a:solidFill>
          <a:ln w="190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77" name="Rectangle 34"/>
          <xdr:cNvSpPr>
            <a:spLocks noChangeArrowheads="1"/>
          </xdr:cNvSpPr>
        </xdr:nvSpPr>
        <xdr:spPr bwMode="auto">
          <a:xfrm>
            <a:off x="1056" y="1983"/>
            <a:ext cx="50" cy="15"/>
          </a:xfrm>
          <a:prstGeom prst="rect">
            <a:avLst/>
          </a:prstGeom>
          <a:solidFill>
            <a:srgbClr val="FFFFFF"/>
          </a:solidFill>
          <a:ln w="19050">
            <a:solidFill>
              <a:srgbClr val="FFFFFF"/>
            </a:solidFill>
            <a:miter lim="800000"/>
            <a:headEnd/>
            <a:tailEnd/>
          </a:ln>
        </xdr:spPr>
      </xdr:sp>
      <xdr:sp macro="" textlink="">
        <xdr:nvSpPr>
          <xdr:cNvPr id="78" name="Line 35"/>
          <xdr:cNvSpPr>
            <a:spLocks noChangeShapeType="1"/>
          </xdr:cNvSpPr>
        </xdr:nvSpPr>
        <xdr:spPr bwMode="auto">
          <a:xfrm>
            <a:off x="1066" y="1982"/>
            <a:ext cx="36" cy="0"/>
          </a:xfrm>
          <a:prstGeom prst="line">
            <a:avLst/>
          </a:prstGeom>
          <a:noFill/>
          <a:ln w="1905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29</xdr:col>
      <xdr:colOff>152400</xdr:colOff>
      <xdr:row>33</xdr:row>
      <xdr:rowOff>9525</xdr:rowOff>
    </xdr:from>
    <xdr:to>
      <xdr:col>29</xdr:col>
      <xdr:colOff>304800</xdr:colOff>
      <xdr:row>33</xdr:row>
      <xdr:rowOff>85725</xdr:rowOff>
    </xdr:to>
    <xdr:grpSp>
      <xdr:nvGrpSpPr>
        <xdr:cNvPr id="79" name="Group 32"/>
        <xdr:cNvGrpSpPr>
          <a:grpSpLocks/>
        </xdr:cNvGrpSpPr>
      </xdr:nvGrpSpPr>
      <xdr:grpSpPr bwMode="auto">
        <a:xfrm>
          <a:off x="10887075" y="7143750"/>
          <a:ext cx="152400" cy="76200"/>
          <a:chOff x="1056" y="1969"/>
          <a:chExt cx="50" cy="29"/>
        </a:xfrm>
      </xdr:grpSpPr>
      <xdr:sp macro="" textlink="">
        <xdr:nvSpPr>
          <xdr:cNvPr id="80" name="Oval 33"/>
          <xdr:cNvSpPr>
            <a:spLocks noChangeArrowheads="1"/>
          </xdr:cNvSpPr>
        </xdr:nvSpPr>
        <xdr:spPr bwMode="auto">
          <a:xfrm>
            <a:off x="1071" y="1969"/>
            <a:ext cx="25" cy="23"/>
          </a:xfrm>
          <a:prstGeom prst="ellipse">
            <a:avLst/>
          </a:prstGeom>
          <a:solidFill>
            <a:srgbClr val="FFFFFF"/>
          </a:solidFill>
          <a:ln w="190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81" name="Rectangle 34"/>
          <xdr:cNvSpPr>
            <a:spLocks noChangeArrowheads="1"/>
          </xdr:cNvSpPr>
        </xdr:nvSpPr>
        <xdr:spPr bwMode="auto">
          <a:xfrm>
            <a:off x="1056" y="1983"/>
            <a:ext cx="50" cy="15"/>
          </a:xfrm>
          <a:prstGeom prst="rect">
            <a:avLst/>
          </a:prstGeom>
          <a:solidFill>
            <a:srgbClr val="FFFFFF"/>
          </a:solidFill>
          <a:ln w="19050">
            <a:solidFill>
              <a:srgbClr val="FFFFFF"/>
            </a:solidFill>
            <a:miter lim="800000"/>
            <a:headEnd/>
            <a:tailEnd/>
          </a:ln>
        </xdr:spPr>
      </xdr:sp>
      <xdr:sp macro="" textlink="">
        <xdr:nvSpPr>
          <xdr:cNvPr id="82" name="Line 35"/>
          <xdr:cNvSpPr>
            <a:spLocks noChangeShapeType="1"/>
          </xdr:cNvSpPr>
        </xdr:nvSpPr>
        <xdr:spPr bwMode="auto">
          <a:xfrm>
            <a:off x="1066" y="1982"/>
            <a:ext cx="36" cy="0"/>
          </a:xfrm>
          <a:prstGeom prst="line">
            <a:avLst/>
          </a:prstGeom>
          <a:noFill/>
          <a:ln w="1905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30</xdr:col>
      <xdr:colOff>152400</xdr:colOff>
      <xdr:row>33</xdr:row>
      <xdr:rowOff>9525</xdr:rowOff>
    </xdr:from>
    <xdr:to>
      <xdr:col>30</xdr:col>
      <xdr:colOff>304800</xdr:colOff>
      <xdr:row>33</xdr:row>
      <xdr:rowOff>85725</xdr:rowOff>
    </xdr:to>
    <xdr:grpSp>
      <xdr:nvGrpSpPr>
        <xdr:cNvPr id="83" name="Group 32"/>
        <xdr:cNvGrpSpPr>
          <a:grpSpLocks/>
        </xdr:cNvGrpSpPr>
      </xdr:nvGrpSpPr>
      <xdr:grpSpPr bwMode="auto">
        <a:xfrm>
          <a:off x="11201400" y="7143750"/>
          <a:ext cx="152400" cy="76200"/>
          <a:chOff x="1056" y="1969"/>
          <a:chExt cx="50" cy="29"/>
        </a:xfrm>
      </xdr:grpSpPr>
      <xdr:sp macro="" textlink="">
        <xdr:nvSpPr>
          <xdr:cNvPr id="84" name="Oval 33"/>
          <xdr:cNvSpPr>
            <a:spLocks noChangeArrowheads="1"/>
          </xdr:cNvSpPr>
        </xdr:nvSpPr>
        <xdr:spPr bwMode="auto">
          <a:xfrm>
            <a:off x="1071" y="1969"/>
            <a:ext cx="25" cy="23"/>
          </a:xfrm>
          <a:prstGeom prst="ellipse">
            <a:avLst/>
          </a:prstGeom>
          <a:solidFill>
            <a:srgbClr val="FFFFFF"/>
          </a:solidFill>
          <a:ln w="190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85" name="Rectangle 34"/>
          <xdr:cNvSpPr>
            <a:spLocks noChangeArrowheads="1"/>
          </xdr:cNvSpPr>
        </xdr:nvSpPr>
        <xdr:spPr bwMode="auto">
          <a:xfrm>
            <a:off x="1056" y="1983"/>
            <a:ext cx="50" cy="15"/>
          </a:xfrm>
          <a:prstGeom prst="rect">
            <a:avLst/>
          </a:prstGeom>
          <a:solidFill>
            <a:srgbClr val="FFFFFF"/>
          </a:solidFill>
          <a:ln w="19050">
            <a:solidFill>
              <a:srgbClr val="FFFFFF"/>
            </a:solidFill>
            <a:miter lim="800000"/>
            <a:headEnd/>
            <a:tailEnd/>
          </a:ln>
        </xdr:spPr>
      </xdr:sp>
      <xdr:sp macro="" textlink="">
        <xdr:nvSpPr>
          <xdr:cNvPr id="86" name="Line 35"/>
          <xdr:cNvSpPr>
            <a:spLocks noChangeShapeType="1"/>
          </xdr:cNvSpPr>
        </xdr:nvSpPr>
        <xdr:spPr bwMode="auto">
          <a:xfrm>
            <a:off x="1066" y="1982"/>
            <a:ext cx="36" cy="0"/>
          </a:xfrm>
          <a:prstGeom prst="line">
            <a:avLst/>
          </a:prstGeom>
          <a:noFill/>
          <a:ln w="1905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5</xdr:col>
      <xdr:colOff>171450</xdr:colOff>
      <xdr:row>35</xdr:row>
      <xdr:rowOff>9525</xdr:rowOff>
    </xdr:from>
    <xdr:to>
      <xdr:col>6</xdr:col>
      <xdr:colOff>9525</xdr:colOff>
      <xdr:row>35</xdr:row>
      <xdr:rowOff>85725</xdr:rowOff>
    </xdr:to>
    <xdr:grpSp>
      <xdr:nvGrpSpPr>
        <xdr:cNvPr id="87" name="Group 32"/>
        <xdr:cNvGrpSpPr>
          <a:grpSpLocks/>
        </xdr:cNvGrpSpPr>
      </xdr:nvGrpSpPr>
      <xdr:grpSpPr bwMode="auto">
        <a:xfrm>
          <a:off x="3362325" y="7581900"/>
          <a:ext cx="152400" cy="76200"/>
          <a:chOff x="1056" y="1969"/>
          <a:chExt cx="50" cy="29"/>
        </a:xfrm>
      </xdr:grpSpPr>
      <xdr:sp macro="" textlink="">
        <xdr:nvSpPr>
          <xdr:cNvPr id="88" name="Oval 33"/>
          <xdr:cNvSpPr>
            <a:spLocks noChangeArrowheads="1"/>
          </xdr:cNvSpPr>
        </xdr:nvSpPr>
        <xdr:spPr bwMode="auto">
          <a:xfrm>
            <a:off x="1071" y="1969"/>
            <a:ext cx="25" cy="23"/>
          </a:xfrm>
          <a:prstGeom prst="ellipse">
            <a:avLst/>
          </a:prstGeom>
          <a:solidFill>
            <a:srgbClr val="FFFFFF"/>
          </a:solidFill>
          <a:ln w="190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89" name="Rectangle 34"/>
          <xdr:cNvSpPr>
            <a:spLocks noChangeArrowheads="1"/>
          </xdr:cNvSpPr>
        </xdr:nvSpPr>
        <xdr:spPr bwMode="auto">
          <a:xfrm>
            <a:off x="1056" y="1983"/>
            <a:ext cx="50" cy="15"/>
          </a:xfrm>
          <a:prstGeom prst="rect">
            <a:avLst/>
          </a:prstGeom>
          <a:solidFill>
            <a:srgbClr val="FFFFFF"/>
          </a:solidFill>
          <a:ln w="19050">
            <a:solidFill>
              <a:srgbClr val="FFFFFF"/>
            </a:solidFill>
            <a:miter lim="800000"/>
            <a:headEnd/>
            <a:tailEnd/>
          </a:ln>
        </xdr:spPr>
      </xdr:sp>
      <xdr:sp macro="" textlink="">
        <xdr:nvSpPr>
          <xdr:cNvPr id="90" name="Line 35"/>
          <xdr:cNvSpPr>
            <a:spLocks noChangeShapeType="1"/>
          </xdr:cNvSpPr>
        </xdr:nvSpPr>
        <xdr:spPr bwMode="auto">
          <a:xfrm>
            <a:off x="1066" y="1982"/>
            <a:ext cx="36" cy="0"/>
          </a:xfrm>
          <a:prstGeom prst="line">
            <a:avLst/>
          </a:prstGeom>
          <a:noFill/>
          <a:ln w="1905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28</xdr:col>
      <xdr:colOff>152400</xdr:colOff>
      <xdr:row>33</xdr:row>
      <xdr:rowOff>9525</xdr:rowOff>
    </xdr:from>
    <xdr:to>
      <xdr:col>28</xdr:col>
      <xdr:colOff>304800</xdr:colOff>
      <xdr:row>33</xdr:row>
      <xdr:rowOff>85725</xdr:rowOff>
    </xdr:to>
    <xdr:grpSp>
      <xdr:nvGrpSpPr>
        <xdr:cNvPr id="91" name="Group 32"/>
        <xdr:cNvGrpSpPr>
          <a:grpSpLocks/>
        </xdr:cNvGrpSpPr>
      </xdr:nvGrpSpPr>
      <xdr:grpSpPr bwMode="auto">
        <a:xfrm>
          <a:off x="10572750" y="7143750"/>
          <a:ext cx="152400" cy="76200"/>
          <a:chOff x="1056" y="1969"/>
          <a:chExt cx="50" cy="29"/>
        </a:xfrm>
      </xdr:grpSpPr>
      <xdr:sp macro="" textlink="">
        <xdr:nvSpPr>
          <xdr:cNvPr id="92" name="Oval 33"/>
          <xdr:cNvSpPr>
            <a:spLocks noChangeArrowheads="1"/>
          </xdr:cNvSpPr>
        </xdr:nvSpPr>
        <xdr:spPr bwMode="auto">
          <a:xfrm>
            <a:off x="1071" y="1969"/>
            <a:ext cx="25" cy="23"/>
          </a:xfrm>
          <a:prstGeom prst="ellipse">
            <a:avLst/>
          </a:prstGeom>
          <a:solidFill>
            <a:srgbClr val="FFFFFF"/>
          </a:solidFill>
          <a:ln w="190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93" name="Rectangle 34"/>
          <xdr:cNvSpPr>
            <a:spLocks noChangeArrowheads="1"/>
          </xdr:cNvSpPr>
        </xdr:nvSpPr>
        <xdr:spPr bwMode="auto">
          <a:xfrm>
            <a:off x="1056" y="1983"/>
            <a:ext cx="50" cy="15"/>
          </a:xfrm>
          <a:prstGeom prst="rect">
            <a:avLst/>
          </a:prstGeom>
          <a:solidFill>
            <a:srgbClr val="FFFFFF"/>
          </a:solidFill>
          <a:ln w="19050">
            <a:solidFill>
              <a:srgbClr val="FFFFFF"/>
            </a:solidFill>
            <a:miter lim="800000"/>
            <a:headEnd/>
            <a:tailEnd/>
          </a:ln>
        </xdr:spPr>
      </xdr:sp>
      <xdr:sp macro="" textlink="">
        <xdr:nvSpPr>
          <xdr:cNvPr id="94" name="Line 35"/>
          <xdr:cNvSpPr>
            <a:spLocks noChangeShapeType="1"/>
          </xdr:cNvSpPr>
        </xdr:nvSpPr>
        <xdr:spPr bwMode="auto">
          <a:xfrm>
            <a:off x="1066" y="1982"/>
            <a:ext cx="36" cy="0"/>
          </a:xfrm>
          <a:prstGeom prst="line">
            <a:avLst/>
          </a:prstGeom>
          <a:noFill/>
          <a:ln w="1905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152400</xdr:colOff>
      <xdr:row>86</xdr:row>
      <xdr:rowOff>57150</xdr:rowOff>
    </xdr:from>
    <xdr:to>
      <xdr:col>10</xdr:col>
      <xdr:colOff>219075</xdr:colOff>
      <xdr:row>86</xdr:row>
      <xdr:rowOff>114300</xdr:rowOff>
    </xdr:to>
    <xdr:sp macro="" textlink="">
      <xdr:nvSpPr>
        <xdr:cNvPr id="16853" name="AutoShape 200"/>
        <xdr:cNvSpPr>
          <a:spLocks noChangeArrowheads="1"/>
        </xdr:cNvSpPr>
      </xdr:nvSpPr>
      <xdr:spPr bwMode="auto">
        <a:xfrm>
          <a:off x="5543550" y="18249900"/>
          <a:ext cx="66675" cy="57150"/>
        </a:xfrm>
        <a:prstGeom prst="triangle">
          <a:avLst>
            <a:gd name="adj" fmla="val 50000"/>
          </a:avLst>
        </a:prstGeom>
        <a:solidFill>
          <a:srgbClr val="333333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19</xdr:col>
      <xdr:colOff>133350</xdr:colOff>
      <xdr:row>86</xdr:row>
      <xdr:rowOff>66675</xdr:rowOff>
    </xdr:from>
    <xdr:to>
      <xdr:col>19</xdr:col>
      <xdr:colOff>304800</xdr:colOff>
      <xdr:row>86</xdr:row>
      <xdr:rowOff>142875</xdr:rowOff>
    </xdr:to>
    <xdr:grpSp>
      <xdr:nvGrpSpPr>
        <xdr:cNvPr id="16854" name="Group 201"/>
        <xdr:cNvGrpSpPr>
          <a:grpSpLocks/>
        </xdr:cNvGrpSpPr>
      </xdr:nvGrpSpPr>
      <xdr:grpSpPr bwMode="auto">
        <a:xfrm>
          <a:off x="8782050" y="18259425"/>
          <a:ext cx="171450" cy="76200"/>
          <a:chOff x="1056" y="1969"/>
          <a:chExt cx="50" cy="29"/>
        </a:xfrm>
      </xdr:grpSpPr>
      <xdr:sp macro="" textlink="">
        <xdr:nvSpPr>
          <xdr:cNvPr id="16917" name="Oval 202"/>
          <xdr:cNvSpPr>
            <a:spLocks noChangeArrowheads="1"/>
          </xdr:cNvSpPr>
        </xdr:nvSpPr>
        <xdr:spPr bwMode="auto">
          <a:xfrm>
            <a:off x="1071" y="1969"/>
            <a:ext cx="25" cy="23"/>
          </a:xfrm>
          <a:prstGeom prst="ellipse">
            <a:avLst/>
          </a:prstGeom>
          <a:solidFill>
            <a:srgbClr val="FFFFFF"/>
          </a:solidFill>
          <a:ln w="190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6918" name="Rectangle 203"/>
          <xdr:cNvSpPr>
            <a:spLocks noChangeArrowheads="1"/>
          </xdr:cNvSpPr>
        </xdr:nvSpPr>
        <xdr:spPr bwMode="auto">
          <a:xfrm>
            <a:off x="1056" y="1983"/>
            <a:ext cx="50" cy="15"/>
          </a:xfrm>
          <a:prstGeom prst="rect">
            <a:avLst/>
          </a:prstGeom>
          <a:solidFill>
            <a:srgbClr val="FFFFFF"/>
          </a:solidFill>
          <a:ln w="19050">
            <a:solidFill>
              <a:srgbClr val="FFFFFF"/>
            </a:solidFill>
            <a:miter lim="800000"/>
            <a:headEnd/>
            <a:tailEnd/>
          </a:ln>
        </xdr:spPr>
      </xdr:sp>
      <xdr:sp macro="" textlink="">
        <xdr:nvSpPr>
          <xdr:cNvPr id="16919" name="Line 204"/>
          <xdr:cNvSpPr>
            <a:spLocks noChangeShapeType="1"/>
          </xdr:cNvSpPr>
        </xdr:nvSpPr>
        <xdr:spPr bwMode="auto">
          <a:xfrm>
            <a:off x="1066" y="1982"/>
            <a:ext cx="36" cy="0"/>
          </a:xfrm>
          <a:prstGeom prst="line">
            <a:avLst/>
          </a:prstGeom>
          <a:noFill/>
          <a:ln w="1905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6</xdr:col>
      <xdr:colOff>152400</xdr:colOff>
      <xdr:row>86</xdr:row>
      <xdr:rowOff>47625</xdr:rowOff>
    </xdr:from>
    <xdr:to>
      <xdr:col>6</xdr:col>
      <xdr:colOff>238125</xdr:colOff>
      <xdr:row>86</xdr:row>
      <xdr:rowOff>123825</xdr:rowOff>
    </xdr:to>
    <xdr:grpSp>
      <xdr:nvGrpSpPr>
        <xdr:cNvPr id="16855" name="Group 205"/>
        <xdr:cNvGrpSpPr>
          <a:grpSpLocks/>
        </xdr:cNvGrpSpPr>
      </xdr:nvGrpSpPr>
      <xdr:grpSpPr bwMode="auto">
        <a:xfrm>
          <a:off x="4095750" y="18240375"/>
          <a:ext cx="85725" cy="76200"/>
          <a:chOff x="748" y="737"/>
          <a:chExt cx="18" cy="17"/>
        </a:xfrm>
      </xdr:grpSpPr>
      <xdr:sp macro="" textlink="">
        <xdr:nvSpPr>
          <xdr:cNvPr id="16913" name="Line 206"/>
          <xdr:cNvSpPr>
            <a:spLocks noChangeShapeType="1"/>
          </xdr:cNvSpPr>
        </xdr:nvSpPr>
        <xdr:spPr bwMode="auto">
          <a:xfrm>
            <a:off x="748" y="745"/>
            <a:ext cx="1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6914" name="Line 207"/>
          <xdr:cNvSpPr>
            <a:spLocks noChangeShapeType="1"/>
          </xdr:cNvSpPr>
        </xdr:nvSpPr>
        <xdr:spPr bwMode="auto">
          <a:xfrm>
            <a:off x="757" y="737"/>
            <a:ext cx="0" cy="17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6915" name="Line 208"/>
          <xdr:cNvSpPr>
            <a:spLocks noChangeShapeType="1"/>
          </xdr:cNvSpPr>
        </xdr:nvSpPr>
        <xdr:spPr bwMode="auto">
          <a:xfrm>
            <a:off x="751" y="739"/>
            <a:ext cx="12" cy="12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6916" name="Line 209"/>
          <xdr:cNvSpPr>
            <a:spLocks noChangeShapeType="1"/>
          </xdr:cNvSpPr>
        </xdr:nvSpPr>
        <xdr:spPr bwMode="auto">
          <a:xfrm flipH="1">
            <a:off x="751" y="739"/>
            <a:ext cx="12" cy="11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14</xdr:col>
      <xdr:colOff>171450</xdr:colOff>
      <xdr:row>86</xdr:row>
      <xdr:rowOff>57150</xdr:rowOff>
    </xdr:from>
    <xdr:to>
      <xdr:col>14</xdr:col>
      <xdr:colOff>228600</xdr:colOff>
      <xdr:row>86</xdr:row>
      <xdr:rowOff>104775</xdr:rowOff>
    </xdr:to>
    <xdr:sp macro="" textlink="">
      <xdr:nvSpPr>
        <xdr:cNvPr id="16856" name="Oval 273"/>
        <xdr:cNvSpPr>
          <a:spLocks noChangeArrowheads="1"/>
        </xdr:cNvSpPr>
      </xdr:nvSpPr>
      <xdr:spPr bwMode="auto">
        <a:xfrm>
          <a:off x="7010400" y="18249900"/>
          <a:ext cx="57150" cy="47625"/>
        </a:xfrm>
        <a:prstGeom prst="ellipse">
          <a:avLst/>
        </a:prstGeom>
        <a:solidFill>
          <a:srgbClr val="000000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247650</xdr:colOff>
      <xdr:row>37</xdr:row>
      <xdr:rowOff>0</xdr:rowOff>
    </xdr:from>
    <xdr:to>
      <xdr:col>9</xdr:col>
      <xdr:colOff>19050</xdr:colOff>
      <xdr:row>37</xdr:row>
      <xdr:rowOff>85725</xdr:rowOff>
    </xdr:to>
    <xdr:grpSp>
      <xdr:nvGrpSpPr>
        <xdr:cNvPr id="16857" name="Group 201"/>
        <xdr:cNvGrpSpPr>
          <a:grpSpLocks/>
        </xdr:cNvGrpSpPr>
      </xdr:nvGrpSpPr>
      <xdr:grpSpPr bwMode="auto">
        <a:xfrm>
          <a:off x="4914900" y="7791450"/>
          <a:ext cx="133350" cy="85725"/>
          <a:chOff x="1056" y="1969"/>
          <a:chExt cx="50" cy="29"/>
        </a:xfrm>
      </xdr:grpSpPr>
      <xdr:sp macro="" textlink="">
        <xdr:nvSpPr>
          <xdr:cNvPr id="16910" name="Oval 202"/>
          <xdr:cNvSpPr>
            <a:spLocks noChangeArrowheads="1"/>
          </xdr:cNvSpPr>
        </xdr:nvSpPr>
        <xdr:spPr bwMode="auto">
          <a:xfrm>
            <a:off x="1071" y="1969"/>
            <a:ext cx="25" cy="23"/>
          </a:xfrm>
          <a:prstGeom prst="ellipse">
            <a:avLst/>
          </a:prstGeom>
          <a:solidFill>
            <a:srgbClr val="FFFFFF"/>
          </a:solidFill>
          <a:ln w="190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6911" name="Rectangle 203"/>
          <xdr:cNvSpPr>
            <a:spLocks noChangeArrowheads="1"/>
          </xdr:cNvSpPr>
        </xdr:nvSpPr>
        <xdr:spPr bwMode="auto">
          <a:xfrm>
            <a:off x="1056" y="1983"/>
            <a:ext cx="50" cy="15"/>
          </a:xfrm>
          <a:prstGeom prst="rect">
            <a:avLst/>
          </a:prstGeom>
          <a:solidFill>
            <a:srgbClr val="FFFFFF"/>
          </a:solidFill>
          <a:ln w="19050">
            <a:solidFill>
              <a:srgbClr val="FFFFFF"/>
            </a:solidFill>
            <a:miter lim="800000"/>
            <a:headEnd/>
            <a:tailEnd/>
          </a:ln>
        </xdr:spPr>
      </xdr:sp>
      <xdr:sp macro="" textlink="">
        <xdr:nvSpPr>
          <xdr:cNvPr id="16912" name="Line 204"/>
          <xdr:cNvSpPr>
            <a:spLocks noChangeShapeType="1"/>
          </xdr:cNvSpPr>
        </xdr:nvSpPr>
        <xdr:spPr bwMode="auto">
          <a:xfrm>
            <a:off x="1066" y="1982"/>
            <a:ext cx="36" cy="0"/>
          </a:xfrm>
          <a:prstGeom prst="line">
            <a:avLst/>
          </a:prstGeom>
          <a:noFill/>
          <a:ln w="1905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14</xdr:col>
      <xdr:colOff>161925</xdr:colOff>
      <xdr:row>23</xdr:row>
      <xdr:rowOff>9525</xdr:rowOff>
    </xdr:from>
    <xdr:to>
      <xdr:col>14</xdr:col>
      <xdr:colOff>228600</xdr:colOff>
      <xdr:row>23</xdr:row>
      <xdr:rowOff>66675</xdr:rowOff>
    </xdr:to>
    <xdr:sp macro="" textlink="">
      <xdr:nvSpPr>
        <xdr:cNvPr id="16858" name="AutoShape 200"/>
        <xdr:cNvSpPr>
          <a:spLocks noChangeArrowheads="1"/>
        </xdr:cNvSpPr>
      </xdr:nvSpPr>
      <xdr:spPr bwMode="auto">
        <a:xfrm>
          <a:off x="7000875" y="4953000"/>
          <a:ext cx="66675" cy="57150"/>
        </a:xfrm>
        <a:prstGeom prst="triangle">
          <a:avLst>
            <a:gd name="adj" fmla="val 50000"/>
          </a:avLst>
        </a:prstGeom>
        <a:solidFill>
          <a:srgbClr val="333333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14</xdr:col>
      <xdr:colOff>266700</xdr:colOff>
      <xdr:row>23</xdr:row>
      <xdr:rowOff>19050</xdr:rowOff>
    </xdr:from>
    <xdr:to>
      <xdr:col>14</xdr:col>
      <xdr:colOff>295275</xdr:colOff>
      <xdr:row>23</xdr:row>
      <xdr:rowOff>66675</xdr:rowOff>
    </xdr:to>
    <xdr:sp macro="" textlink="">
      <xdr:nvSpPr>
        <xdr:cNvPr id="16859" name="Oval 273"/>
        <xdr:cNvSpPr>
          <a:spLocks noChangeArrowheads="1"/>
        </xdr:cNvSpPr>
      </xdr:nvSpPr>
      <xdr:spPr bwMode="auto">
        <a:xfrm>
          <a:off x="7105650" y="4962525"/>
          <a:ext cx="28575" cy="47625"/>
        </a:xfrm>
        <a:prstGeom prst="ellipse">
          <a:avLst/>
        </a:prstGeom>
        <a:solidFill>
          <a:srgbClr val="000000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152400</xdr:colOff>
      <xdr:row>85</xdr:row>
      <xdr:rowOff>76200</xdr:rowOff>
    </xdr:from>
    <xdr:to>
      <xdr:col>13</xdr:col>
      <xdr:colOff>285750</xdr:colOff>
      <xdr:row>85</xdr:row>
      <xdr:rowOff>152400</xdr:rowOff>
    </xdr:to>
    <xdr:sp macro="" textlink="">
      <xdr:nvSpPr>
        <xdr:cNvPr id="16860" name="AutoShape 1051"/>
        <xdr:cNvSpPr>
          <a:spLocks noChangeArrowheads="1"/>
        </xdr:cNvSpPr>
      </xdr:nvSpPr>
      <xdr:spPr bwMode="auto">
        <a:xfrm>
          <a:off x="6267450" y="18049875"/>
          <a:ext cx="495300" cy="76200"/>
        </a:xfrm>
        <a:prstGeom prst="rightArrow">
          <a:avLst>
            <a:gd name="adj1" fmla="val 50000"/>
            <a:gd name="adj2" fmla="val 162500"/>
          </a:avLst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15</xdr:col>
      <xdr:colOff>161925</xdr:colOff>
      <xdr:row>28</xdr:row>
      <xdr:rowOff>9525</xdr:rowOff>
    </xdr:from>
    <xdr:to>
      <xdr:col>15</xdr:col>
      <xdr:colOff>228600</xdr:colOff>
      <xdr:row>28</xdr:row>
      <xdr:rowOff>66675</xdr:rowOff>
    </xdr:to>
    <xdr:sp macro="" textlink="">
      <xdr:nvSpPr>
        <xdr:cNvPr id="16861" name="AutoShape 200"/>
        <xdr:cNvSpPr>
          <a:spLocks noChangeArrowheads="1"/>
        </xdr:cNvSpPr>
      </xdr:nvSpPr>
      <xdr:spPr bwMode="auto">
        <a:xfrm>
          <a:off x="7362825" y="6048375"/>
          <a:ext cx="66675" cy="57150"/>
        </a:xfrm>
        <a:prstGeom prst="triangle">
          <a:avLst>
            <a:gd name="adj" fmla="val 50000"/>
          </a:avLst>
        </a:prstGeom>
        <a:solidFill>
          <a:srgbClr val="333333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15</xdr:col>
      <xdr:colOff>266700</xdr:colOff>
      <xdr:row>28</xdr:row>
      <xdr:rowOff>19050</xdr:rowOff>
    </xdr:from>
    <xdr:to>
      <xdr:col>15</xdr:col>
      <xdr:colOff>295275</xdr:colOff>
      <xdr:row>28</xdr:row>
      <xdr:rowOff>66675</xdr:rowOff>
    </xdr:to>
    <xdr:sp macro="" textlink="">
      <xdr:nvSpPr>
        <xdr:cNvPr id="16862" name="Oval 273"/>
        <xdr:cNvSpPr>
          <a:spLocks noChangeArrowheads="1"/>
        </xdr:cNvSpPr>
      </xdr:nvSpPr>
      <xdr:spPr bwMode="auto">
        <a:xfrm>
          <a:off x="7467600" y="6057900"/>
          <a:ext cx="28575" cy="47625"/>
        </a:xfrm>
        <a:prstGeom prst="ellipse">
          <a:avLst/>
        </a:prstGeom>
        <a:solidFill>
          <a:srgbClr val="000000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200025</xdr:colOff>
      <xdr:row>19</xdr:row>
      <xdr:rowOff>9525</xdr:rowOff>
    </xdr:from>
    <xdr:to>
      <xdr:col>17</xdr:col>
      <xdr:colOff>285750</xdr:colOff>
      <xdr:row>19</xdr:row>
      <xdr:rowOff>85725</xdr:rowOff>
    </xdr:to>
    <xdr:grpSp>
      <xdr:nvGrpSpPr>
        <xdr:cNvPr id="16863" name="Group 205"/>
        <xdr:cNvGrpSpPr>
          <a:grpSpLocks/>
        </xdr:cNvGrpSpPr>
      </xdr:nvGrpSpPr>
      <xdr:grpSpPr bwMode="auto">
        <a:xfrm>
          <a:off x="8124825" y="4076700"/>
          <a:ext cx="85725" cy="76200"/>
          <a:chOff x="748" y="737"/>
          <a:chExt cx="18" cy="17"/>
        </a:xfrm>
      </xdr:grpSpPr>
      <xdr:sp macro="" textlink="">
        <xdr:nvSpPr>
          <xdr:cNvPr id="16906" name="Line 206"/>
          <xdr:cNvSpPr>
            <a:spLocks noChangeShapeType="1"/>
          </xdr:cNvSpPr>
        </xdr:nvSpPr>
        <xdr:spPr bwMode="auto">
          <a:xfrm>
            <a:off x="748" y="745"/>
            <a:ext cx="1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6907" name="Line 207"/>
          <xdr:cNvSpPr>
            <a:spLocks noChangeShapeType="1"/>
          </xdr:cNvSpPr>
        </xdr:nvSpPr>
        <xdr:spPr bwMode="auto">
          <a:xfrm>
            <a:off x="757" y="737"/>
            <a:ext cx="0" cy="17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6908" name="Line 208"/>
          <xdr:cNvSpPr>
            <a:spLocks noChangeShapeType="1"/>
          </xdr:cNvSpPr>
        </xdr:nvSpPr>
        <xdr:spPr bwMode="auto">
          <a:xfrm>
            <a:off x="751" y="739"/>
            <a:ext cx="12" cy="12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6909" name="Line 209"/>
          <xdr:cNvSpPr>
            <a:spLocks noChangeShapeType="1"/>
          </xdr:cNvSpPr>
        </xdr:nvSpPr>
        <xdr:spPr bwMode="auto">
          <a:xfrm flipH="1">
            <a:off x="751" y="739"/>
            <a:ext cx="12" cy="11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17</xdr:col>
      <xdr:colOff>295275</xdr:colOff>
      <xdr:row>19</xdr:row>
      <xdr:rowOff>9525</xdr:rowOff>
    </xdr:from>
    <xdr:to>
      <xdr:col>17</xdr:col>
      <xdr:colOff>323850</xdr:colOff>
      <xdr:row>19</xdr:row>
      <xdr:rowOff>57150</xdr:rowOff>
    </xdr:to>
    <xdr:sp macro="" textlink="">
      <xdr:nvSpPr>
        <xdr:cNvPr id="16864" name="Oval 273"/>
        <xdr:cNvSpPr>
          <a:spLocks noChangeArrowheads="1"/>
        </xdr:cNvSpPr>
      </xdr:nvSpPr>
      <xdr:spPr bwMode="auto">
        <a:xfrm>
          <a:off x="8220075" y="4076700"/>
          <a:ext cx="28575" cy="47625"/>
        </a:xfrm>
        <a:prstGeom prst="ellipse">
          <a:avLst/>
        </a:prstGeom>
        <a:solidFill>
          <a:srgbClr val="000000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200025</xdr:colOff>
      <xdr:row>28</xdr:row>
      <xdr:rowOff>9525</xdr:rowOff>
    </xdr:from>
    <xdr:to>
      <xdr:col>17</xdr:col>
      <xdr:colOff>285750</xdr:colOff>
      <xdr:row>28</xdr:row>
      <xdr:rowOff>85725</xdr:rowOff>
    </xdr:to>
    <xdr:grpSp>
      <xdr:nvGrpSpPr>
        <xdr:cNvPr id="16865" name="Group 205"/>
        <xdr:cNvGrpSpPr>
          <a:grpSpLocks/>
        </xdr:cNvGrpSpPr>
      </xdr:nvGrpSpPr>
      <xdr:grpSpPr bwMode="auto">
        <a:xfrm>
          <a:off x="8124825" y="6048375"/>
          <a:ext cx="85725" cy="76200"/>
          <a:chOff x="748" y="737"/>
          <a:chExt cx="18" cy="17"/>
        </a:xfrm>
      </xdr:grpSpPr>
      <xdr:sp macro="" textlink="">
        <xdr:nvSpPr>
          <xdr:cNvPr id="16902" name="Line 206"/>
          <xdr:cNvSpPr>
            <a:spLocks noChangeShapeType="1"/>
          </xdr:cNvSpPr>
        </xdr:nvSpPr>
        <xdr:spPr bwMode="auto">
          <a:xfrm>
            <a:off x="748" y="745"/>
            <a:ext cx="1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6903" name="Line 207"/>
          <xdr:cNvSpPr>
            <a:spLocks noChangeShapeType="1"/>
          </xdr:cNvSpPr>
        </xdr:nvSpPr>
        <xdr:spPr bwMode="auto">
          <a:xfrm>
            <a:off x="757" y="737"/>
            <a:ext cx="0" cy="17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6904" name="Line 208"/>
          <xdr:cNvSpPr>
            <a:spLocks noChangeShapeType="1"/>
          </xdr:cNvSpPr>
        </xdr:nvSpPr>
        <xdr:spPr bwMode="auto">
          <a:xfrm>
            <a:off x="751" y="739"/>
            <a:ext cx="12" cy="12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6905" name="Line 209"/>
          <xdr:cNvSpPr>
            <a:spLocks noChangeShapeType="1"/>
          </xdr:cNvSpPr>
        </xdr:nvSpPr>
        <xdr:spPr bwMode="auto">
          <a:xfrm flipH="1">
            <a:off x="751" y="739"/>
            <a:ext cx="12" cy="11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17</xdr:col>
      <xdr:colOff>295275</xdr:colOff>
      <xdr:row>28</xdr:row>
      <xdr:rowOff>9525</xdr:rowOff>
    </xdr:from>
    <xdr:to>
      <xdr:col>17</xdr:col>
      <xdr:colOff>323850</xdr:colOff>
      <xdr:row>28</xdr:row>
      <xdr:rowOff>57150</xdr:rowOff>
    </xdr:to>
    <xdr:sp macro="" textlink="">
      <xdr:nvSpPr>
        <xdr:cNvPr id="16866" name="Oval 273"/>
        <xdr:cNvSpPr>
          <a:spLocks noChangeArrowheads="1"/>
        </xdr:cNvSpPr>
      </xdr:nvSpPr>
      <xdr:spPr bwMode="auto">
        <a:xfrm>
          <a:off x="8220075" y="6048375"/>
          <a:ext cx="28575" cy="47625"/>
        </a:xfrm>
        <a:prstGeom prst="ellipse">
          <a:avLst/>
        </a:prstGeom>
        <a:solidFill>
          <a:srgbClr val="000000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200025</xdr:colOff>
      <xdr:row>23</xdr:row>
      <xdr:rowOff>9525</xdr:rowOff>
    </xdr:from>
    <xdr:to>
      <xdr:col>17</xdr:col>
      <xdr:colOff>285750</xdr:colOff>
      <xdr:row>23</xdr:row>
      <xdr:rowOff>85725</xdr:rowOff>
    </xdr:to>
    <xdr:grpSp>
      <xdr:nvGrpSpPr>
        <xdr:cNvPr id="16867" name="Group 205"/>
        <xdr:cNvGrpSpPr>
          <a:grpSpLocks/>
        </xdr:cNvGrpSpPr>
      </xdr:nvGrpSpPr>
      <xdr:grpSpPr bwMode="auto">
        <a:xfrm>
          <a:off x="8124825" y="4953000"/>
          <a:ext cx="85725" cy="76200"/>
          <a:chOff x="748" y="737"/>
          <a:chExt cx="18" cy="17"/>
        </a:xfrm>
      </xdr:grpSpPr>
      <xdr:sp macro="" textlink="">
        <xdr:nvSpPr>
          <xdr:cNvPr id="16898" name="Line 206"/>
          <xdr:cNvSpPr>
            <a:spLocks noChangeShapeType="1"/>
          </xdr:cNvSpPr>
        </xdr:nvSpPr>
        <xdr:spPr bwMode="auto">
          <a:xfrm>
            <a:off x="748" y="745"/>
            <a:ext cx="1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6899" name="Line 207"/>
          <xdr:cNvSpPr>
            <a:spLocks noChangeShapeType="1"/>
          </xdr:cNvSpPr>
        </xdr:nvSpPr>
        <xdr:spPr bwMode="auto">
          <a:xfrm>
            <a:off x="757" y="737"/>
            <a:ext cx="0" cy="17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6900" name="Line 208"/>
          <xdr:cNvSpPr>
            <a:spLocks noChangeShapeType="1"/>
          </xdr:cNvSpPr>
        </xdr:nvSpPr>
        <xdr:spPr bwMode="auto">
          <a:xfrm>
            <a:off x="751" y="739"/>
            <a:ext cx="12" cy="12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6901" name="Line 209"/>
          <xdr:cNvSpPr>
            <a:spLocks noChangeShapeType="1"/>
          </xdr:cNvSpPr>
        </xdr:nvSpPr>
        <xdr:spPr bwMode="auto">
          <a:xfrm flipH="1">
            <a:off x="751" y="739"/>
            <a:ext cx="12" cy="11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17</xdr:col>
      <xdr:colOff>295275</xdr:colOff>
      <xdr:row>23</xdr:row>
      <xdr:rowOff>9525</xdr:rowOff>
    </xdr:from>
    <xdr:to>
      <xdr:col>17</xdr:col>
      <xdr:colOff>323850</xdr:colOff>
      <xdr:row>23</xdr:row>
      <xdr:rowOff>57150</xdr:rowOff>
    </xdr:to>
    <xdr:sp macro="" textlink="">
      <xdr:nvSpPr>
        <xdr:cNvPr id="16868" name="Oval 273"/>
        <xdr:cNvSpPr>
          <a:spLocks noChangeArrowheads="1"/>
        </xdr:cNvSpPr>
      </xdr:nvSpPr>
      <xdr:spPr bwMode="auto">
        <a:xfrm>
          <a:off x="8220075" y="4953000"/>
          <a:ext cx="28575" cy="47625"/>
        </a:xfrm>
        <a:prstGeom prst="ellipse">
          <a:avLst/>
        </a:prstGeom>
        <a:solidFill>
          <a:srgbClr val="000000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200025</xdr:colOff>
      <xdr:row>17</xdr:row>
      <xdr:rowOff>9525</xdr:rowOff>
    </xdr:from>
    <xdr:to>
      <xdr:col>17</xdr:col>
      <xdr:colOff>285750</xdr:colOff>
      <xdr:row>17</xdr:row>
      <xdr:rowOff>85725</xdr:rowOff>
    </xdr:to>
    <xdr:grpSp>
      <xdr:nvGrpSpPr>
        <xdr:cNvPr id="16869" name="Group 205"/>
        <xdr:cNvGrpSpPr>
          <a:grpSpLocks/>
        </xdr:cNvGrpSpPr>
      </xdr:nvGrpSpPr>
      <xdr:grpSpPr bwMode="auto">
        <a:xfrm>
          <a:off x="8124825" y="3638550"/>
          <a:ext cx="85725" cy="76200"/>
          <a:chOff x="748" y="737"/>
          <a:chExt cx="18" cy="17"/>
        </a:xfrm>
      </xdr:grpSpPr>
      <xdr:sp macro="" textlink="">
        <xdr:nvSpPr>
          <xdr:cNvPr id="16894" name="Line 206"/>
          <xdr:cNvSpPr>
            <a:spLocks noChangeShapeType="1"/>
          </xdr:cNvSpPr>
        </xdr:nvSpPr>
        <xdr:spPr bwMode="auto">
          <a:xfrm>
            <a:off x="748" y="745"/>
            <a:ext cx="1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6895" name="Line 207"/>
          <xdr:cNvSpPr>
            <a:spLocks noChangeShapeType="1"/>
          </xdr:cNvSpPr>
        </xdr:nvSpPr>
        <xdr:spPr bwMode="auto">
          <a:xfrm>
            <a:off x="757" y="737"/>
            <a:ext cx="0" cy="17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6896" name="Line 208"/>
          <xdr:cNvSpPr>
            <a:spLocks noChangeShapeType="1"/>
          </xdr:cNvSpPr>
        </xdr:nvSpPr>
        <xdr:spPr bwMode="auto">
          <a:xfrm>
            <a:off x="751" y="739"/>
            <a:ext cx="12" cy="12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6897" name="Line 209"/>
          <xdr:cNvSpPr>
            <a:spLocks noChangeShapeType="1"/>
          </xdr:cNvSpPr>
        </xdr:nvSpPr>
        <xdr:spPr bwMode="auto">
          <a:xfrm flipH="1">
            <a:off x="751" y="739"/>
            <a:ext cx="12" cy="11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17</xdr:col>
      <xdr:colOff>200025</xdr:colOff>
      <xdr:row>16</xdr:row>
      <xdr:rowOff>9525</xdr:rowOff>
    </xdr:from>
    <xdr:to>
      <xdr:col>17</xdr:col>
      <xdr:colOff>285750</xdr:colOff>
      <xdr:row>16</xdr:row>
      <xdr:rowOff>85725</xdr:rowOff>
    </xdr:to>
    <xdr:grpSp>
      <xdr:nvGrpSpPr>
        <xdr:cNvPr id="16870" name="Group 205"/>
        <xdr:cNvGrpSpPr>
          <a:grpSpLocks/>
        </xdr:cNvGrpSpPr>
      </xdr:nvGrpSpPr>
      <xdr:grpSpPr bwMode="auto">
        <a:xfrm>
          <a:off x="8124825" y="3419475"/>
          <a:ext cx="85725" cy="76200"/>
          <a:chOff x="748" y="737"/>
          <a:chExt cx="18" cy="17"/>
        </a:xfrm>
      </xdr:grpSpPr>
      <xdr:sp macro="" textlink="">
        <xdr:nvSpPr>
          <xdr:cNvPr id="16890" name="Line 206"/>
          <xdr:cNvSpPr>
            <a:spLocks noChangeShapeType="1"/>
          </xdr:cNvSpPr>
        </xdr:nvSpPr>
        <xdr:spPr bwMode="auto">
          <a:xfrm>
            <a:off x="748" y="745"/>
            <a:ext cx="1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6891" name="Line 207"/>
          <xdr:cNvSpPr>
            <a:spLocks noChangeShapeType="1"/>
          </xdr:cNvSpPr>
        </xdr:nvSpPr>
        <xdr:spPr bwMode="auto">
          <a:xfrm>
            <a:off x="757" y="737"/>
            <a:ext cx="0" cy="17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6892" name="Line 208"/>
          <xdr:cNvSpPr>
            <a:spLocks noChangeShapeType="1"/>
          </xdr:cNvSpPr>
        </xdr:nvSpPr>
        <xdr:spPr bwMode="auto">
          <a:xfrm>
            <a:off x="751" y="739"/>
            <a:ext cx="12" cy="12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6893" name="Line 209"/>
          <xdr:cNvSpPr>
            <a:spLocks noChangeShapeType="1"/>
          </xdr:cNvSpPr>
        </xdr:nvSpPr>
        <xdr:spPr bwMode="auto">
          <a:xfrm flipH="1">
            <a:off x="751" y="739"/>
            <a:ext cx="12" cy="11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17</xdr:col>
      <xdr:colOff>200025</xdr:colOff>
      <xdr:row>22</xdr:row>
      <xdr:rowOff>9525</xdr:rowOff>
    </xdr:from>
    <xdr:to>
      <xdr:col>17</xdr:col>
      <xdr:colOff>285750</xdr:colOff>
      <xdr:row>22</xdr:row>
      <xdr:rowOff>85725</xdr:rowOff>
    </xdr:to>
    <xdr:grpSp>
      <xdr:nvGrpSpPr>
        <xdr:cNvPr id="16871" name="Group 205"/>
        <xdr:cNvGrpSpPr>
          <a:grpSpLocks/>
        </xdr:cNvGrpSpPr>
      </xdr:nvGrpSpPr>
      <xdr:grpSpPr bwMode="auto">
        <a:xfrm>
          <a:off x="8124825" y="4733925"/>
          <a:ext cx="85725" cy="76200"/>
          <a:chOff x="748" y="737"/>
          <a:chExt cx="18" cy="17"/>
        </a:xfrm>
      </xdr:grpSpPr>
      <xdr:sp macro="" textlink="">
        <xdr:nvSpPr>
          <xdr:cNvPr id="16886" name="Line 206"/>
          <xdr:cNvSpPr>
            <a:spLocks noChangeShapeType="1"/>
          </xdr:cNvSpPr>
        </xdr:nvSpPr>
        <xdr:spPr bwMode="auto">
          <a:xfrm>
            <a:off x="748" y="745"/>
            <a:ext cx="1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6887" name="Line 207"/>
          <xdr:cNvSpPr>
            <a:spLocks noChangeShapeType="1"/>
          </xdr:cNvSpPr>
        </xdr:nvSpPr>
        <xdr:spPr bwMode="auto">
          <a:xfrm>
            <a:off x="757" y="737"/>
            <a:ext cx="0" cy="17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6888" name="Line 208"/>
          <xdr:cNvSpPr>
            <a:spLocks noChangeShapeType="1"/>
          </xdr:cNvSpPr>
        </xdr:nvSpPr>
        <xdr:spPr bwMode="auto">
          <a:xfrm>
            <a:off x="751" y="739"/>
            <a:ext cx="12" cy="12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6889" name="Line 209"/>
          <xdr:cNvSpPr>
            <a:spLocks noChangeShapeType="1"/>
          </xdr:cNvSpPr>
        </xdr:nvSpPr>
        <xdr:spPr bwMode="auto">
          <a:xfrm flipH="1">
            <a:off x="751" y="739"/>
            <a:ext cx="12" cy="11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18</xdr:col>
      <xdr:colOff>200025</xdr:colOff>
      <xdr:row>28</xdr:row>
      <xdr:rowOff>9525</xdr:rowOff>
    </xdr:from>
    <xdr:to>
      <xdr:col>18</xdr:col>
      <xdr:colOff>285750</xdr:colOff>
      <xdr:row>28</xdr:row>
      <xdr:rowOff>85725</xdr:rowOff>
    </xdr:to>
    <xdr:grpSp>
      <xdr:nvGrpSpPr>
        <xdr:cNvPr id="16872" name="Group 205"/>
        <xdr:cNvGrpSpPr>
          <a:grpSpLocks/>
        </xdr:cNvGrpSpPr>
      </xdr:nvGrpSpPr>
      <xdr:grpSpPr bwMode="auto">
        <a:xfrm>
          <a:off x="8486775" y="6048375"/>
          <a:ext cx="85725" cy="76200"/>
          <a:chOff x="748" y="737"/>
          <a:chExt cx="18" cy="17"/>
        </a:xfrm>
      </xdr:grpSpPr>
      <xdr:sp macro="" textlink="">
        <xdr:nvSpPr>
          <xdr:cNvPr id="16882" name="Line 206"/>
          <xdr:cNvSpPr>
            <a:spLocks noChangeShapeType="1"/>
          </xdr:cNvSpPr>
        </xdr:nvSpPr>
        <xdr:spPr bwMode="auto">
          <a:xfrm>
            <a:off x="748" y="745"/>
            <a:ext cx="1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6883" name="Line 207"/>
          <xdr:cNvSpPr>
            <a:spLocks noChangeShapeType="1"/>
          </xdr:cNvSpPr>
        </xdr:nvSpPr>
        <xdr:spPr bwMode="auto">
          <a:xfrm>
            <a:off x="757" y="737"/>
            <a:ext cx="0" cy="17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6884" name="Line 208"/>
          <xdr:cNvSpPr>
            <a:spLocks noChangeShapeType="1"/>
          </xdr:cNvSpPr>
        </xdr:nvSpPr>
        <xdr:spPr bwMode="auto">
          <a:xfrm>
            <a:off x="751" y="739"/>
            <a:ext cx="12" cy="12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6885" name="Line 209"/>
          <xdr:cNvSpPr>
            <a:spLocks noChangeShapeType="1"/>
          </xdr:cNvSpPr>
        </xdr:nvSpPr>
        <xdr:spPr bwMode="auto">
          <a:xfrm flipH="1">
            <a:off x="751" y="739"/>
            <a:ext cx="12" cy="11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18</xdr:col>
      <xdr:colOff>200025</xdr:colOff>
      <xdr:row>23</xdr:row>
      <xdr:rowOff>9525</xdr:rowOff>
    </xdr:from>
    <xdr:to>
      <xdr:col>18</xdr:col>
      <xdr:colOff>285750</xdr:colOff>
      <xdr:row>23</xdr:row>
      <xdr:rowOff>85725</xdr:rowOff>
    </xdr:to>
    <xdr:grpSp>
      <xdr:nvGrpSpPr>
        <xdr:cNvPr id="16873" name="Group 205"/>
        <xdr:cNvGrpSpPr>
          <a:grpSpLocks/>
        </xdr:cNvGrpSpPr>
      </xdr:nvGrpSpPr>
      <xdr:grpSpPr bwMode="auto">
        <a:xfrm>
          <a:off x="8486775" y="4953000"/>
          <a:ext cx="85725" cy="76200"/>
          <a:chOff x="748" y="737"/>
          <a:chExt cx="18" cy="17"/>
        </a:xfrm>
      </xdr:grpSpPr>
      <xdr:sp macro="" textlink="">
        <xdr:nvSpPr>
          <xdr:cNvPr id="16878" name="Line 206"/>
          <xdr:cNvSpPr>
            <a:spLocks noChangeShapeType="1"/>
          </xdr:cNvSpPr>
        </xdr:nvSpPr>
        <xdr:spPr bwMode="auto">
          <a:xfrm>
            <a:off x="748" y="745"/>
            <a:ext cx="1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6879" name="Line 207"/>
          <xdr:cNvSpPr>
            <a:spLocks noChangeShapeType="1"/>
          </xdr:cNvSpPr>
        </xdr:nvSpPr>
        <xdr:spPr bwMode="auto">
          <a:xfrm>
            <a:off x="757" y="737"/>
            <a:ext cx="0" cy="17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6880" name="Line 208"/>
          <xdr:cNvSpPr>
            <a:spLocks noChangeShapeType="1"/>
          </xdr:cNvSpPr>
        </xdr:nvSpPr>
        <xdr:spPr bwMode="auto">
          <a:xfrm>
            <a:off x="751" y="739"/>
            <a:ext cx="12" cy="12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6881" name="Line 209"/>
          <xdr:cNvSpPr>
            <a:spLocks noChangeShapeType="1"/>
          </xdr:cNvSpPr>
        </xdr:nvSpPr>
        <xdr:spPr bwMode="auto">
          <a:xfrm flipH="1">
            <a:off x="751" y="739"/>
            <a:ext cx="12" cy="11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28</xdr:col>
      <xdr:colOff>247650</xdr:colOff>
      <xdr:row>37</xdr:row>
      <xdr:rowOff>0</xdr:rowOff>
    </xdr:from>
    <xdr:to>
      <xdr:col>29</xdr:col>
      <xdr:colOff>19050</xdr:colOff>
      <xdr:row>37</xdr:row>
      <xdr:rowOff>85725</xdr:rowOff>
    </xdr:to>
    <xdr:grpSp>
      <xdr:nvGrpSpPr>
        <xdr:cNvPr id="16874" name="Group 201"/>
        <xdr:cNvGrpSpPr>
          <a:grpSpLocks/>
        </xdr:cNvGrpSpPr>
      </xdr:nvGrpSpPr>
      <xdr:grpSpPr bwMode="auto">
        <a:xfrm>
          <a:off x="12153900" y="7791450"/>
          <a:ext cx="133350" cy="85725"/>
          <a:chOff x="1056" y="1969"/>
          <a:chExt cx="50" cy="29"/>
        </a:xfrm>
      </xdr:grpSpPr>
      <xdr:sp macro="" textlink="">
        <xdr:nvSpPr>
          <xdr:cNvPr id="16875" name="Oval 202"/>
          <xdr:cNvSpPr>
            <a:spLocks noChangeArrowheads="1"/>
          </xdr:cNvSpPr>
        </xdr:nvSpPr>
        <xdr:spPr bwMode="auto">
          <a:xfrm>
            <a:off x="1071" y="1969"/>
            <a:ext cx="25" cy="23"/>
          </a:xfrm>
          <a:prstGeom prst="ellipse">
            <a:avLst/>
          </a:prstGeom>
          <a:solidFill>
            <a:srgbClr val="FFFFFF"/>
          </a:solidFill>
          <a:ln w="190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6876" name="Rectangle 203"/>
          <xdr:cNvSpPr>
            <a:spLocks noChangeArrowheads="1"/>
          </xdr:cNvSpPr>
        </xdr:nvSpPr>
        <xdr:spPr bwMode="auto">
          <a:xfrm>
            <a:off x="1056" y="1983"/>
            <a:ext cx="50" cy="15"/>
          </a:xfrm>
          <a:prstGeom prst="rect">
            <a:avLst/>
          </a:prstGeom>
          <a:solidFill>
            <a:srgbClr val="FFFFFF"/>
          </a:solidFill>
          <a:ln w="19050">
            <a:solidFill>
              <a:srgbClr val="FFFFFF"/>
            </a:solidFill>
            <a:miter lim="800000"/>
            <a:headEnd/>
            <a:tailEnd/>
          </a:ln>
        </xdr:spPr>
      </xdr:sp>
      <xdr:sp macro="" textlink="">
        <xdr:nvSpPr>
          <xdr:cNvPr id="16877" name="Line 204"/>
          <xdr:cNvSpPr>
            <a:spLocks noChangeShapeType="1"/>
          </xdr:cNvSpPr>
        </xdr:nvSpPr>
        <xdr:spPr bwMode="auto">
          <a:xfrm>
            <a:off x="1066" y="1982"/>
            <a:ext cx="36" cy="0"/>
          </a:xfrm>
          <a:prstGeom prst="line">
            <a:avLst/>
          </a:prstGeom>
          <a:noFill/>
          <a:ln w="1905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200025</xdr:colOff>
      <xdr:row>85</xdr:row>
      <xdr:rowOff>76200</xdr:rowOff>
    </xdr:from>
    <xdr:to>
      <xdr:col>14</xdr:col>
      <xdr:colOff>228600</xdr:colOff>
      <xdr:row>85</xdr:row>
      <xdr:rowOff>104775</xdr:rowOff>
    </xdr:to>
    <xdr:sp macro="" textlink="">
      <xdr:nvSpPr>
        <xdr:cNvPr id="18467" name="AutoShape 199"/>
        <xdr:cNvSpPr>
          <a:spLocks noChangeArrowheads="1"/>
        </xdr:cNvSpPr>
      </xdr:nvSpPr>
      <xdr:spPr bwMode="auto">
        <a:xfrm flipH="1">
          <a:off x="7029450" y="18049875"/>
          <a:ext cx="28575" cy="28575"/>
        </a:xfrm>
        <a:prstGeom prst="flowChartConnector">
          <a:avLst/>
        </a:prstGeom>
        <a:solidFill>
          <a:srgbClr val="333333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152400</xdr:colOff>
      <xdr:row>85</xdr:row>
      <xdr:rowOff>57150</xdr:rowOff>
    </xdr:from>
    <xdr:to>
      <xdr:col>10</xdr:col>
      <xdr:colOff>219075</xdr:colOff>
      <xdr:row>85</xdr:row>
      <xdr:rowOff>114300</xdr:rowOff>
    </xdr:to>
    <xdr:sp macro="" textlink="">
      <xdr:nvSpPr>
        <xdr:cNvPr id="18468" name="AutoShape 200"/>
        <xdr:cNvSpPr>
          <a:spLocks noChangeArrowheads="1"/>
        </xdr:cNvSpPr>
      </xdr:nvSpPr>
      <xdr:spPr bwMode="auto">
        <a:xfrm>
          <a:off x="5534025" y="18030825"/>
          <a:ext cx="66675" cy="57150"/>
        </a:xfrm>
        <a:prstGeom prst="triangle">
          <a:avLst>
            <a:gd name="adj" fmla="val 50000"/>
          </a:avLst>
        </a:prstGeom>
        <a:solidFill>
          <a:srgbClr val="333333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19</xdr:col>
      <xdr:colOff>133350</xdr:colOff>
      <xdr:row>85</xdr:row>
      <xdr:rowOff>66675</xdr:rowOff>
    </xdr:from>
    <xdr:to>
      <xdr:col>19</xdr:col>
      <xdr:colOff>304800</xdr:colOff>
      <xdr:row>85</xdr:row>
      <xdr:rowOff>142875</xdr:rowOff>
    </xdr:to>
    <xdr:grpSp>
      <xdr:nvGrpSpPr>
        <xdr:cNvPr id="18469" name="Group 201"/>
        <xdr:cNvGrpSpPr>
          <a:grpSpLocks/>
        </xdr:cNvGrpSpPr>
      </xdr:nvGrpSpPr>
      <xdr:grpSpPr bwMode="auto">
        <a:xfrm>
          <a:off x="8772525" y="18040350"/>
          <a:ext cx="171450" cy="76200"/>
          <a:chOff x="1056" y="1969"/>
          <a:chExt cx="50" cy="29"/>
        </a:xfrm>
      </xdr:grpSpPr>
      <xdr:sp macro="" textlink="">
        <xdr:nvSpPr>
          <xdr:cNvPr id="18516" name="Oval 202"/>
          <xdr:cNvSpPr>
            <a:spLocks noChangeArrowheads="1"/>
          </xdr:cNvSpPr>
        </xdr:nvSpPr>
        <xdr:spPr bwMode="auto">
          <a:xfrm>
            <a:off x="1071" y="1969"/>
            <a:ext cx="25" cy="23"/>
          </a:xfrm>
          <a:prstGeom prst="ellipse">
            <a:avLst/>
          </a:prstGeom>
          <a:solidFill>
            <a:srgbClr val="FFFFFF"/>
          </a:solidFill>
          <a:ln w="190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8517" name="Rectangle 203"/>
          <xdr:cNvSpPr>
            <a:spLocks noChangeArrowheads="1"/>
          </xdr:cNvSpPr>
        </xdr:nvSpPr>
        <xdr:spPr bwMode="auto">
          <a:xfrm>
            <a:off x="1056" y="1983"/>
            <a:ext cx="50" cy="15"/>
          </a:xfrm>
          <a:prstGeom prst="rect">
            <a:avLst/>
          </a:prstGeom>
          <a:solidFill>
            <a:srgbClr val="FFFFFF"/>
          </a:solidFill>
          <a:ln w="19050">
            <a:solidFill>
              <a:srgbClr val="FFFFFF"/>
            </a:solidFill>
            <a:miter lim="800000"/>
            <a:headEnd/>
            <a:tailEnd/>
          </a:ln>
        </xdr:spPr>
      </xdr:sp>
      <xdr:sp macro="" textlink="">
        <xdr:nvSpPr>
          <xdr:cNvPr id="18518" name="Line 204"/>
          <xdr:cNvSpPr>
            <a:spLocks noChangeShapeType="1"/>
          </xdr:cNvSpPr>
        </xdr:nvSpPr>
        <xdr:spPr bwMode="auto">
          <a:xfrm>
            <a:off x="1066" y="1982"/>
            <a:ext cx="36" cy="0"/>
          </a:xfrm>
          <a:prstGeom prst="line">
            <a:avLst/>
          </a:prstGeom>
          <a:noFill/>
          <a:ln w="1905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6</xdr:col>
      <xdr:colOff>152400</xdr:colOff>
      <xdr:row>85</xdr:row>
      <xdr:rowOff>47625</xdr:rowOff>
    </xdr:from>
    <xdr:to>
      <xdr:col>6</xdr:col>
      <xdr:colOff>238125</xdr:colOff>
      <xdr:row>85</xdr:row>
      <xdr:rowOff>123825</xdr:rowOff>
    </xdr:to>
    <xdr:grpSp>
      <xdr:nvGrpSpPr>
        <xdr:cNvPr id="18470" name="Group 205"/>
        <xdr:cNvGrpSpPr>
          <a:grpSpLocks/>
        </xdr:cNvGrpSpPr>
      </xdr:nvGrpSpPr>
      <xdr:grpSpPr bwMode="auto">
        <a:xfrm>
          <a:off x="4086225" y="18021300"/>
          <a:ext cx="85725" cy="76200"/>
          <a:chOff x="748" y="737"/>
          <a:chExt cx="18" cy="17"/>
        </a:xfrm>
      </xdr:grpSpPr>
      <xdr:sp macro="" textlink="">
        <xdr:nvSpPr>
          <xdr:cNvPr id="18512" name="Line 206"/>
          <xdr:cNvSpPr>
            <a:spLocks noChangeShapeType="1"/>
          </xdr:cNvSpPr>
        </xdr:nvSpPr>
        <xdr:spPr bwMode="auto">
          <a:xfrm>
            <a:off x="748" y="745"/>
            <a:ext cx="1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8513" name="Line 207"/>
          <xdr:cNvSpPr>
            <a:spLocks noChangeShapeType="1"/>
          </xdr:cNvSpPr>
        </xdr:nvSpPr>
        <xdr:spPr bwMode="auto">
          <a:xfrm>
            <a:off x="757" y="737"/>
            <a:ext cx="0" cy="17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8514" name="Line 208"/>
          <xdr:cNvSpPr>
            <a:spLocks noChangeShapeType="1"/>
          </xdr:cNvSpPr>
        </xdr:nvSpPr>
        <xdr:spPr bwMode="auto">
          <a:xfrm>
            <a:off x="751" y="739"/>
            <a:ext cx="12" cy="12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8515" name="Line 209"/>
          <xdr:cNvSpPr>
            <a:spLocks noChangeShapeType="1"/>
          </xdr:cNvSpPr>
        </xdr:nvSpPr>
        <xdr:spPr bwMode="auto">
          <a:xfrm flipH="1">
            <a:off x="751" y="739"/>
            <a:ext cx="12" cy="11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14</xdr:col>
      <xdr:colOff>200025</xdr:colOff>
      <xdr:row>28</xdr:row>
      <xdr:rowOff>19050</xdr:rowOff>
    </xdr:from>
    <xdr:to>
      <xdr:col>14</xdr:col>
      <xdr:colOff>266700</xdr:colOff>
      <xdr:row>28</xdr:row>
      <xdr:rowOff>76200</xdr:rowOff>
    </xdr:to>
    <xdr:sp macro="" textlink="">
      <xdr:nvSpPr>
        <xdr:cNvPr id="18471" name="AutoShape 200"/>
        <xdr:cNvSpPr>
          <a:spLocks noChangeArrowheads="1"/>
        </xdr:cNvSpPr>
      </xdr:nvSpPr>
      <xdr:spPr bwMode="auto">
        <a:xfrm>
          <a:off x="7029450" y="5838825"/>
          <a:ext cx="66675" cy="57150"/>
        </a:xfrm>
        <a:prstGeom prst="triangle">
          <a:avLst>
            <a:gd name="adj" fmla="val 50000"/>
          </a:avLst>
        </a:prstGeom>
        <a:solidFill>
          <a:srgbClr val="333333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14</xdr:col>
      <xdr:colOff>295275</xdr:colOff>
      <xdr:row>28</xdr:row>
      <xdr:rowOff>19050</xdr:rowOff>
    </xdr:from>
    <xdr:to>
      <xdr:col>14</xdr:col>
      <xdr:colOff>323850</xdr:colOff>
      <xdr:row>28</xdr:row>
      <xdr:rowOff>47625</xdr:rowOff>
    </xdr:to>
    <xdr:sp macro="" textlink="">
      <xdr:nvSpPr>
        <xdr:cNvPr id="18472" name="AutoShape 199"/>
        <xdr:cNvSpPr>
          <a:spLocks noChangeArrowheads="1"/>
        </xdr:cNvSpPr>
      </xdr:nvSpPr>
      <xdr:spPr bwMode="auto">
        <a:xfrm flipH="1">
          <a:off x="7124700" y="5838825"/>
          <a:ext cx="28575" cy="28575"/>
        </a:xfrm>
        <a:prstGeom prst="flowChartConnector">
          <a:avLst/>
        </a:prstGeom>
        <a:solidFill>
          <a:srgbClr val="333333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200025</xdr:colOff>
      <xdr:row>23</xdr:row>
      <xdr:rowOff>19050</xdr:rowOff>
    </xdr:from>
    <xdr:to>
      <xdr:col>14</xdr:col>
      <xdr:colOff>266700</xdr:colOff>
      <xdr:row>23</xdr:row>
      <xdr:rowOff>76200</xdr:rowOff>
    </xdr:to>
    <xdr:sp macro="" textlink="">
      <xdr:nvSpPr>
        <xdr:cNvPr id="18473" name="AutoShape 200"/>
        <xdr:cNvSpPr>
          <a:spLocks noChangeArrowheads="1"/>
        </xdr:cNvSpPr>
      </xdr:nvSpPr>
      <xdr:spPr bwMode="auto">
        <a:xfrm>
          <a:off x="7029450" y="4962525"/>
          <a:ext cx="66675" cy="57150"/>
        </a:xfrm>
        <a:prstGeom prst="triangle">
          <a:avLst>
            <a:gd name="adj" fmla="val 50000"/>
          </a:avLst>
        </a:prstGeom>
        <a:solidFill>
          <a:srgbClr val="333333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14</xdr:col>
      <xdr:colOff>295275</xdr:colOff>
      <xdr:row>23</xdr:row>
      <xdr:rowOff>19050</xdr:rowOff>
    </xdr:from>
    <xdr:to>
      <xdr:col>14</xdr:col>
      <xdr:colOff>323850</xdr:colOff>
      <xdr:row>23</xdr:row>
      <xdr:rowOff>47625</xdr:rowOff>
    </xdr:to>
    <xdr:sp macro="" textlink="">
      <xdr:nvSpPr>
        <xdr:cNvPr id="18474" name="AutoShape 199"/>
        <xdr:cNvSpPr>
          <a:spLocks noChangeArrowheads="1"/>
        </xdr:cNvSpPr>
      </xdr:nvSpPr>
      <xdr:spPr bwMode="auto">
        <a:xfrm flipH="1">
          <a:off x="7124700" y="4962525"/>
          <a:ext cx="28575" cy="28575"/>
        </a:xfrm>
        <a:prstGeom prst="flowChartConnector">
          <a:avLst/>
        </a:prstGeom>
        <a:solidFill>
          <a:srgbClr val="333333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200025</xdr:colOff>
      <xdr:row>24</xdr:row>
      <xdr:rowOff>19050</xdr:rowOff>
    </xdr:from>
    <xdr:to>
      <xdr:col>14</xdr:col>
      <xdr:colOff>266700</xdr:colOff>
      <xdr:row>24</xdr:row>
      <xdr:rowOff>76200</xdr:rowOff>
    </xdr:to>
    <xdr:sp macro="" textlink="">
      <xdr:nvSpPr>
        <xdr:cNvPr id="18475" name="AutoShape 200"/>
        <xdr:cNvSpPr>
          <a:spLocks noChangeArrowheads="1"/>
        </xdr:cNvSpPr>
      </xdr:nvSpPr>
      <xdr:spPr bwMode="auto">
        <a:xfrm>
          <a:off x="7029450" y="5181600"/>
          <a:ext cx="66675" cy="57150"/>
        </a:xfrm>
        <a:prstGeom prst="triangle">
          <a:avLst>
            <a:gd name="adj" fmla="val 50000"/>
          </a:avLst>
        </a:prstGeom>
        <a:solidFill>
          <a:srgbClr val="333333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14</xdr:col>
      <xdr:colOff>295275</xdr:colOff>
      <xdr:row>24</xdr:row>
      <xdr:rowOff>19050</xdr:rowOff>
    </xdr:from>
    <xdr:to>
      <xdr:col>14</xdr:col>
      <xdr:colOff>323850</xdr:colOff>
      <xdr:row>24</xdr:row>
      <xdr:rowOff>47625</xdr:rowOff>
    </xdr:to>
    <xdr:sp macro="" textlink="">
      <xdr:nvSpPr>
        <xdr:cNvPr id="18476" name="AutoShape 199"/>
        <xdr:cNvSpPr>
          <a:spLocks noChangeArrowheads="1"/>
        </xdr:cNvSpPr>
      </xdr:nvSpPr>
      <xdr:spPr bwMode="auto">
        <a:xfrm flipH="1">
          <a:off x="7124700" y="5181600"/>
          <a:ext cx="28575" cy="28575"/>
        </a:xfrm>
        <a:prstGeom prst="flowChartConnector">
          <a:avLst/>
        </a:prstGeom>
        <a:solidFill>
          <a:srgbClr val="333333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200025</xdr:colOff>
      <xdr:row>84</xdr:row>
      <xdr:rowOff>76200</xdr:rowOff>
    </xdr:from>
    <xdr:to>
      <xdr:col>13</xdr:col>
      <xdr:colOff>238125</xdr:colOff>
      <xdr:row>84</xdr:row>
      <xdr:rowOff>152400</xdr:rowOff>
    </xdr:to>
    <xdr:sp macro="" textlink="">
      <xdr:nvSpPr>
        <xdr:cNvPr id="18477" name="AutoShape 496"/>
        <xdr:cNvSpPr>
          <a:spLocks noChangeArrowheads="1"/>
        </xdr:cNvSpPr>
      </xdr:nvSpPr>
      <xdr:spPr bwMode="auto">
        <a:xfrm>
          <a:off x="6305550" y="17830800"/>
          <a:ext cx="400050" cy="76200"/>
        </a:xfrm>
        <a:prstGeom prst="rightArrow">
          <a:avLst>
            <a:gd name="adj1" fmla="val 50000"/>
            <a:gd name="adj2" fmla="val 131250"/>
          </a:avLst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30</xdr:col>
      <xdr:colOff>228600</xdr:colOff>
      <xdr:row>37</xdr:row>
      <xdr:rowOff>9525</xdr:rowOff>
    </xdr:from>
    <xdr:to>
      <xdr:col>31</xdr:col>
      <xdr:colOff>0</xdr:colOff>
      <xdr:row>37</xdr:row>
      <xdr:rowOff>85725</xdr:rowOff>
    </xdr:to>
    <xdr:grpSp>
      <xdr:nvGrpSpPr>
        <xdr:cNvPr id="18478" name="Group 201"/>
        <xdr:cNvGrpSpPr>
          <a:grpSpLocks/>
        </xdr:cNvGrpSpPr>
      </xdr:nvGrpSpPr>
      <xdr:grpSpPr bwMode="auto">
        <a:xfrm>
          <a:off x="12849225" y="7581900"/>
          <a:ext cx="133350" cy="76200"/>
          <a:chOff x="1056" y="1969"/>
          <a:chExt cx="50" cy="29"/>
        </a:xfrm>
      </xdr:grpSpPr>
      <xdr:sp macro="" textlink="">
        <xdr:nvSpPr>
          <xdr:cNvPr id="18509" name="Oval 202"/>
          <xdr:cNvSpPr>
            <a:spLocks noChangeArrowheads="1"/>
          </xdr:cNvSpPr>
        </xdr:nvSpPr>
        <xdr:spPr bwMode="auto">
          <a:xfrm>
            <a:off x="1071" y="1969"/>
            <a:ext cx="25" cy="23"/>
          </a:xfrm>
          <a:prstGeom prst="ellipse">
            <a:avLst/>
          </a:prstGeom>
          <a:solidFill>
            <a:srgbClr val="FFFFFF"/>
          </a:solidFill>
          <a:ln w="190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8510" name="Rectangle 203"/>
          <xdr:cNvSpPr>
            <a:spLocks noChangeArrowheads="1"/>
          </xdr:cNvSpPr>
        </xdr:nvSpPr>
        <xdr:spPr bwMode="auto">
          <a:xfrm>
            <a:off x="1056" y="1983"/>
            <a:ext cx="50" cy="15"/>
          </a:xfrm>
          <a:prstGeom prst="rect">
            <a:avLst/>
          </a:prstGeom>
          <a:solidFill>
            <a:srgbClr val="FFFFFF"/>
          </a:solidFill>
          <a:ln w="19050">
            <a:solidFill>
              <a:srgbClr val="FFFFFF"/>
            </a:solidFill>
            <a:miter lim="800000"/>
            <a:headEnd/>
            <a:tailEnd/>
          </a:ln>
        </xdr:spPr>
      </xdr:sp>
      <xdr:sp macro="" textlink="">
        <xdr:nvSpPr>
          <xdr:cNvPr id="18511" name="Line 204"/>
          <xdr:cNvSpPr>
            <a:spLocks noChangeShapeType="1"/>
          </xdr:cNvSpPr>
        </xdr:nvSpPr>
        <xdr:spPr bwMode="auto">
          <a:xfrm>
            <a:off x="1066" y="1982"/>
            <a:ext cx="36" cy="0"/>
          </a:xfrm>
          <a:prstGeom prst="line">
            <a:avLst/>
          </a:prstGeom>
          <a:noFill/>
          <a:ln w="1905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33</xdr:col>
      <xdr:colOff>161925</xdr:colOff>
      <xdr:row>27</xdr:row>
      <xdr:rowOff>209550</xdr:rowOff>
    </xdr:from>
    <xdr:to>
      <xdr:col>33</xdr:col>
      <xdr:colOff>228600</xdr:colOff>
      <xdr:row>28</xdr:row>
      <xdr:rowOff>47625</xdr:rowOff>
    </xdr:to>
    <xdr:sp macro="" textlink="">
      <xdr:nvSpPr>
        <xdr:cNvPr id="18479" name="AutoShape 200"/>
        <xdr:cNvSpPr>
          <a:spLocks noChangeArrowheads="1"/>
        </xdr:cNvSpPr>
      </xdr:nvSpPr>
      <xdr:spPr bwMode="auto">
        <a:xfrm>
          <a:off x="13868400" y="5810250"/>
          <a:ext cx="66675" cy="57150"/>
        </a:xfrm>
        <a:prstGeom prst="triangle">
          <a:avLst>
            <a:gd name="adj" fmla="val 50000"/>
          </a:avLst>
        </a:prstGeom>
        <a:solidFill>
          <a:srgbClr val="333333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33</xdr:col>
      <xdr:colOff>247650</xdr:colOff>
      <xdr:row>28</xdr:row>
      <xdr:rowOff>0</xdr:rowOff>
    </xdr:from>
    <xdr:to>
      <xdr:col>33</xdr:col>
      <xdr:colOff>276225</xdr:colOff>
      <xdr:row>28</xdr:row>
      <xdr:rowOff>28575</xdr:rowOff>
    </xdr:to>
    <xdr:sp macro="" textlink="">
      <xdr:nvSpPr>
        <xdr:cNvPr id="18480" name="AutoShape 199"/>
        <xdr:cNvSpPr>
          <a:spLocks noChangeArrowheads="1"/>
        </xdr:cNvSpPr>
      </xdr:nvSpPr>
      <xdr:spPr bwMode="auto">
        <a:xfrm flipH="1">
          <a:off x="13954125" y="5819775"/>
          <a:ext cx="28575" cy="28575"/>
        </a:xfrm>
        <a:prstGeom prst="flowChartConnector">
          <a:avLst/>
        </a:prstGeom>
        <a:solidFill>
          <a:srgbClr val="333333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23</xdr:col>
      <xdr:colOff>228600</xdr:colOff>
      <xdr:row>35</xdr:row>
      <xdr:rowOff>9525</xdr:rowOff>
    </xdr:from>
    <xdr:to>
      <xdr:col>24</xdr:col>
      <xdr:colOff>0</xdr:colOff>
      <xdr:row>35</xdr:row>
      <xdr:rowOff>85725</xdr:rowOff>
    </xdr:to>
    <xdr:grpSp>
      <xdr:nvGrpSpPr>
        <xdr:cNvPr id="18481" name="Group 201"/>
        <xdr:cNvGrpSpPr>
          <a:grpSpLocks/>
        </xdr:cNvGrpSpPr>
      </xdr:nvGrpSpPr>
      <xdr:grpSpPr bwMode="auto">
        <a:xfrm>
          <a:off x="10315575" y="7143750"/>
          <a:ext cx="133350" cy="76200"/>
          <a:chOff x="1056" y="1969"/>
          <a:chExt cx="50" cy="29"/>
        </a:xfrm>
      </xdr:grpSpPr>
      <xdr:sp macro="" textlink="">
        <xdr:nvSpPr>
          <xdr:cNvPr id="18506" name="Oval 202"/>
          <xdr:cNvSpPr>
            <a:spLocks noChangeArrowheads="1"/>
          </xdr:cNvSpPr>
        </xdr:nvSpPr>
        <xdr:spPr bwMode="auto">
          <a:xfrm>
            <a:off x="1071" y="1969"/>
            <a:ext cx="25" cy="23"/>
          </a:xfrm>
          <a:prstGeom prst="ellipse">
            <a:avLst/>
          </a:prstGeom>
          <a:solidFill>
            <a:srgbClr val="FFFFFF"/>
          </a:solidFill>
          <a:ln w="190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8507" name="Rectangle 203"/>
          <xdr:cNvSpPr>
            <a:spLocks noChangeArrowheads="1"/>
          </xdr:cNvSpPr>
        </xdr:nvSpPr>
        <xdr:spPr bwMode="auto">
          <a:xfrm>
            <a:off x="1056" y="1983"/>
            <a:ext cx="50" cy="15"/>
          </a:xfrm>
          <a:prstGeom prst="rect">
            <a:avLst/>
          </a:prstGeom>
          <a:solidFill>
            <a:srgbClr val="FFFFFF"/>
          </a:solidFill>
          <a:ln w="19050">
            <a:solidFill>
              <a:srgbClr val="FFFFFF"/>
            </a:solidFill>
            <a:miter lim="800000"/>
            <a:headEnd/>
            <a:tailEnd/>
          </a:ln>
        </xdr:spPr>
      </xdr:sp>
      <xdr:sp macro="" textlink="">
        <xdr:nvSpPr>
          <xdr:cNvPr id="18508" name="Line 204"/>
          <xdr:cNvSpPr>
            <a:spLocks noChangeShapeType="1"/>
          </xdr:cNvSpPr>
        </xdr:nvSpPr>
        <xdr:spPr bwMode="auto">
          <a:xfrm>
            <a:off x="1066" y="1982"/>
            <a:ext cx="36" cy="0"/>
          </a:xfrm>
          <a:prstGeom prst="line">
            <a:avLst/>
          </a:prstGeom>
          <a:noFill/>
          <a:ln w="1905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24</xdr:col>
      <xdr:colOff>228600</xdr:colOff>
      <xdr:row>35</xdr:row>
      <xdr:rowOff>9525</xdr:rowOff>
    </xdr:from>
    <xdr:to>
      <xdr:col>25</xdr:col>
      <xdr:colOff>0</xdr:colOff>
      <xdr:row>35</xdr:row>
      <xdr:rowOff>85725</xdr:rowOff>
    </xdr:to>
    <xdr:grpSp>
      <xdr:nvGrpSpPr>
        <xdr:cNvPr id="18482" name="Group 201"/>
        <xdr:cNvGrpSpPr>
          <a:grpSpLocks/>
        </xdr:cNvGrpSpPr>
      </xdr:nvGrpSpPr>
      <xdr:grpSpPr bwMode="auto">
        <a:xfrm>
          <a:off x="10677525" y="7143750"/>
          <a:ext cx="133350" cy="76200"/>
          <a:chOff x="1056" y="1969"/>
          <a:chExt cx="50" cy="29"/>
        </a:xfrm>
      </xdr:grpSpPr>
      <xdr:sp macro="" textlink="">
        <xdr:nvSpPr>
          <xdr:cNvPr id="18503" name="Oval 202"/>
          <xdr:cNvSpPr>
            <a:spLocks noChangeArrowheads="1"/>
          </xdr:cNvSpPr>
        </xdr:nvSpPr>
        <xdr:spPr bwMode="auto">
          <a:xfrm>
            <a:off x="1071" y="1969"/>
            <a:ext cx="25" cy="23"/>
          </a:xfrm>
          <a:prstGeom prst="ellipse">
            <a:avLst/>
          </a:prstGeom>
          <a:solidFill>
            <a:srgbClr val="FFFFFF"/>
          </a:solidFill>
          <a:ln w="190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8504" name="Rectangle 203"/>
          <xdr:cNvSpPr>
            <a:spLocks noChangeArrowheads="1"/>
          </xdr:cNvSpPr>
        </xdr:nvSpPr>
        <xdr:spPr bwMode="auto">
          <a:xfrm>
            <a:off x="1056" y="1983"/>
            <a:ext cx="50" cy="15"/>
          </a:xfrm>
          <a:prstGeom prst="rect">
            <a:avLst/>
          </a:prstGeom>
          <a:solidFill>
            <a:srgbClr val="FFFFFF"/>
          </a:solidFill>
          <a:ln w="19050">
            <a:solidFill>
              <a:srgbClr val="FFFFFF"/>
            </a:solidFill>
            <a:miter lim="800000"/>
            <a:headEnd/>
            <a:tailEnd/>
          </a:ln>
        </xdr:spPr>
      </xdr:sp>
      <xdr:sp macro="" textlink="">
        <xdr:nvSpPr>
          <xdr:cNvPr id="18505" name="Line 204"/>
          <xdr:cNvSpPr>
            <a:spLocks noChangeShapeType="1"/>
          </xdr:cNvSpPr>
        </xdr:nvSpPr>
        <xdr:spPr bwMode="auto">
          <a:xfrm>
            <a:off x="1066" y="1982"/>
            <a:ext cx="36" cy="0"/>
          </a:xfrm>
          <a:prstGeom prst="line">
            <a:avLst/>
          </a:prstGeom>
          <a:noFill/>
          <a:ln w="1905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29</xdr:col>
      <xdr:colOff>228600</xdr:colOff>
      <xdr:row>35</xdr:row>
      <xdr:rowOff>9525</xdr:rowOff>
    </xdr:from>
    <xdr:to>
      <xdr:col>30</xdr:col>
      <xdr:colOff>0</xdr:colOff>
      <xdr:row>35</xdr:row>
      <xdr:rowOff>85725</xdr:rowOff>
    </xdr:to>
    <xdr:grpSp>
      <xdr:nvGrpSpPr>
        <xdr:cNvPr id="18483" name="Group 201"/>
        <xdr:cNvGrpSpPr>
          <a:grpSpLocks/>
        </xdr:cNvGrpSpPr>
      </xdr:nvGrpSpPr>
      <xdr:grpSpPr bwMode="auto">
        <a:xfrm>
          <a:off x="12487275" y="7143750"/>
          <a:ext cx="133350" cy="76200"/>
          <a:chOff x="1056" y="1969"/>
          <a:chExt cx="50" cy="29"/>
        </a:xfrm>
      </xdr:grpSpPr>
      <xdr:sp macro="" textlink="">
        <xdr:nvSpPr>
          <xdr:cNvPr id="18500" name="Oval 202"/>
          <xdr:cNvSpPr>
            <a:spLocks noChangeArrowheads="1"/>
          </xdr:cNvSpPr>
        </xdr:nvSpPr>
        <xdr:spPr bwMode="auto">
          <a:xfrm>
            <a:off x="1071" y="1969"/>
            <a:ext cx="25" cy="23"/>
          </a:xfrm>
          <a:prstGeom prst="ellipse">
            <a:avLst/>
          </a:prstGeom>
          <a:solidFill>
            <a:srgbClr val="FFFFFF"/>
          </a:solidFill>
          <a:ln w="190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8501" name="Rectangle 203"/>
          <xdr:cNvSpPr>
            <a:spLocks noChangeArrowheads="1"/>
          </xdr:cNvSpPr>
        </xdr:nvSpPr>
        <xdr:spPr bwMode="auto">
          <a:xfrm>
            <a:off x="1056" y="1983"/>
            <a:ext cx="50" cy="15"/>
          </a:xfrm>
          <a:prstGeom prst="rect">
            <a:avLst/>
          </a:prstGeom>
          <a:solidFill>
            <a:srgbClr val="FFFFFF"/>
          </a:solidFill>
          <a:ln w="19050">
            <a:solidFill>
              <a:srgbClr val="FFFFFF"/>
            </a:solidFill>
            <a:miter lim="800000"/>
            <a:headEnd/>
            <a:tailEnd/>
          </a:ln>
        </xdr:spPr>
      </xdr:sp>
      <xdr:sp macro="" textlink="">
        <xdr:nvSpPr>
          <xdr:cNvPr id="18502" name="Line 204"/>
          <xdr:cNvSpPr>
            <a:spLocks noChangeShapeType="1"/>
          </xdr:cNvSpPr>
        </xdr:nvSpPr>
        <xdr:spPr bwMode="auto">
          <a:xfrm>
            <a:off x="1066" y="1982"/>
            <a:ext cx="36" cy="0"/>
          </a:xfrm>
          <a:prstGeom prst="line">
            <a:avLst/>
          </a:prstGeom>
          <a:noFill/>
          <a:ln w="1905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31</xdr:col>
      <xdr:colOff>228600</xdr:colOff>
      <xdr:row>35</xdr:row>
      <xdr:rowOff>9525</xdr:rowOff>
    </xdr:from>
    <xdr:to>
      <xdr:col>32</xdr:col>
      <xdr:colOff>0</xdr:colOff>
      <xdr:row>35</xdr:row>
      <xdr:rowOff>85725</xdr:rowOff>
    </xdr:to>
    <xdr:grpSp>
      <xdr:nvGrpSpPr>
        <xdr:cNvPr id="18484" name="Group 201"/>
        <xdr:cNvGrpSpPr>
          <a:grpSpLocks/>
        </xdr:cNvGrpSpPr>
      </xdr:nvGrpSpPr>
      <xdr:grpSpPr bwMode="auto">
        <a:xfrm>
          <a:off x="13211175" y="7143750"/>
          <a:ext cx="133350" cy="76200"/>
          <a:chOff x="1056" y="1969"/>
          <a:chExt cx="50" cy="29"/>
        </a:xfrm>
      </xdr:grpSpPr>
      <xdr:sp macro="" textlink="">
        <xdr:nvSpPr>
          <xdr:cNvPr id="18497" name="Oval 202"/>
          <xdr:cNvSpPr>
            <a:spLocks noChangeArrowheads="1"/>
          </xdr:cNvSpPr>
        </xdr:nvSpPr>
        <xdr:spPr bwMode="auto">
          <a:xfrm>
            <a:off x="1071" y="1969"/>
            <a:ext cx="25" cy="23"/>
          </a:xfrm>
          <a:prstGeom prst="ellipse">
            <a:avLst/>
          </a:prstGeom>
          <a:solidFill>
            <a:srgbClr val="FFFFFF"/>
          </a:solidFill>
          <a:ln w="190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8498" name="Rectangle 203"/>
          <xdr:cNvSpPr>
            <a:spLocks noChangeArrowheads="1"/>
          </xdr:cNvSpPr>
        </xdr:nvSpPr>
        <xdr:spPr bwMode="auto">
          <a:xfrm>
            <a:off x="1056" y="1983"/>
            <a:ext cx="50" cy="15"/>
          </a:xfrm>
          <a:prstGeom prst="rect">
            <a:avLst/>
          </a:prstGeom>
          <a:solidFill>
            <a:srgbClr val="FFFFFF"/>
          </a:solidFill>
          <a:ln w="19050">
            <a:solidFill>
              <a:srgbClr val="FFFFFF"/>
            </a:solidFill>
            <a:miter lim="800000"/>
            <a:headEnd/>
            <a:tailEnd/>
          </a:ln>
        </xdr:spPr>
      </xdr:sp>
      <xdr:sp macro="" textlink="">
        <xdr:nvSpPr>
          <xdr:cNvPr id="18499" name="Line 204"/>
          <xdr:cNvSpPr>
            <a:spLocks noChangeShapeType="1"/>
          </xdr:cNvSpPr>
        </xdr:nvSpPr>
        <xdr:spPr bwMode="auto">
          <a:xfrm>
            <a:off x="1066" y="1982"/>
            <a:ext cx="36" cy="0"/>
          </a:xfrm>
          <a:prstGeom prst="line">
            <a:avLst/>
          </a:prstGeom>
          <a:noFill/>
          <a:ln w="1905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13</xdr:col>
      <xdr:colOff>238125</xdr:colOff>
      <xdr:row>12</xdr:row>
      <xdr:rowOff>0</xdr:rowOff>
    </xdr:from>
    <xdr:to>
      <xdr:col>13</xdr:col>
      <xdr:colOff>304800</xdr:colOff>
      <xdr:row>12</xdr:row>
      <xdr:rowOff>57150</xdr:rowOff>
    </xdr:to>
    <xdr:sp macro="" textlink="">
      <xdr:nvSpPr>
        <xdr:cNvPr id="18485" name="AutoShape 200"/>
        <xdr:cNvSpPr>
          <a:spLocks noChangeArrowheads="1"/>
        </xdr:cNvSpPr>
      </xdr:nvSpPr>
      <xdr:spPr bwMode="auto">
        <a:xfrm>
          <a:off x="6705600" y="2533650"/>
          <a:ext cx="66675" cy="57150"/>
        </a:xfrm>
        <a:prstGeom prst="triangle">
          <a:avLst>
            <a:gd name="adj" fmla="val 50000"/>
          </a:avLst>
        </a:prstGeom>
        <a:solidFill>
          <a:srgbClr val="333333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13</xdr:col>
      <xdr:colOff>342900</xdr:colOff>
      <xdr:row>12</xdr:row>
      <xdr:rowOff>9525</xdr:rowOff>
    </xdr:from>
    <xdr:to>
      <xdr:col>14</xdr:col>
      <xdr:colOff>9525</xdr:colOff>
      <xdr:row>12</xdr:row>
      <xdr:rowOff>38100</xdr:rowOff>
    </xdr:to>
    <xdr:sp macro="" textlink="">
      <xdr:nvSpPr>
        <xdr:cNvPr id="18486" name="AutoShape 199"/>
        <xdr:cNvSpPr>
          <a:spLocks noChangeArrowheads="1"/>
        </xdr:cNvSpPr>
      </xdr:nvSpPr>
      <xdr:spPr bwMode="auto">
        <a:xfrm flipH="1">
          <a:off x="6810375" y="2543175"/>
          <a:ext cx="28575" cy="28575"/>
        </a:xfrm>
        <a:prstGeom prst="flowChartConnector">
          <a:avLst/>
        </a:prstGeom>
        <a:solidFill>
          <a:srgbClr val="333333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238125</xdr:colOff>
      <xdr:row>12</xdr:row>
      <xdr:rowOff>0</xdr:rowOff>
    </xdr:from>
    <xdr:to>
      <xdr:col>14</xdr:col>
      <xdr:colOff>304800</xdr:colOff>
      <xdr:row>12</xdr:row>
      <xdr:rowOff>57150</xdr:rowOff>
    </xdr:to>
    <xdr:sp macro="" textlink="">
      <xdr:nvSpPr>
        <xdr:cNvPr id="18487" name="AutoShape 200"/>
        <xdr:cNvSpPr>
          <a:spLocks noChangeArrowheads="1"/>
        </xdr:cNvSpPr>
      </xdr:nvSpPr>
      <xdr:spPr bwMode="auto">
        <a:xfrm>
          <a:off x="7067550" y="2533650"/>
          <a:ext cx="66675" cy="57150"/>
        </a:xfrm>
        <a:prstGeom prst="triangle">
          <a:avLst>
            <a:gd name="adj" fmla="val 50000"/>
          </a:avLst>
        </a:prstGeom>
        <a:solidFill>
          <a:srgbClr val="333333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14</xdr:col>
      <xdr:colOff>342900</xdr:colOff>
      <xdr:row>12</xdr:row>
      <xdr:rowOff>9525</xdr:rowOff>
    </xdr:from>
    <xdr:to>
      <xdr:col>15</xdr:col>
      <xdr:colOff>9525</xdr:colOff>
      <xdr:row>12</xdr:row>
      <xdr:rowOff>38100</xdr:rowOff>
    </xdr:to>
    <xdr:sp macro="" textlink="">
      <xdr:nvSpPr>
        <xdr:cNvPr id="18488" name="AutoShape 199"/>
        <xdr:cNvSpPr>
          <a:spLocks noChangeArrowheads="1"/>
        </xdr:cNvSpPr>
      </xdr:nvSpPr>
      <xdr:spPr bwMode="auto">
        <a:xfrm flipH="1">
          <a:off x="7172325" y="2543175"/>
          <a:ext cx="28575" cy="28575"/>
        </a:xfrm>
        <a:prstGeom prst="flowChartConnector">
          <a:avLst/>
        </a:prstGeom>
        <a:solidFill>
          <a:srgbClr val="333333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238125</xdr:colOff>
      <xdr:row>12</xdr:row>
      <xdr:rowOff>0</xdr:rowOff>
    </xdr:from>
    <xdr:to>
      <xdr:col>12</xdr:col>
      <xdr:colOff>304800</xdr:colOff>
      <xdr:row>12</xdr:row>
      <xdr:rowOff>57150</xdr:rowOff>
    </xdr:to>
    <xdr:sp macro="" textlink="">
      <xdr:nvSpPr>
        <xdr:cNvPr id="18489" name="AutoShape 200"/>
        <xdr:cNvSpPr>
          <a:spLocks noChangeArrowheads="1"/>
        </xdr:cNvSpPr>
      </xdr:nvSpPr>
      <xdr:spPr bwMode="auto">
        <a:xfrm>
          <a:off x="6343650" y="2533650"/>
          <a:ext cx="66675" cy="57150"/>
        </a:xfrm>
        <a:prstGeom prst="triangle">
          <a:avLst>
            <a:gd name="adj" fmla="val 50000"/>
          </a:avLst>
        </a:prstGeom>
        <a:solidFill>
          <a:srgbClr val="333333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342900</xdr:colOff>
      <xdr:row>12</xdr:row>
      <xdr:rowOff>9525</xdr:rowOff>
    </xdr:from>
    <xdr:to>
      <xdr:col>13</xdr:col>
      <xdr:colOff>9525</xdr:colOff>
      <xdr:row>12</xdr:row>
      <xdr:rowOff>38100</xdr:rowOff>
    </xdr:to>
    <xdr:sp macro="" textlink="">
      <xdr:nvSpPr>
        <xdr:cNvPr id="18490" name="AutoShape 199"/>
        <xdr:cNvSpPr>
          <a:spLocks noChangeArrowheads="1"/>
        </xdr:cNvSpPr>
      </xdr:nvSpPr>
      <xdr:spPr bwMode="auto">
        <a:xfrm flipH="1">
          <a:off x="6448425" y="2543175"/>
          <a:ext cx="28575" cy="28575"/>
        </a:xfrm>
        <a:prstGeom prst="flowChartConnector">
          <a:avLst/>
        </a:prstGeom>
        <a:solidFill>
          <a:srgbClr val="333333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161925</xdr:colOff>
      <xdr:row>16</xdr:row>
      <xdr:rowOff>0</xdr:rowOff>
    </xdr:from>
    <xdr:to>
      <xdr:col>4</xdr:col>
      <xdr:colOff>247650</xdr:colOff>
      <xdr:row>16</xdr:row>
      <xdr:rowOff>57150</xdr:rowOff>
    </xdr:to>
    <xdr:grpSp>
      <xdr:nvGrpSpPr>
        <xdr:cNvPr id="18491" name="Group 205"/>
        <xdr:cNvGrpSpPr>
          <a:grpSpLocks/>
        </xdr:cNvGrpSpPr>
      </xdr:nvGrpSpPr>
      <xdr:grpSpPr bwMode="auto">
        <a:xfrm>
          <a:off x="3371850" y="3409950"/>
          <a:ext cx="85725" cy="57150"/>
          <a:chOff x="748" y="737"/>
          <a:chExt cx="18" cy="17"/>
        </a:xfrm>
      </xdr:grpSpPr>
      <xdr:sp macro="" textlink="">
        <xdr:nvSpPr>
          <xdr:cNvPr id="18493" name="Line 206"/>
          <xdr:cNvSpPr>
            <a:spLocks noChangeShapeType="1"/>
          </xdr:cNvSpPr>
        </xdr:nvSpPr>
        <xdr:spPr bwMode="auto">
          <a:xfrm>
            <a:off x="748" y="745"/>
            <a:ext cx="1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8494" name="Line 207"/>
          <xdr:cNvSpPr>
            <a:spLocks noChangeShapeType="1"/>
          </xdr:cNvSpPr>
        </xdr:nvSpPr>
        <xdr:spPr bwMode="auto">
          <a:xfrm>
            <a:off x="757" y="737"/>
            <a:ext cx="0" cy="17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8495" name="Line 208"/>
          <xdr:cNvSpPr>
            <a:spLocks noChangeShapeType="1"/>
          </xdr:cNvSpPr>
        </xdr:nvSpPr>
        <xdr:spPr bwMode="auto">
          <a:xfrm>
            <a:off x="751" y="739"/>
            <a:ext cx="12" cy="12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8496" name="Line 209"/>
          <xdr:cNvSpPr>
            <a:spLocks noChangeShapeType="1"/>
          </xdr:cNvSpPr>
        </xdr:nvSpPr>
        <xdr:spPr bwMode="auto">
          <a:xfrm flipH="1">
            <a:off x="751" y="739"/>
            <a:ext cx="12" cy="11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295275</xdr:colOff>
      <xdr:row>16</xdr:row>
      <xdr:rowOff>19050</xdr:rowOff>
    </xdr:from>
    <xdr:to>
      <xdr:col>4</xdr:col>
      <xdr:colOff>323850</xdr:colOff>
      <xdr:row>16</xdr:row>
      <xdr:rowOff>47625</xdr:rowOff>
    </xdr:to>
    <xdr:sp macro="" textlink="">
      <xdr:nvSpPr>
        <xdr:cNvPr id="18492" name="AutoShape 199"/>
        <xdr:cNvSpPr>
          <a:spLocks noChangeArrowheads="1"/>
        </xdr:cNvSpPr>
      </xdr:nvSpPr>
      <xdr:spPr bwMode="auto">
        <a:xfrm flipH="1">
          <a:off x="3505200" y="3429000"/>
          <a:ext cx="28575" cy="28575"/>
        </a:xfrm>
        <a:prstGeom prst="flowChartConnector">
          <a:avLst/>
        </a:prstGeom>
        <a:solidFill>
          <a:srgbClr val="333333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200025</xdr:colOff>
      <xdr:row>85</xdr:row>
      <xdr:rowOff>76200</xdr:rowOff>
    </xdr:from>
    <xdr:to>
      <xdr:col>14</xdr:col>
      <xdr:colOff>228600</xdr:colOff>
      <xdr:row>85</xdr:row>
      <xdr:rowOff>104775</xdr:rowOff>
    </xdr:to>
    <xdr:sp macro="" textlink="">
      <xdr:nvSpPr>
        <xdr:cNvPr id="9712" name="AutoShape 199"/>
        <xdr:cNvSpPr>
          <a:spLocks noChangeArrowheads="1"/>
        </xdr:cNvSpPr>
      </xdr:nvSpPr>
      <xdr:spPr bwMode="auto">
        <a:xfrm flipH="1">
          <a:off x="7029450" y="18049875"/>
          <a:ext cx="28575" cy="28575"/>
        </a:xfrm>
        <a:prstGeom prst="flowChartConnector">
          <a:avLst/>
        </a:prstGeom>
        <a:solidFill>
          <a:srgbClr val="333333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152400</xdr:colOff>
      <xdr:row>85</xdr:row>
      <xdr:rowOff>57150</xdr:rowOff>
    </xdr:from>
    <xdr:to>
      <xdr:col>10</xdr:col>
      <xdr:colOff>219075</xdr:colOff>
      <xdr:row>85</xdr:row>
      <xdr:rowOff>114300</xdr:rowOff>
    </xdr:to>
    <xdr:sp macro="" textlink="">
      <xdr:nvSpPr>
        <xdr:cNvPr id="9713" name="AutoShape 200"/>
        <xdr:cNvSpPr>
          <a:spLocks noChangeArrowheads="1"/>
        </xdr:cNvSpPr>
      </xdr:nvSpPr>
      <xdr:spPr bwMode="auto">
        <a:xfrm>
          <a:off x="5534025" y="18030825"/>
          <a:ext cx="66675" cy="57150"/>
        </a:xfrm>
        <a:prstGeom prst="triangle">
          <a:avLst>
            <a:gd name="adj" fmla="val 50000"/>
          </a:avLst>
        </a:prstGeom>
        <a:solidFill>
          <a:srgbClr val="333333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19</xdr:col>
      <xdr:colOff>133350</xdr:colOff>
      <xdr:row>85</xdr:row>
      <xdr:rowOff>66675</xdr:rowOff>
    </xdr:from>
    <xdr:to>
      <xdr:col>19</xdr:col>
      <xdr:colOff>304800</xdr:colOff>
      <xdr:row>85</xdr:row>
      <xdr:rowOff>142875</xdr:rowOff>
    </xdr:to>
    <xdr:grpSp>
      <xdr:nvGrpSpPr>
        <xdr:cNvPr id="9714" name="Group 201"/>
        <xdr:cNvGrpSpPr>
          <a:grpSpLocks/>
        </xdr:cNvGrpSpPr>
      </xdr:nvGrpSpPr>
      <xdr:grpSpPr bwMode="auto">
        <a:xfrm>
          <a:off x="8772525" y="18040350"/>
          <a:ext cx="171450" cy="76200"/>
          <a:chOff x="1056" y="1969"/>
          <a:chExt cx="50" cy="29"/>
        </a:xfrm>
      </xdr:grpSpPr>
      <xdr:sp macro="" textlink="">
        <xdr:nvSpPr>
          <xdr:cNvPr id="9737" name="Oval 202"/>
          <xdr:cNvSpPr>
            <a:spLocks noChangeArrowheads="1"/>
          </xdr:cNvSpPr>
        </xdr:nvSpPr>
        <xdr:spPr bwMode="auto">
          <a:xfrm>
            <a:off x="1071" y="1969"/>
            <a:ext cx="25" cy="23"/>
          </a:xfrm>
          <a:prstGeom prst="ellipse">
            <a:avLst/>
          </a:prstGeom>
          <a:solidFill>
            <a:srgbClr val="FFFFFF"/>
          </a:solidFill>
          <a:ln w="190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9738" name="Rectangle 203"/>
          <xdr:cNvSpPr>
            <a:spLocks noChangeArrowheads="1"/>
          </xdr:cNvSpPr>
        </xdr:nvSpPr>
        <xdr:spPr bwMode="auto">
          <a:xfrm>
            <a:off x="1056" y="1983"/>
            <a:ext cx="50" cy="15"/>
          </a:xfrm>
          <a:prstGeom prst="rect">
            <a:avLst/>
          </a:prstGeom>
          <a:solidFill>
            <a:srgbClr val="FFFFFF"/>
          </a:solidFill>
          <a:ln w="19050">
            <a:solidFill>
              <a:srgbClr val="FFFFFF"/>
            </a:solidFill>
            <a:miter lim="800000"/>
            <a:headEnd/>
            <a:tailEnd/>
          </a:ln>
        </xdr:spPr>
      </xdr:sp>
      <xdr:sp macro="" textlink="">
        <xdr:nvSpPr>
          <xdr:cNvPr id="9739" name="Line 204"/>
          <xdr:cNvSpPr>
            <a:spLocks noChangeShapeType="1"/>
          </xdr:cNvSpPr>
        </xdr:nvSpPr>
        <xdr:spPr bwMode="auto">
          <a:xfrm>
            <a:off x="1066" y="1982"/>
            <a:ext cx="36" cy="0"/>
          </a:xfrm>
          <a:prstGeom prst="line">
            <a:avLst/>
          </a:prstGeom>
          <a:noFill/>
          <a:ln w="1905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6</xdr:col>
      <xdr:colOff>152400</xdr:colOff>
      <xdr:row>85</xdr:row>
      <xdr:rowOff>47625</xdr:rowOff>
    </xdr:from>
    <xdr:to>
      <xdr:col>6</xdr:col>
      <xdr:colOff>238125</xdr:colOff>
      <xdr:row>85</xdr:row>
      <xdr:rowOff>123825</xdr:rowOff>
    </xdr:to>
    <xdr:grpSp>
      <xdr:nvGrpSpPr>
        <xdr:cNvPr id="9715" name="Group 205"/>
        <xdr:cNvGrpSpPr>
          <a:grpSpLocks/>
        </xdr:cNvGrpSpPr>
      </xdr:nvGrpSpPr>
      <xdr:grpSpPr bwMode="auto">
        <a:xfrm>
          <a:off x="4086225" y="18021300"/>
          <a:ext cx="85725" cy="76200"/>
          <a:chOff x="748" y="737"/>
          <a:chExt cx="18" cy="17"/>
        </a:xfrm>
      </xdr:grpSpPr>
      <xdr:sp macro="" textlink="">
        <xdr:nvSpPr>
          <xdr:cNvPr id="9733" name="Line 206"/>
          <xdr:cNvSpPr>
            <a:spLocks noChangeShapeType="1"/>
          </xdr:cNvSpPr>
        </xdr:nvSpPr>
        <xdr:spPr bwMode="auto">
          <a:xfrm>
            <a:off x="748" y="745"/>
            <a:ext cx="1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734" name="Line 207"/>
          <xdr:cNvSpPr>
            <a:spLocks noChangeShapeType="1"/>
          </xdr:cNvSpPr>
        </xdr:nvSpPr>
        <xdr:spPr bwMode="auto">
          <a:xfrm>
            <a:off x="757" y="737"/>
            <a:ext cx="0" cy="17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735" name="Line 208"/>
          <xdr:cNvSpPr>
            <a:spLocks noChangeShapeType="1"/>
          </xdr:cNvSpPr>
        </xdr:nvSpPr>
        <xdr:spPr bwMode="auto">
          <a:xfrm>
            <a:off x="751" y="739"/>
            <a:ext cx="12" cy="12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736" name="Line 209"/>
          <xdr:cNvSpPr>
            <a:spLocks noChangeShapeType="1"/>
          </xdr:cNvSpPr>
        </xdr:nvSpPr>
        <xdr:spPr bwMode="auto">
          <a:xfrm flipH="1">
            <a:off x="751" y="739"/>
            <a:ext cx="12" cy="11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17</xdr:col>
      <xdr:colOff>190500</xdr:colOff>
      <xdr:row>85</xdr:row>
      <xdr:rowOff>0</xdr:rowOff>
    </xdr:from>
    <xdr:to>
      <xdr:col>18</xdr:col>
      <xdr:colOff>276225</xdr:colOff>
      <xdr:row>85</xdr:row>
      <xdr:rowOff>0</xdr:rowOff>
    </xdr:to>
    <xdr:sp macro="" textlink="">
      <xdr:nvSpPr>
        <xdr:cNvPr id="9716" name="AutoShape 236"/>
        <xdr:cNvSpPr>
          <a:spLocks noChangeArrowheads="1"/>
        </xdr:cNvSpPr>
      </xdr:nvSpPr>
      <xdr:spPr bwMode="auto">
        <a:xfrm>
          <a:off x="8105775" y="17973675"/>
          <a:ext cx="447675" cy="0"/>
        </a:xfrm>
        <a:prstGeom prst="leftArrow">
          <a:avLst>
            <a:gd name="adj1" fmla="val 50000"/>
            <a:gd name="adj2" fmla="val -2147483648"/>
          </a:avLst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17</xdr:col>
      <xdr:colOff>190500</xdr:colOff>
      <xdr:row>85</xdr:row>
      <xdr:rowOff>0</xdr:rowOff>
    </xdr:from>
    <xdr:to>
      <xdr:col>18</xdr:col>
      <xdr:colOff>276225</xdr:colOff>
      <xdr:row>85</xdr:row>
      <xdr:rowOff>0</xdr:rowOff>
    </xdr:to>
    <xdr:sp macro="" textlink="">
      <xdr:nvSpPr>
        <xdr:cNvPr id="9717" name="AutoShape 237"/>
        <xdr:cNvSpPr>
          <a:spLocks noChangeArrowheads="1"/>
        </xdr:cNvSpPr>
      </xdr:nvSpPr>
      <xdr:spPr bwMode="auto">
        <a:xfrm>
          <a:off x="8105775" y="17973675"/>
          <a:ext cx="447675" cy="0"/>
        </a:xfrm>
        <a:prstGeom prst="leftArrow">
          <a:avLst>
            <a:gd name="adj1" fmla="val 50000"/>
            <a:gd name="adj2" fmla="val -2147483648"/>
          </a:avLst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190500</xdr:colOff>
      <xdr:row>28</xdr:row>
      <xdr:rowOff>0</xdr:rowOff>
    </xdr:from>
    <xdr:to>
      <xdr:col>4</xdr:col>
      <xdr:colOff>257175</xdr:colOff>
      <xdr:row>28</xdr:row>
      <xdr:rowOff>57150</xdr:rowOff>
    </xdr:to>
    <xdr:sp macro="" textlink="">
      <xdr:nvSpPr>
        <xdr:cNvPr id="9718" name="AutoShape 200"/>
        <xdr:cNvSpPr>
          <a:spLocks noChangeArrowheads="1"/>
        </xdr:cNvSpPr>
      </xdr:nvSpPr>
      <xdr:spPr bwMode="auto">
        <a:xfrm>
          <a:off x="3400425" y="5819775"/>
          <a:ext cx="66675" cy="57150"/>
        </a:xfrm>
        <a:prstGeom prst="triangle">
          <a:avLst>
            <a:gd name="adj" fmla="val 50000"/>
          </a:avLst>
        </a:prstGeom>
        <a:solidFill>
          <a:srgbClr val="333333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276225</xdr:colOff>
      <xdr:row>28</xdr:row>
      <xdr:rowOff>19050</xdr:rowOff>
    </xdr:from>
    <xdr:to>
      <xdr:col>4</xdr:col>
      <xdr:colOff>304800</xdr:colOff>
      <xdr:row>28</xdr:row>
      <xdr:rowOff>47625</xdr:rowOff>
    </xdr:to>
    <xdr:sp macro="" textlink="">
      <xdr:nvSpPr>
        <xdr:cNvPr id="9719" name="AutoShape 199"/>
        <xdr:cNvSpPr>
          <a:spLocks noChangeArrowheads="1"/>
        </xdr:cNvSpPr>
      </xdr:nvSpPr>
      <xdr:spPr bwMode="auto">
        <a:xfrm flipH="1">
          <a:off x="3486150" y="5838825"/>
          <a:ext cx="28575" cy="28575"/>
        </a:xfrm>
        <a:prstGeom prst="flowChartConnector">
          <a:avLst/>
        </a:prstGeom>
        <a:solidFill>
          <a:srgbClr val="333333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85725</xdr:colOff>
      <xdr:row>84</xdr:row>
      <xdr:rowOff>85725</xdr:rowOff>
    </xdr:from>
    <xdr:to>
      <xdr:col>3</xdr:col>
      <xdr:colOff>295275</xdr:colOff>
      <xdr:row>84</xdr:row>
      <xdr:rowOff>161925</xdr:rowOff>
    </xdr:to>
    <xdr:sp macro="" textlink="">
      <xdr:nvSpPr>
        <xdr:cNvPr id="9720" name="AutoShape 527"/>
        <xdr:cNvSpPr>
          <a:spLocks noChangeArrowheads="1"/>
        </xdr:cNvSpPr>
      </xdr:nvSpPr>
      <xdr:spPr bwMode="auto">
        <a:xfrm>
          <a:off x="2933700" y="17840325"/>
          <a:ext cx="209550" cy="76200"/>
        </a:xfrm>
        <a:prstGeom prst="rightArrow">
          <a:avLst>
            <a:gd name="adj1" fmla="val 50000"/>
            <a:gd name="adj2" fmla="val 68750"/>
          </a:avLst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228600</xdr:colOff>
      <xdr:row>37</xdr:row>
      <xdr:rowOff>0</xdr:rowOff>
    </xdr:from>
    <xdr:to>
      <xdr:col>6</xdr:col>
      <xdr:colOff>9525</xdr:colOff>
      <xdr:row>37</xdr:row>
      <xdr:rowOff>76200</xdr:rowOff>
    </xdr:to>
    <xdr:grpSp>
      <xdr:nvGrpSpPr>
        <xdr:cNvPr id="9721" name="Group 201"/>
        <xdr:cNvGrpSpPr>
          <a:grpSpLocks/>
        </xdr:cNvGrpSpPr>
      </xdr:nvGrpSpPr>
      <xdr:grpSpPr bwMode="auto">
        <a:xfrm>
          <a:off x="3800475" y="7572375"/>
          <a:ext cx="142875" cy="76200"/>
          <a:chOff x="1056" y="1969"/>
          <a:chExt cx="50" cy="29"/>
        </a:xfrm>
      </xdr:grpSpPr>
      <xdr:sp macro="" textlink="">
        <xdr:nvSpPr>
          <xdr:cNvPr id="9730" name="Oval 202"/>
          <xdr:cNvSpPr>
            <a:spLocks noChangeArrowheads="1"/>
          </xdr:cNvSpPr>
        </xdr:nvSpPr>
        <xdr:spPr bwMode="auto">
          <a:xfrm>
            <a:off x="1071" y="1969"/>
            <a:ext cx="25" cy="23"/>
          </a:xfrm>
          <a:prstGeom prst="ellipse">
            <a:avLst/>
          </a:prstGeom>
          <a:solidFill>
            <a:srgbClr val="FFFFFF"/>
          </a:solidFill>
          <a:ln w="190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9731" name="Rectangle 203"/>
          <xdr:cNvSpPr>
            <a:spLocks noChangeArrowheads="1"/>
          </xdr:cNvSpPr>
        </xdr:nvSpPr>
        <xdr:spPr bwMode="auto">
          <a:xfrm>
            <a:off x="1056" y="1983"/>
            <a:ext cx="50" cy="15"/>
          </a:xfrm>
          <a:prstGeom prst="rect">
            <a:avLst/>
          </a:prstGeom>
          <a:solidFill>
            <a:srgbClr val="FFFFFF"/>
          </a:solidFill>
          <a:ln w="19050">
            <a:solidFill>
              <a:srgbClr val="FFFFFF"/>
            </a:solidFill>
            <a:miter lim="800000"/>
            <a:headEnd/>
            <a:tailEnd/>
          </a:ln>
        </xdr:spPr>
      </xdr:sp>
      <xdr:sp macro="" textlink="">
        <xdr:nvSpPr>
          <xdr:cNvPr id="9732" name="Line 204"/>
          <xdr:cNvSpPr>
            <a:spLocks noChangeShapeType="1"/>
          </xdr:cNvSpPr>
        </xdr:nvSpPr>
        <xdr:spPr bwMode="auto">
          <a:xfrm>
            <a:off x="1066" y="1982"/>
            <a:ext cx="36" cy="0"/>
          </a:xfrm>
          <a:prstGeom prst="line">
            <a:avLst/>
          </a:prstGeom>
          <a:noFill/>
          <a:ln w="1905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9</xdr:col>
      <xdr:colOff>171450</xdr:colOff>
      <xdr:row>84</xdr:row>
      <xdr:rowOff>76200</xdr:rowOff>
    </xdr:from>
    <xdr:to>
      <xdr:col>10</xdr:col>
      <xdr:colOff>219075</xdr:colOff>
      <xdr:row>84</xdr:row>
      <xdr:rowOff>152400</xdr:rowOff>
    </xdr:to>
    <xdr:sp macro="" textlink="">
      <xdr:nvSpPr>
        <xdr:cNvPr id="9722" name="AutoShape 488"/>
        <xdr:cNvSpPr>
          <a:spLocks noChangeArrowheads="1"/>
        </xdr:cNvSpPr>
      </xdr:nvSpPr>
      <xdr:spPr bwMode="auto">
        <a:xfrm>
          <a:off x="5191125" y="17830800"/>
          <a:ext cx="409575" cy="76200"/>
        </a:xfrm>
        <a:prstGeom prst="rightArrow">
          <a:avLst>
            <a:gd name="adj1" fmla="val 50000"/>
            <a:gd name="adj2" fmla="val 134375"/>
          </a:avLst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17</xdr:col>
      <xdr:colOff>304800</xdr:colOff>
      <xdr:row>28</xdr:row>
      <xdr:rowOff>28575</xdr:rowOff>
    </xdr:from>
    <xdr:to>
      <xdr:col>17</xdr:col>
      <xdr:colOff>333375</xdr:colOff>
      <xdr:row>28</xdr:row>
      <xdr:rowOff>57150</xdr:rowOff>
    </xdr:to>
    <xdr:sp macro="" textlink="">
      <xdr:nvSpPr>
        <xdr:cNvPr id="9723" name="AutoShape 199"/>
        <xdr:cNvSpPr>
          <a:spLocks noChangeArrowheads="1"/>
        </xdr:cNvSpPr>
      </xdr:nvSpPr>
      <xdr:spPr bwMode="auto">
        <a:xfrm flipH="1">
          <a:off x="8220075" y="5848350"/>
          <a:ext cx="28575" cy="28575"/>
        </a:xfrm>
        <a:prstGeom prst="flowChartConnector">
          <a:avLst/>
        </a:prstGeom>
        <a:solidFill>
          <a:srgbClr val="333333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200025</xdr:colOff>
      <xdr:row>28</xdr:row>
      <xdr:rowOff>9525</xdr:rowOff>
    </xdr:from>
    <xdr:to>
      <xdr:col>17</xdr:col>
      <xdr:colOff>266700</xdr:colOff>
      <xdr:row>28</xdr:row>
      <xdr:rowOff>66675</xdr:rowOff>
    </xdr:to>
    <xdr:sp macro="" textlink="">
      <xdr:nvSpPr>
        <xdr:cNvPr id="9724" name="AutoShape 200"/>
        <xdr:cNvSpPr>
          <a:spLocks noChangeArrowheads="1"/>
        </xdr:cNvSpPr>
      </xdr:nvSpPr>
      <xdr:spPr bwMode="auto">
        <a:xfrm>
          <a:off x="8115300" y="5829300"/>
          <a:ext cx="66675" cy="57150"/>
        </a:xfrm>
        <a:prstGeom prst="triangle">
          <a:avLst>
            <a:gd name="adj" fmla="val 50000"/>
          </a:avLst>
        </a:prstGeom>
        <a:solidFill>
          <a:srgbClr val="333333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15</xdr:col>
      <xdr:colOff>295275</xdr:colOff>
      <xdr:row>84</xdr:row>
      <xdr:rowOff>95250</xdr:rowOff>
    </xdr:from>
    <xdr:to>
      <xdr:col>18</xdr:col>
      <xdr:colOff>190500</xdr:colOff>
      <xdr:row>84</xdr:row>
      <xdr:rowOff>171450</xdr:rowOff>
    </xdr:to>
    <xdr:sp macro="" textlink="">
      <xdr:nvSpPr>
        <xdr:cNvPr id="9725" name="AutoShape 488"/>
        <xdr:cNvSpPr>
          <a:spLocks noChangeArrowheads="1"/>
        </xdr:cNvSpPr>
      </xdr:nvSpPr>
      <xdr:spPr bwMode="auto">
        <a:xfrm>
          <a:off x="7486650" y="17849850"/>
          <a:ext cx="981075" cy="76200"/>
        </a:xfrm>
        <a:prstGeom prst="rightArrow">
          <a:avLst>
            <a:gd name="adj1" fmla="val 50000"/>
            <a:gd name="adj2" fmla="val 133817"/>
          </a:avLst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22</xdr:col>
      <xdr:colOff>228600</xdr:colOff>
      <xdr:row>37</xdr:row>
      <xdr:rowOff>0</xdr:rowOff>
    </xdr:from>
    <xdr:to>
      <xdr:col>23</xdr:col>
      <xdr:colOff>9525</xdr:colOff>
      <xdr:row>37</xdr:row>
      <xdr:rowOff>76200</xdr:rowOff>
    </xdr:to>
    <xdr:grpSp>
      <xdr:nvGrpSpPr>
        <xdr:cNvPr id="9726" name="Group 201"/>
        <xdr:cNvGrpSpPr>
          <a:grpSpLocks/>
        </xdr:cNvGrpSpPr>
      </xdr:nvGrpSpPr>
      <xdr:grpSpPr bwMode="auto">
        <a:xfrm>
          <a:off x="9953625" y="7572375"/>
          <a:ext cx="142875" cy="76200"/>
          <a:chOff x="1056" y="1969"/>
          <a:chExt cx="50" cy="29"/>
        </a:xfrm>
      </xdr:grpSpPr>
      <xdr:sp macro="" textlink="">
        <xdr:nvSpPr>
          <xdr:cNvPr id="9727" name="Oval 202"/>
          <xdr:cNvSpPr>
            <a:spLocks noChangeArrowheads="1"/>
          </xdr:cNvSpPr>
        </xdr:nvSpPr>
        <xdr:spPr bwMode="auto">
          <a:xfrm>
            <a:off x="1071" y="1969"/>
            <a:ext cx="25" cy="23"/>
          </a:xfrm>
          <a:prstGeom prst="ellipse">
            <a:avLst/>
          </a:prstGeom>
          <a:solidFill>
            <a:srgbClr val="FFFFFF"/>
          </a:solidFill>
          <a:ln w="190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9728" name="Rectangle 203"/>
          <xdr:cNvSpPr>
            <a:spLocks noChangeArrowheads="1"/>
          </xdr:cNvSpPr>
        </xdr:nvSpPr>
        <xdr:spPr bwMode="auto">
          <a:xfrm>
            <a:off x="1056" y="1983"/>
            <a:ext cx="50" cy="15"/>
          </a:xfrm>
          <a:prstGeom prst="rect">
            <a:avLst/>
          </a:prstGeom>
          <a:solidFill>
            <a:srgbClr val="FFFFFF"/>
          </a:solidFill>
          <a:ln w="19050">
            <a:solidFill>
              <a:srgbClr val="FFFFFF"/>
            </a:solidFill>
            <a:miter lim="800000"/>
            <a:headEnd/>
            <a:tailEnd/>
          </a:ln>
        </xdr:spPr>
      </xdr:sp>
      <xdr:sp macro="" textlink="">
        <xdr:nvSpPr>
          <xdr:cNvPr id="9729" name="Line 204"/>
          <xdr:cNvSpPr>
            <a:spLocks noChangeShapeType="1"/>
          </xdr:cNvSpPr>
        </xdr:nvSpPr>
        <xdr:spPr bwMode="auto">
          <a:xfrm>
            <a:off x="1066" y="1982"/>
            <a:ext cx="36" cy="0"/>
          </a:xfrm>
          <a:prstGeom prst="line">
            <a:avLst/>
          </a:prstGeom>
          <a:noFill/>
          <a:ln w="1905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200025</xdr:colOff>
      <xdr:row>86</xdr:row>
      <xdr:rowOff>76200</xdr:rowOff>
    </xdr:from>
    <xdr:to>
      <xdr:col>14</xdr:col>
      <xdr:colOff>228600</xdr:colOff>
      <xdr:row>86</xdr:row>
      <xdr:rowOff>104775</xdr:rowOff>
    </xdr:to>
    <xdr:sp macro="" textlink="">
      <xdr:nvSpPr>
        <xdr:cNvPr id="10628" name="AutoShape 199"/>
        <xdr:cNvSpPr>
          <a:spLocks noChangeArrowheads="1"/>
        </xdr:cNvSpPr>
      </xdr:nvSpPr>
      <xdr:spPr bwMode="auto">
        <a:xfrm flipH="1">
          <a:off x="7048500" y="18268950"/>
          <a:ext cx="28575" cy="28575"/>
        </a:xfrm>
        <a:prstGeom prst="flowChartConnector">
          <a:avLst/>
        </a:prstGeom>
        <a:solidFill>
          <a:srgbClr val="333333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152400</xdr:colOff>
      <xdr:row>86</xdr:row>
      <xdr:rowOff>57150</xdr:rowOff>
    </xdr:from>
    <xdr:to>
      <xdr:col>10</xdr:col>
      <xdr:colOff>219075</xdr:colOff>
      <xdr:row>86</xdr:row>
      <xdr:rowOff>114300</xdr:rowOff>
    </xdr:to>
    <xdr:sp macro="" textlink="">
      <xdr:nvSpPr>
        <xdr:cNvPr id="10629" name="AutoShape 200"/>
        <xdr:cNvSpPr>
          <a:spLocks noChangeArrowheads="1"/>
        </xdr:cNvSpPr>
      </xdr:nvSpPr>
      <xdr:spPr bwMode="auto">
        <a:xfrm>
          <a:off x="5553075" y="18249900"/>
          <a:ext cx="66675" cy="57150"/>
        </a:xfrm>
        <a:prstGeom prst="triangle">
          <a:avLst>
            <a:gd name="adj" fmla="val 50000"/>
          </a:avLst>
        </a:prstGeom>
        <a:solidFill>
          <a:srgbClr val="333333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19</xdr:col>
      <xdr:colOff>133350</xdr:colOff>
      <xdr:row>86</xdr:row>
      <xdr:rowOff>66675</xdr:rowOff>
    </xdr:from>
    <xdr:to>
      <xdr:col>19</xdr:col>
      <xdr:colOff>304800</xdr:colOff>
      <xdr:row>86</xdr:row>
      <xdr:rowOff>142875</xdr:rowOff>
    </xdr:to>
    <xdr:grpSp>
      <xdr:nvGrpSpPr>
        <xdr:cNvPr id="10630" name="Group 201"/>
        <xdr:cNvGrpSpPr>
          <a:grpSpLocks/>
        </xdr:cNvGrpSpPr>
      </xdr:nvGrpSpPr>
      <xdr:grpSpPr bwMode="auto">
        <a:xfrm>
          <a:off x="8791575" y="18259425"/>
          <a:ext cx="171450" cy="76200"/>
          <a:chOff x="1056" y="1969"/>
          <a:chExt cx="50" cy="29"/>
        </a:xfrm>
      </xdr:grpSpPr>
      <xdr:sp macro="" textlink="">
        <xdr:nvSpPr>
          <xdr:cNvPr id="10648" name="Oval 202"/>
          <xdr:cNvSpPr>
            <a:spLocks noChangeArrowheads="1"/>
          </xdr:cNvSpPr>
        </xdr:nvSpPr>
        <xdr:spPr bwMode="auto">
          <a:xfrm>
            <a:off x="1071" y="1969"/>
            <a:ext cx="25" cy="23"/>
          </a:xfrm>
          <a:prstGeom prst="ellipse">
            <a:avLst/>
          </a:prstGeom>
          <a:solidFill>
            <a:srgbClr val="FFFFFF"/>
          </a:solidFill>
          <a:ln w="190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0649" name="Rectangle 203"/>
          <xdr:cNvSpPr>
            <a:spLocks noChangeArrowheads="1"/>
          </xdr:cNvSpPr>
        </xdr:nvSpPr>
        <xdr:spPr bwMode="auto">
          <a:xfrm>
            <a:off x="1056" y="1983"/>
            <a:ext cx="50" cy="15"/>
          </a:xfrm>
          <a:prstGeom prst="rect">
            <a:avLst/>
          </a:prstGeom>
          <a:solidFill>
            <a:srgbClr val="FFFFFF"/>
          </a:solidFill>
          <a:ln w="19050">
            <a:solidFill>
              <a:srgbClr val="FFFFFF"/>
            </a:solidFill>
            <a:miter lim="800000"/>
            <a:headEnd/>
            <a:tailEnd/>
          </a:ln>
        </xdr:spPr>
      </xdr:sp>
      <xdr:sp macro="" textlink="">
        <xdr:nvSpPr>
          <xdr:cNvPr id="10650" name="Line 204"/>
          <xdr:cNvSpPr>
            <a:spLocks noChangeShapeType="1"/>
          </xdr:cNvSpPr>
        </xdr:nvSpPr>
        <xdr:spPr bwMode="auto">
          <a:xfrm>
            <a:off x="1066" y="1982"/>
            <a:ext cx="36" cy="0"/>
          </a:xfrm>
          <a:prstGeom prst="line">
            <a:avLst/>
          </a:prstGeom>
          <a:noFill/>
          <a:ln w="1905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6</xdr:col>
      <xdr:colOff>152400</xdr:colOff>
      <xdr:row>86</xdr:row>
      <xdr:rowOff>47625</xdr:rowOff>
    </xdr:from>
    <xdr:to>
      <xdr:col>6</xdr:col>
      <xdr:colOff>238125</xdr:colOff>
      <xdr:row>86</xdr:row>
      <xdr:rowOff>123825</xdr:rowOff>
    </xdr:to>
    <xdr:grpSp>
      <xdr:nvGrpSpPr>
        <xdr:cNvPr id="10631" name="Group 205"/>
        <xdr:cNvGrpSpPr>
          <a:grpSpLocks/>
        </xdr:cNvGrpSpPr>
      </xdr:nvGrpSpPr>
      <xdr:grpSpPr bwMode="auto">
        <a:xfrm>
          <a:off x="4105275" y="18240375"/>
          <a:ext cx="85725" cy="76200"/>
          <a:chOff x="748" y="737"/>
          <a:chExt cx="18" cy="17"/>
        </a:xfrm>
      </xdr:grpSpPr>
      <xdr:sp macro="" textlink="">
        <xdr:nvSpPr>
          <xdr:cNvPr id="10644" name="Line 206"/>
          <xdr:cNvSpPr>
            <a:spLocks noChangeShapeType="1"/>
          </xdr:cNvSpPr>
        </xdr:nvSpPr>
        <xdr:spPr bwMode="auto">
          <a:xfrm>
            <a:off x="748" y="745"/>
            <a:ext cx="1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645" name="Line 207"/>
          <xdr:cNvSpPr>
            <a:spLocks noChangeShapeType="1"/>
          </xdr:cNvSpPr>
        </xdr:nvSpPr>
        <xdr:spPr bwMode="auto">
          <a:xfrm>
            <a:off x="757" y="737"/>
            <a:ext cx="0" cy="17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646" name="Line 208"/>
          <xdr:cNvSpPr>
            <a:spLocks noChangeShapeType="1"/>
          </xdr:cNvSpPr>
        </xdr:nvSpPr>
        <xdr:spPr bwMode="auto">
          <a:xfrm>
            <a:off x="751" y="739"/>
            <a:ext cx="12" cy="12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647" name="Line 209"/>
          <xdr:cNvSpPr>
            <a:spLocks noChangeShapeType="1"/>
          </xdr:cNvSpPr>
        </xdr:nvSpPr>
        <xdr:spPr bwMode="auto">
          <a:xfrm flipH="1">
            <a:off x="751" y="739"/>
            <a:ext cx="12" cy="11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17</xdr:col>
      <xdr:colOff>190500</xdr:colOff>
      <xdr:row>86</xdr:row>
      <xdr:rowOff>0</xdr:rowOff>
    </xdr:from>
    <xdr:to>
      <xdr:col>18</xdr:col>
      <xdr:colOff>276225</xdr:colOff>
      <xdr:row>86</xdr:row>
      <xdr:rowOff>0</xdr:rowOff>
    </xdr:to>
    <xdr:sp macro="" textlink="">
      <xdr:nvSpPr>
        <xdr:cNvPr id="10632" name="AutoShape 236"/>
        <xdr:cNvSpPr>
          <a:spLocks noChangeArrowheads="1"/>
        </xdr:cNvSpPr>
      </xdr:nvSpPr>
      <xdr:spPr bwMode="auto">
        <a:xfrm>
          <a:off x="8124825" y="18192750"/>
          <a:ext cx="447675" cy="0"/>
        </a:xfrm>
        <a:prstGeom prst="leftArrow">
          <a:avLst>
            <a:gd name="adj1" fmla="val 50000"/>
            <a:gd name="adj2" fmla="val -2147483648"/>
          </a:avLst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17</xdr:col>
      <xdr:colOff>190500</xdr:colOff>
      <xdr:row>86</xdr:row>
      <xdr:rowOff>0</xdr:rowOff>
    </xdr:from>
    <xdr:to>
      <xdr:col>18</xdr:col>
      <xdr:colOff>276225</xdr:colOff>
      <xdr:row>86</xdr:row>
      <xdr:rowOff>0</xdr:rowOff>
    </xdr:to>
    <xdr:sp macro="" textlink="">
      <xdr:nvSpPr>
        <xdr:cNvPr id="10633" name="AutoShape 237"/>
        <xdr:cNvSpPr>
          <a:spLocks noChangeArrowheads="1"/>
        </xdr:cNvSpPr>
      </xdr:nvSpPr>
      <xdr:spPr bwMode="auto">
        <a:xfrm>
          <a:off x="8124825" y="18192750"/>
          <a:ext cx="447675" cy="0"/>
        </a:xfrm>
        <a:prstGeom prst="leftArrow">
          <a:avLst>
            <a:gd name="adj1" fmla="val 50000"/>
            <a:gd name="adj2" fmla="val -2147483648"/>
          </a:avLst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276225</xdr:colOff>
      <xdr:row>19</xdr:row>
      <xdr:rowOff>9525</xdr:rowOff>
    </xdr:from>
    <xdr:to>
      <xdr:col>5</xdr:col>
      <xdr:colOff>342900</xdr:colOff>
      <xdr:row>19</xdr:row>
      <xdr:rowOff>66675</xdr:rowOff>
    </xdr:to>
    <xdr:sp macro="" textlink="">
      <xdr:nvSpPr>
        <xdr:cNvPr id="10634" name="AutoShape 200"/>
        <xdr:cNvSpPr>
          <a:spLocks noChangeArrowheads="1"/>
        </xdr:cNvSpPr>
      </xdr:nvSpPr>
      <xdr:spPr bwMode="auto">
        <a:xfrm>
          <a:off x="3867150" y="4076700"/>
          <a:ext cx="66675" cy="57150"/>
        </a:xfrm>
        <a:prstGeom prst="triangle">
          <a:avLst>
            <a:gd name="adj" fmla="val 50000"/>
          </a:avLst>
        </a:prstGeom>
        <a:solidFill>
          <a:srgbClr val="333333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161925</xdr:colOff>
      <xdr:row>37</xdr:row>
      <xdr:rowOff>0</xdr:rowOff>
    </xdr:from>
    <xdr:to>
      <xdr:col>7</xdr:col>
      <xdr:colOff>333375</xdr:colOff>
      <xdr:row>37</xdr:row>
      <xdr:rowOff>76200</xdr:rowOff>
    </xdr:to>
    <xdr:grpSp>
      <xdr:nvGrpSpPr>
        <xdr:cNvPr id="10635" name="Group 201"/>
        <xdr:cNvGrpSpPr>
          <a:grpSpLocks/>
        </xdr:cNvGrpSpPr>
      </xdr:nvGrpSpPr>
      <xdr:grpSpPr bwMode="auto">
        <a:xfrm>
          <a:off x="4476750" y="7572375"/>
          <a:ext cx="171450" cy="76200"/>
          <a:chOff x="1056" y="1969"/>
          <a:chExt cx="50" cy="29"/>
        </a:xfrm>
      </xdr:grpSpPr>
      <xdr:sp macro="" textlink="">
        <xdr:nvSpPr>
          <xdr:cNvPr id="10641" name="Oval 202"/>
          <xdr:cNvSpPr>
            <a:spLocks noChangeArrowheads="1"/>
          </xdr:cNvSpPr>
        </xdr:nvSpPr>
        <xdr:spPr bwMode="auto">
          <a:xfrm>
            <a:off x="1071" y="1969"/>
            <a:ext cx="25" cy="23"/>
          </a:xfrm>
          <a:prstGeom prst="ellipse">
            <a:avLst/>
          </a:prstGeom>
          <a:solidFill>
            <a:srgbClr val="FFFFFF"/>
          </a:solidFill>
          <a:ln w="190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0642" name="Rectangle 203"/>
          <xdr:cNvSpPr>
            <a:spLocks noChangeArrowheads="1"/>
          </xdr:cNvSpPr>
        </xdr:nvSpPr>
        <xdr:spPr bwMode="auto">
          <a:xfrm>
            <a:off x="1056" y="1983"/>
            <a:ext cx="50" cy="15"/>
          </a:xfrm>
          <a:prstGeom prst="rect">
            <a:avLst/>
          </a:prstGeom>
          <a:solidFill>
            <a:srgbClr val="FFFFFF"/>
          </a:solidFill>
          <a:ln w="19050">
            <a:solidFill>
              <a:srgbClr val="FFFFFF"/>
            </a:solidFill>
            <a:miter lim="800000"/>
            <a:headEnd/>
            <a:tailEnd/>
          </a:ln>
        </xdr:spPr>
      </xdr:sp>
      <xdr:sp macro="" textlink="">
        <xdr:nvSpPr>
          <xdr:cNvPr id="10643" name="Line 204"/>
          <xdr:cNvSpPr>
            <a:spLocks noChangeShapeType="1"/>
          </xdr:cNvSpPr>
        </xdr:nvSpPr>
        <xdr:spPr bwMode="auto">
          <a:xfrm>
            <a:off x="1066" y="1982"/>
            <a:ext cx="36" cy="0"/>
          </a:xfrm>
          <a:prstGeom prst="line">
            <a:avLst/>
          </a:prstGeom>
          <a:noFill/>
          <a:ln w="1905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7</xdr:col>
      <xdr:colOff>200025</xdr:colOff>
      <xdr:row>23</xdr:row>
      <xdr:rowOff>0</xdr:rowOff>
    </xdr:from>
    <xdr:to>
      <xdr:col>7</xdr:col>
      <xdr:colOff>266700</xdr:colOff>
      <xdr:row>23</xdr:row>
      <xdr:rowOff>57150</xdr:rowOff>
    </xdr:to>
    <xdr:sp macro="" textlink="">
      <xdr:nvSpPr>
        <xdr:cNvPr id="10636" name="AutoShape 200"/>
        <xdr:cNvSpPr>
          <a:spLocks noChangeArrowheads="1"/>
        </xdr:cNvSpPr>
      </xdr:nvSpPr>
      <xdr:spPr bwMode="auto">
        <a:xfrm>
          <a:off x="4514850" y="4943475"/>
          <a:ext cx="66675" cy="57150"/>
        </a:xfrm>
        <a:prstGeom prst="triangle">
          <a:avLst>
            <a:gd name="adj" fmla="val 50000"/>
          </a:avLst>
        </a:prstGeom>
        <a:solidFill>
          <a:srgbClr val="333333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304800</xdr:colOff>
      <xdr:row>23</xdr:row>
      <xdr:rowOff>19050</xdr:rowOff>
    </xdr:from>
    <xdr:to>
      <xdr:col>7</xdr:col>
      <xdr:colOff>333375</xdr:colOff>
      <xdr:row>23</xdr:row>
      <xdr:rowOff>47625</xdr:rowOff>
    </xdr:to>
    <xdr:sp macro="" textlink="">
      <xdr:nvSpPr>
        <xdr:cNvPr id="10637" name="AutoShape 199"/>
        <xdr:cNvSpPr>
          <a:spLocks noChangeArrowheads="1"/>
        </xdr:cNvSpPr>
      </xdr:nvSpPr>
      <xdr:spPr bwMode="auto">
        <a:xfrm flipH="1">
          <a:off x="4619625" y="4962525"/>
          <a:ext cx="28575" cy="28575"/>
        </a:xfrm>
        <a:prstGeom prst="flowChartConnector">
          <a:avLst/>
        </a:prstGeom>
        <a:solidFill>
          <a:srgbClr val="333333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200025</xdr:colOff>
      <xdr:row>16</xdr:row>
      <xdr:rowOff>0</xdr:rowOff>
    </xdr:from>
    <xdr:to>
      <xdr:col>7</xdr:col>
      <xdr:colOff>266700</xdr:colOff>
      <xdr:row>16</xdr:row>
      <xdr:rowOff>57150</xdr:rowOff>
    </xdr:to>
    <xdr:sp macro="" textlink="">
      <xdr:nvSpPr>
        <xdr:cNvPr id="10638" name="AutoShape 200"/>
        <xdr:cNvSpPr>
          <a:spLocks noChangeArrowheads="1"/>
        </xdr:cNvSpPr>
      </xdr:nvSpPr>
      <xdr:spPr bwMode="auto">
        <a:xfrm>
          <a:off x="4514850" y="3409950"/>
          <a:ext cx="66675" cy="57150"/>
        </a:xfrm>
        <a:prstGeom prst="triangle">
          <a:avLst>
            <a:gd name="adj" fmla="val 50000"/>
          </a:avLst>
        </a:prstGeom>
        <a:solidFill>
          <a:srgbClr val="333333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304800</xdr:colOff>
      <xdr:row>16</xdr:row>
      <xdr:rowOff>19050</xdr:rowOff>
    </xdr:from>
    <xdr:to>
      <xdr:col>7</xdr:col>
      <xdr:colOff>333375</xdr:colOff>
      <xdr:row>16</xdr:row>
      <xdr:rowOff>47625</xdr:rowOff>
    </xdr:to>
    <xdr:sp macro="" textlink="">
      <xdr:nvSpPr>
        <xdr:cNvPr id="10639" name="AutoShape 199"/>
        <xdr:cNvSpPr>
          <a:spLocks noChangeArrowheads="1"/>
        </xdr:cNvSpPr>
      </xdr:nvSpPr>
      <xdr:spPr bwMode="auto">
        <a:xfrm flipH="1">
          <a:off x="4619625" y="3429000"/>
          <a:ext cx="28575" cy="28575"/>
        </a:xfrm>
        <a:prstGeom prst="flowChartConnector">
          <a:avLst/>
        </a:prstGeom>
        <a:solidFill>
          <a:srgbClr val="333333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21</xdr:col>
      <xdr:colOff>85725</xdr:colOff>
      <xdr:row>85</xdr:row>
      <xdr:rowOff>76200</xdr:rowOff>
    </xdr:from>
    <xdr:to>
      <xdr:col>22</xdr:col>
      <xdr:colOff>238125</xdr:colOff>
      <xdr:row>85</xdr:row>
      <xdr:rowOff>121919</xdr:rowOff>
    </xdr:to>
    <xdr:sp macro="" textlink="">
      <xdr:nvSpPr>
        <xdr:cNvPr id="24" name="Right Arrow 48"/>
        <xdr:cNvSpPr/>
      </xdr:nvSpPr>
      <xdr:spPr>
        <a:xfrm>
          <a:off x="8248650" y="18049875"/>
          <a:ext cx="447675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l-GR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200025</xdr:colOff>
      <xdr:row>87</xdr:row>
      <xdr:rowOff>76200</xdr:rowOff>
    </xdr:from>
    <xdr:to>
      <xdr:col>14</xdr:col>
      <xdr:colOff>228600</xdr:colOff>
      <xdr:row>87</xdr:row>
      <xdr:rowOff>104775</xdr:rowOff>
    </xdr:to>
    <xdr:sp macro="" textlink="">
      <xdr:nvSpPr>
        <xdr:cNvPr id="12735" name="AutoShape 199"/>
        <xdr:cNvSpPr>
          <a:spLocks noChangeArrowheads="1"/>
        </xdr:cNvSpPr>
      </xdr:nvSpPr>
      <xdr:spPr bwMode="auto">
        <a:xfrm flipH="1">
          <a:off x="7048500" y="19145250"/>
          <a:ext cx="28575" cy="28575"/>
        </a:xfrm>
        <a:prstGeom prst="flowChartConnector">
          <a:avLst/>
        </a:prstGeom>
        <a:solidFill>
          <a:srgbClr val="333333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152400</xdr:colOff>
      <xdr:row>87</xdr:row>
      <xdr:rowOff>57150</xdr:rowOff>
    </xdr:from>
    <xdr:to>
      <xdr:col>10</xdr:col>
      <xdr:colOff>219075</xdr:colOff>
      <xdr:row>87</xdr:row>
      <xdr:rowOff>114300</xdr:rowOff>
    </xdr:to>
    <xdr:sp macro="" textlink="">
      <xdr:nvSpPr>
        <xdr:cNvPr id="12736" name="AutoShape 200"/>
        <xdr:cNvSpPr>
          <a:spLocks noChangeArrowheads="1"/>
        </xdr:cNvSpPr>
      </xdr:nvSpPr>
      <xdr:spPr bwMode="auto">
        <a:xfrm>
          <a:off x="5553075" y="19126200"/>
          <a:ext cx="66675" cy="57150"/>
        </a:xfrm>
        <a:prstGeom prst="triangle">
          <a:avLst>
            <a:gd name="adj" fmla="val 50000"/>
          </a:avLst>
        </a:prstGeom>
        <a:solidFill>
          <a:srgbClr val="333333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19</xdr:col>
      <xdr:colOff>133350</xdr:colOff>
      <xdr:row>87</xdr:row>
      <xdr:rowOff>66675</xdr:rowOff>
    </xdr:from>
    <xdr:to>
      <xdr:col>19</xdr:col>
      <xdr:colOff>304800</xdr:colOff>
      <xdr:row>87</xdr:row>
      <xdr:rowOff>142875</xdr:rowOff>
    </xdr:to>
    <xdr:grpSp>
      <xdr:nvGrpSpPr>
        <xdr:cNvPr id="12737" name="Group 201"/>
        <xdr:cNvGrpSpPr>
          <a:grpSpLocks/>
        </xdr:cNvGrpSpPr>
      </xdr:nvGrpSpPr>
      <xdr:grpSpPr bwMode="auto">
        <a:xfrm>
          <a:off x="8791575" y="19135725"/>
          <a:ext cx="171450" cy="76200"/>
          <a:chOff x="1056" y="1969"/>
          <a:chExt cx="50" cy="29"/>
        </a:xfrm>
      </xdr:grpSpPr>
      <xdr:sp macro="" textlink="">
        <xdr:nvSpPr>
          <xdr:cNvPr id="12765" name="Oval 202"/>
          <xdr:cNvSpPr>
            <a:spLocks noChangeArrowheads="1"/>
          </xdr:cNvSpPr>
        </xdr:nvSpPr>
        <xdr:spPr bwMode="auto">
          <a:xfrm>
            <a:off x="1071" y="1969"/>
            <a:ext cx="25" cy="23"/>
          </a:xfrm>
          <a:prstGeom prst="ellipse">
            <a:avLst/>
          </a:prstGeom>
          <a:solidFill>
            <a:srgbClr val="FFFFFF"/>
          </a:solidFill>
          <a:ln w="190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2766" name="Rectangle 203"/>
          <xdr:cNvSpPr>
            <a:spLocks noChangeArrowheads="1"/>
          </xdr:cNvSpPr>
        </xdr:nvSpPr>
        <xdr:spPr bwMode="auto">
          <a:xfrm>
            <a:off x="1056" y="1983"/>
            <a:ext cx="50" cy="15"/>
          </a:xfrm>
          <a:prstGeom prst="rect">
            <a:avLst/>
          </a:prstGeom>
          <a:solidFill>
            <a:srgbClr val="FFFFFF"/>
          </a:solidFill>
          <a:ln w="19050">
            <a:solidFill>
              <a:srgbClr val="FFFFFF"/>
            </a:solidFill>
            <a:miter lim="800000"/>
            <a:headEnd/>
            <a:tailEnd/>
          </a:ln>
        </xdr:spPr>
      </xdr:sp>
      <xdr:sp macro="" textlink="">
        <xdr:nvSpPr>
          <xdr:cNvPr id="12767" name="Line 204"/>
          <xdr:cNvSpPr>
            <a:spLocks noChangeShapeType="1"/>
          </xdr:cNvSpPr>
        </xdr:nvSpPr>
        <xdr:spPr bwMode="auto">
          <a:xfrm>
            <a:off x="1066" y="1982"/>
            <a:ext cx="36" cy="0"/>
          </a:xfrm>
          <a:prstGeom prst="line">
            <a:avLst/>
          </a:prstGeom>
          <a:noFill/>
          <a:ln w="1905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6</xdr:col>
      <xdr:colOff>152400</xdr:colOff>
      <xdr:row>87</xdr:row>
      <xdr:rowOff>47625</xdr:rowOff>
    </xdr:from>
    <xdr:to>
      <xdr:col>6</xdr:col>
      <xdr:colOff>238125</xdr:colOff>
      <xdr:row>87</xdr:row>
      <xdr:rowOff>123825</xdr:rowOff>
    </xdr:to>
    <xdr:grpSp>
      <xdr:nvGrpSpPr>
        <xdr:cNvPr id="12738" name="Group 205"/>
        <xdr:cNvGrpSpPr>
          <a:grpSpLocks/>
        </xdr:cNvGrpSpPr>
      </xdr:nvGrpSpPr>
      <xdr:grpSpPr bwMode="auto">
        <a:xfrm>
          <a:off x="4105275" y="19116675"/>
          <a:ext cx="85725" cy="76200"/>
          <a:chOff x="748" y="737"/>
          <a:chExt cx="18" cy="17"/>
        </a:xfrm>
      </xdr:grpSpPr>
      <xdr:sp macro="" textlink="">
        <xdr:nvSpPr>
          <xdr:cNvPr id="12761" name="Line 206"/>
          <xdr:cNvSpPr>
            <a:spLocks noChangeShapeType="1"/>
          </xdr:cNvSpPr>
        </xdr:nvSpPr>
        <xdr:spPr bwMode="auto">
          <a:xfrm>
            <a:off x="748" y="745"/>
            <a:ext cx="1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762" name="Line 207"/>
          <xdr:cNvSpPr>
            <a:spLocks noChangeShapeType="1"/>
          </xdr:cNvSpPr>
        </xdr:nvSpPr>
        <xdr:spPr bwMode="auto">
          <a:xfrm>
            <a:off x="757" y="737"/>
            <a:ext cx="0" cy="17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763" name="Line 208"/>
          <xdr:cNvSpPr>
            <a:spLocks noChangeShapeType="1"/>
          </xdr:cNvSpPr>
        </xdr:nvSpPr>
        <xdr:spPr bwMode="auto">
          <a:xfrm>
            <a:off x="751" y="739"/>
            <a:ext cx="12" cy="12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764" name="Line 209"/>
          <xdr:cNvSpPr>
            <a:spLocks noChangeShapeType="1"/>
          </xdr:cNvSpPr>
        </xdr:nvSpPr>
        <xdr:spPr bwMode="auto">
          <a:xfrm flipH="1">
            <a:off x="751" y="739"/>
            <a:ext cx="12" cy="11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17</xdr:col>
      <xdr:colOff>190500</xdr:colOff>
      <xdr:row>87</xdr:row>
      <xdr:rowOff>0</xdr:rowOff>
    </xdr:from>
    <xdr:to>
      <xdr:col>18</xdr:col>
      <xdr:colOff>276225</xdr:colOff>
      <xdr:row>87</xdr:row>
      <xdr:rowOff>0</xdr:rowOff>
    </xdr:to>
    <xdr:sp macro="" textlink="">
      <xdr:nvSpPr>
        <xdr:cNvPr id="12739" name="AutoShape 236"/>
        <xdr:cNvSpPr>
          <a:spLocks noChangeArrowheads="1"/>
        </xdr:cNvSpPr>
      </xdr:nvSpPr>
      <xdr:spPr bwMode="auto">
        <a:xfrm>
          <a:off x="8124825" y="19069050"/>
          <a:ext cx="447675" cy="0"/>
        </a:xfrm>
        <a:prstGeom prst="leftArrow">
          <a:avLst>
            <a:gd name="adj1" fmla="val 50000"/>
            <a:gd name="adj2" fmla="val -2147483648"/>
          </a:avLst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17</xdr:col>
      <xdr:colOff>190500</xdr:colOff>
      <xdr:row>87</xdr:row>
      <xdr:rowOff>0</xdr:rowOff>
    </xdr:from>
    <xdr:to>
      <xdr:col>18</xdr:col>
      <xdr:colOff>276225</xdr:colOff>
      <xdr:row>87</xdr:row>
      <xdr:rowOff>0</xdr:rowOff>
    </xdr:to>
    <xdr:sp macro="" textlink="">
      <xdr:nvSpPr>
        <xdr:cNvPr id="12740" name="AutoShape 237"/>
        <xdr:cNvSpPr>
          <a:spLocks noChangeArrowheads="1"/>
        </xdr:cNvSpPr>
      </xdr:nvSpPr>
      <xdr:spPr bwMode="auto">
        <a:xfrm>
          <a:off x="8124825" y="19069050"/>
          <a:ext cx="447675" cy="0"/>
        </a:xfrm>
        <a:prstGeom prst="leftArrow">
          <a:avLst>
            <a:gd name="adj1" fmla="val 50000"/>
            <a:gd name="adj2" fmla="val -2147483648"/>
          </a:avLst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209550</xdr:colOff>
      <xdr:row>35</xdr:row>
      <xdr:rowOff>0</xdr:rowOff>
    </xdr:from>
    <xdr:to>
      <xdr:col>6</xdr:col>
      <xdr:colOff>47625</xdr:colOff>
      <xdr:row>35</xdr:row>
      <xdr:rowOff>76200</xdr:rowOff>
    </xdr:to>
    <xdr:grpSp>
      <xdr:nvGrpSpPr>
        <xdr:cNvPr id="12741" name="Group 201"/>
        <xdr:cNvGrpSpPr>
          <a:grpSpLocks/>
        </xdr:cNvGrpSpPr>
      </xdr:nvGrpSpPr>
      <xdr:grpSpPr bwMode="auto">
        <a:xfrm>
          <a:off x="3800475" y="7791450"/>
          <a:ext cx="200025" cy="76200"/>
          <a:chOff x="1056" y="1969"/>
          <a:chExt cx="50" cy="29"/>
        </a:xfrm>
      </xdr:grpSpPr>
      <xdr:sp macro="" textlink="">
        <xdr:nvSpPr>
          <xdr:cNvPr id="12758" name="Oval 202"/>
          <xdr:cNvSpPr>
            <a:spLocks noChangeArrowheads="1"/>
          </xdr:cNvSpPr>
        </xdr:nvSpPr>
        <xdr:spPr bwMode="auto">
          <a:xfrm>
            <a:off x="1071" y="1969"/>
            <a:ext cx="25" cy="23"/>
          </a:xfrm>
          <a:prstGeom prst="ellipse">
            <a:avLst/>
          </a:prstGeom>
          <a:solidFill>
            <a:srgbClr val="FFFFFF"/>
          </a:solidFill>
          <a:ln w="190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2759" name="Rectangle 203"/>
          <xdr:cNvSpPr>
            <a:spLocks noChangeArrowheads="1"/>
          </xdr:cNvSpPr>
        </xdr:nvSpPr>
        <xdr:spPr bwMode="auto">
          <a:xfrm>
            <a:off x="1056" y="1983"/>
            <a:ext cx="50" cy="15"/>
          </a:xfrm>
          <a:prstGeom prst="rect">
            <a:avLst/>
          </a:prstGeom>
          <a:solidFill>
            <a:srgbClr val="FFFFFF"/>
          </a:solidFill>
          <a:ln w="19050">
            <a:solidFill>
              <a:srgbClr val="FFFFFF"/>
            </a:solidFill>
            <a:miter lim="800000"/>
            <a:headEnd/>
            <a:tailEnd/>
          </a:ln>
        </xdr:spPr>
      </xdr:sp>
      <xdr:sp macro="" textlink="">
        <xdr:nvSpPr>
          <xdr:cNvPr id="12760" name="Line 204"/>
          <xdr:cNvSpPr>
            <a:spLocks noChangeShapeType="1"/>
          </xdr:cNvSpPr>
        </xdr:nvSpPr>
        <xdr:spPr bwMode="auto">
          <a:xfrm>
            <a:off x="1066" y="1982"/>
            <a:ext cx="36" cy="0"/>
          </a:xfrm>
          <a:prstGeom prst="line">
            <a:avLst/>
          </a:prstGeom>
          <a:noFill/>
          <a:ln w="1905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12</xdr:col>
      <xdr:colOff>209550</xdr:colOff>
      <xdr:row>35</xdr:row>
      <xdr:rowOff>0</xdr:rowOff>
    </xdr:from>
    <xdr:to>
      <xdr:col>13</xdr:col>
      <xdr:colOff>47625</xdr:colOff>
      <xdr:row>35</xdr:row>
      <xdr:rowOff>76200</xdr:rowOff>
    </xdr:to>
    <xdr:grpSp>
      <xdr:nvGrpSpPr>
        <xdr:cNvPr id="12742" name="Group 201"/>
        <xdr:cNvGrpSpPr>
          <a:grpSpLocks/>
        </xdr:cNvGrpSpPr>
      </xdr:nvGrpSpPr>
      <xdr:grpSpPr bwMode="auto">
        <a:xfrm>
          <a:off x="6334125" y="7791450"/>
          <a:ext cx="200025" cy="76200"/>
          <a:chOff x="1056" y="1969"/>
          <a:chExt cx="50" cy="29"/>
        </a:xfrm>
      </xdr:grpSpPr>
      <xdr:sp macro="" textlink="">
        <xdr:nvSpPr>
          <xdr:cNvPr id="12755" name="Oval 202"/>
          <xdr:cNvSpPr>
            <a:spLocks noChangeArrowheads="1"/>
          </xdr:cNvSpPr>
        </xdr:nvSpPr>
        <xdr:spPr bwMode="auto">
          <a:xfrm>
            <a:off x="1071" y="1969"/>
            <a:ext cx="25" cy="23"/>
          </a:xfrm>
          <a:prstGeom prst="ellipse">
            <a:avLst/>
          </a:prstGeom>
          <a:solidFill>
            <a:srgbClr val="FFFFFF"/>
          </a:solidFill>
          <a:ln w="190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2756" name="Rectangle 203"/>
          <xdr:cNvSpPr>
            <a:spLocks noChangeArrowheads="1"/>
          </xdr:cNvSpPr>
        </xdr:nvSpPr>
        <xdr:spPr bwMode="auto">
          <a:xfrm>
            <a:off x="1056" y="1983"/>
            <a:ext cx="50" cy="15"/>
          </a:xfrm>
          <a:prstGeom prst="rect">
            <a:avLst/>
          </a:prstGeom>
          <a:solidFill>
            <a:srgbClr val="FFFFFF"/>
          </a:solidFill>
          <a:ln w="19050">
            <a:solidFill>
              <a:srgbClr val="FFFFFF"/>
            </a:solidFill>
            <a:miter lim="800000"/>
            <a:headEnd/>
            <a:tailEnd/>
          </a:ln>
        </xdr:spPr>
      </xdr:sp>
      <xdr:sp macro="" textlink="">
        <xdr:nvSpPr>
          <xdr:cNvPr id="12757" name="Line 204"/>
          <xdr:cNvSpPr>
            <a:spLocks noChangeShapeType="1"/>
          </xdr:cNvSpPr>
        </xdr:nvSpPr>
        <xdr:spPr bwMode="auto">
          <a:xfrm>
            <a:off x="1066" y="1982"/>
            <a:ext cx="36" cy="0"/>
          </a:xfrm>
          <a:prstGeom prst="line">
            <a:avLst/>
          </a:prstGeom>
          <a:noFill/>
          <a:ln w="1905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14</xdr:col>
      <xdr:colOff>209550</xdr:colOff>
      <xdr:row>35</xdr:row>
      <xdr:rowOff>0</xdr:rowOff>
    </xdr:from>
    <xdr:to>
      <xdr:col>15</xdr:col>
      <xdr:colOff>47625</xdr:colOff>
      <xdr:row>35</xdr:row>
      <xdr:rowOff>76200</xdr:rowOff>
    </xdr:to>
    <xdr:grpSp>
      <xdr:nvGrpSpPr>
        <xdr:cNvPr id="12743" name="Group 201"/>
        <xdr:cNvGrpSpPr>
          <a:grpSpLocks/>
        </xdr:cNvGrpSpPr>
      </xdr:nvGrpSpPr>
      <xdr:grpSpPr bwMode="auto">
        <a:xfrm>
          <a:off x="7058025" y="7791450"/>
          <a:ext cx="200025" cy="76200"/>
          <a:chOff x="1056" y="1969"/>
          <a:chExt cx="50" cy="29"/>
        </a:xfrm>
      </xdr:grpSpPr>
      <xdr:sp macro="" textlink="">
        <xdr:nvSpPr>
          <xdr:cNvPr id="12752" name="Oval 202"/>
          <xdr:cNvSpPr>
            <a:spLocks noChangeArrowheads="1"/>
          </xdr:cNvSpPr>
        </xdr:nvSpPr>
        <xdr:spPr bwMode="auto">
          <a:xfrm>
            <a:off x="1071" y="1969"/>
            <a:ext cx="25" cy="23"/>
          </a:xfrm>
          <a:prstGeom prst="ellipse">
            <a:avLst/>
          </a:prstGeom>
          <a:solidFill>
            <a:srgbClr val="FFFFFF"/>
          </a:solidFill>
          <a:ln w="190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2753" name="Rectangle 203"/>
          <xdr:cNvSpPr>
            <a:spLocks noChangeArrowheads="1"/>
          </xdr:cNvSpPr>
        </xdr:nvSpPr>
        <xdr:spPr bwMode="auto">
          <a:xfrm>
            <a:off x="1056" y="1983"/>
            <a:ext cx="50" cy="15"/>
          </a:xfrm>
          <a:prstGeom prst="rect">
            <a:avLst/>
          </a:prstGeom>
          <a:solidFill>
            <a:srgbClr val="FFFFFF"/>
          </a:solidFill>
          <a:ln w="19050">
            <a:solidFill>
              <a:srgbClr val="FFFFFF"/>
            </a:solidFill>
            <a:miter lim="800000"/>
            <a:headEnd/>
            <a:tailEnd/>
          </a:ln>
        </xdr:spPr>
      </xdr:sp>
      <xdr:sp macro="" textlink="">
        <xdr:nvSpPr>
          <xdr:cNvPr id="12754" name="Line 204"/>
          <xdr:cNvSpPr>
            <a:spLocks noChangeShapeType="1"/>
          </xdr:cNvSpPr>
        </xdr:nvSpPr>
        <xdr:spPr bwMode="auto">
          <a:xfrm>
            <a:off x="1066" y="1982"/>
            <a:ext cx="36" cy="0"/>
          </a:xfrm>
          <a:prstGeom prst="line">
            <a:avLst/>
          </a:prstGeom>
          <a:noFill/>
          <a:ln w="1905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32</xdr:col>
      <xdr:colOff>209550</xdr:colOff>
      <xdr:row>35</xdr:row>
      <xdr:rowOff>0</xdr:rowOff>
    </xdr:from>
    <xdr:to>
      <xdr:col>33</xdr:col>
      <xdr:colOff>47625</xdr:colOff>
      <xdr:row>35</xdr:row>
      <xdr:rowOff>76200</xdr:rowOff>
    </xdr:to>
    <xdr:grpSp>
      <xdr:nvGrpSpPr>
        <xdr:cNvPr id="12744" name="Group 201"/>
        <xdr:cNvGrpSpPr>
          <a:grpSpLocks/>
        </xdr:cNvGrpSpPr>
      </xdr:nvGrpSpPr>
      <xdr:grpSpPr bwMode="auto">
        <a:xfrm>
          <a:off x="13573125" y="7791450"/>
          <a:ext cx="200025" cy="76200"/>
          <a:chOff x="1056" y="1969"/>
          <a:chExt cx="50" cy="29"/>
        </a:xfrm>
      </xdr:grpSpPr>
      <xdr:sp macro="" textlink="">
        <xdr:nvSpPr>
          <xdr:cNvPr id="12749" name="Oval 202"/>
          <xdr:cNvSpPr>
            <a:spLocks noChangeArrowheads="1"/>
          </xdr:cNvSpPr>
        </xdr:nvSpPr>
        <xdr:spPr bwMode="auto">
          <a:xfrm>
            <a:off x="1071" y="1969"/>
            <a:ext cx="25" cy="23"/>
          </a:xfrm>
          <a:prstGeom prst="ellipse">
            <a:avLst/>
          </a:prstGeom>
          <a:solidFill>
            <a:srgbClr val="FFFFFF"/>
          </a:solidFill>
          <a:ln w="190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2750" name="Rectangle 203"/>
          <xdr:cNvSpPr>
            <a:spLocks noChangeArrowheads="1"/>
          </xdr:cNvSpPr>
        </xdr:nvSpPr>
        <xdr:spPr bwMode="auto">
          <a:xfrm>
            <a:off x="1056" y="1983"/>
            <a:ext cx="50" cy="15"/>
          </a:xfrm>
          <a:prstGeom prst="rect">
            <a:avLst/>
          </a:prstGeom>
          <a:solidFill>
            <a:srgbClr val="FFFFFF"/>
          </a:solidFill>
          <a:ln w="19050">
            <a:solidFill>
              <a:srgbClr val="FFFFFF"/>
            </a:solidFill>
            <a:miter lim="800000"/>
            <a:headEnd/>
            <a:tailEnd/>
          </a:ln>
        </xdr:spPr>
      </xdr:sp>
      <xdr:sp macro="" textlink="">
        <xdr:nvSpPr>
          <xdr:cNvPr id="12751" name="Line 204"/>
          <xdr:cNvSpPr>
            <a:spLocks noChangeShapeType="1"/>
          </xdr:cNvSpPr>
        </xdr:nvSpPr>
        <xdr:spPr bwMode="auto">
          <a:xfrm>
            <a:off x="1066" y="1982"/>
            <a:ext cx="36" cy="0"/>
          </a:xfrm>
          <a:prstGeom prst="line">
            <a:avLst/>
          </a:prstGeom>
          <a:noFill/>
          <a:ln w="1905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30</xdr:col>
      <xdr:colOff>209550</xdr:colOff>
      <xdr:row>35</xdr:row>
      <xdr:rowOff>0</xdr:rowOff>
    </xdr:from>
    <xdr:to>
      <xdr:col>31</xdr:col>
      <xdr:colOff>47625</xdr:colOff>
      <xdr:row>35</xdr:row>
      <xdr:rowOff>76200</xdr:rowOff>
    </xdr:to>
    <xdr:grpSp>
      <xdr:nvGrpSpPr>
        <xdr:cNvPr id="12745" name="Group 201"/>
        <xdr:cNvGrpSpPr>
          <a:grpSpLocks/>
        </xdr:cNvGrpSpPr>
      </xdr:nvGrpSpPr>
      <xdr:grpSpPr bwMode="auto">
        <a:xfrm>
          <a:off x="12849225" y="7791450"/>
          <a:ext cx="200025" cy="76200"/>
          <a:chOff x="1056" y="1969"/>
          <a:chExt cx="50" cy="29"/>
        </a:xfrm>
      </xdr:grpSpPr>
      <xdr:sp macro="" textlink="">
        <xdr:nvSpPr>
          <xdr:cNvPr id="12746" name="Oval 202"/>
          <xdr:cNvSpPr>
            <a:spLocks noChangeArrowheads="1"/>
          </xdr:cNvSpPr>
        </xdr:nvSpPr>
        <xdr:spPr bwMode="auto">
          <a:xfrm>
            <a:off x="1071" y="1969"/>
            <a:ext cx="25" cy="23"/>
          </a:xfrm>
          <a:prstGeom prst="ellipse">
            <a:avLst/>
          </a:prstGeom>
          <a:solidFill>
            <a:srgbClr val="FFFFFF"/>
          </a:solidFill>
          <a:ln w="190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2747" name="Rectangle 203"/>
          <xdr:cNvSpPr>
            <a:spLocks noChangeArrowheads="1"/>
          </xdr:cNvSpPr>
        </xdr:nvSpPr>
        <xdr:spPr bwMode="auto">
          <a:xfrm>
            <a:off x="1056" y="1983"/>
            <a:ext cx="50" cy="15"/>
          </a:xfrm>
          <a:prstGeom prst="rect">
            <a:avLst/>
          </a:prstGeom>
          <a:solidFill>
            <a:srgbClr val="FFFFFF"/>
          </a:solidFill>
          <a:ln w="19050">
            <a:solidFill>
              <a:srgbClr val="FFFFFF"/>
            </a:solidFill>
            <a:miter lim="800000"/>
            <a:headEnd/>
            <a:tailEnd/>
          </a:ln>
        </xdr:spPr>
      </xdr:sp>
      <xdr:sp macro="" textlink="">
        <xdr:nvSpPr>
          <xdr:cNvPr id="12748" name="Line 204"/>
          <xdr:cNvSpPr>
            <a:spLocks noChangeShapeType="1"/>
          </xdr:cNvSpPr>
        </xdr:nvSpPr>
        <xdr:spPr bwMode="auto">
          <a:xfrm>
            <a:off x="1066" y="1982"/>
            <a:ext cx="36" cy="0"/>
          </a:xfrm>
          <a:prstGeom prst="line">
            <a:avLst/>
          </a:prstGeom>
          <a:noFill/>
          <a:ln w="1905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200025</xdr:colOff>
      <xdr:row>89</xdr:row>
      <xdr:rowOff>76200</xdr:rowOff>
    </xdr:from>
    <xdr:to>
      <xdr:col>14</xdr:col>
      <xdr:colOff>228600</xdr:colOff>
      <xdr:row>89</xdr:row>
      <xdr:rowOff>104775</xdr:rowOff>
    </xdr:to>
    <xdr:sp macro="" textlink="">
      <xdr:nvSpPr>
        <xdr:cNvPr id="13561" name="AutoShape 199"/>
        <xdr:cNvSpPr>
          <a:spLocks noChangeArrowheads="1"/>
        </xdr:cNvSpPr>
      </xdr:nvSpPr>
      <xdr:spPr bwMode="auto">
        <a:xfrm flipH="1">
          <a:off x="6629400" y="19221450"/>
          <a:ext cx="28575" cy="28575"/>
        </a:xfrm>
        <a:prstGeom prst="flowChartConnector">
          <a:avLst/>
        </a:prstGeom>
        <a:solidFill>
          <a:srgbClr val="333333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152400</xdr:colOff>
      <xdr:row>89</xdr:row>
      <xdr:rowOff>57150</xdr:rowOff>
    </xdr:from>
    <xdr:to>
      <xdr:col>10</xdr:col>
      <xdr:colOff>219075</xdr:colOff>
      <xdr:row>89</xdr:row>
      <xdr:rowOff>114300</xdr:rowOff>
    </xdr:to>
    <xdr:sp macro="" textlink="">
      <xdr:nvSpPr>
        <xdr:cNvPr id="13562" name="AutoShape 200"/>
        <xdr:cNvSpPr>
          <a:spLocks noChangeArrowheads="1"/>
        </xdr:cNvSpPr>
      </xdr:nvSpPr>
      <xdr:spPr bwMode="auto">
        <a:xfrm>
          <a:off x="5133975" y="19202400"/>
          <a:ext cx="66675" cy="57150"/>
        </a:xfrm>
        <a:prstGeom prst="triangle">
          <a:avLst>
            <a:gd name="adj" fmla="val 50000"/>
          </a:avLst>
        </a:prstGeom>
        <a:solidFill>
          <a:srgbClr val="333333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19</xdr:col>
      <xdr:colOff>133350</xdr:colOff>
      <xdr:row>89</xdr:row>
      <xdr:rowOff>66675</xdr:rowOff>
    </xdr:from>
    <xdr:to>
      <xdr:col>19</xdr:col>
      <xdr:colOff>276225</xdr:colOff>
      <xdr:row>89</xdr:row>
      <xdr:rowOff>142875</xdr:rowOff>
    </xdr:to>
    <xdr:grpSp>
      <xdr:nvGrpSpPr>
        <xdr:cNvPr id="13563" name="Group 201"/>
        <xdr:cNvGrpSpPr>
          <a:grpSpLocks/>
        </xdr:cNvGrpSpPr>
      </xdr:nvGrpSpPr>
      <xdr:grpSpPr bwMode="auto">
        <a:xfrm>
          <a:off x="8372475" y="19211925"/>
          <a:ext cx="142875" cy="76200"/>
          <a:chOff x="1056" y="1969"/>
          <a:chExt cx="50" cy="29"/>
        </a:xfrm>
      </xdr:grpSpPr>
      <xdr:sp macro="" textlink="">
        <xdr:nvSpPr>
          <xdr:cNvPr id="13579" name="Oval 202"/>
          <xdr:cNvSpPr>
            <a:spLocks noChangeArrowheads="1"/>
          </xdr:cNvSpPr>
        </xdr:nvSpPr>
        <xdr:spPr bwMode="auto">
          <a:xfrm>
            <a:off x="1071" y="1969"/>
            <a:ext cx="25" cy="23"/>
          </a:xfrm>
          <a:prstGeom prst="ellipse">
            <a:avLst/>
          </a:prstGeom>
          <a:solidFill>
            <a:srgbClr val="FFFFFF"/>
          </a:solidFill>
          <a:ln w="190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3580" name="Rectangle 203"/>
          <xdr:cNvSpPr>
            <a:spLocks noChangeArrowheads="1"/>
          </xdr:cNvSpPr>
        </xdr:nvSpPr>
        <xdr:spPr bwMode="auto">
          <a:xfrm>
            <a:off x="1056" y="1983"/>
            <a:ext cx="50" cy="15"/>
          </a:xfrm>
          <a:prstGeom prst="rect">
            <a:avLst/>
          </a:prstGeom>
          <a:solidFill>
            <a:srgbClr val="FFFFFF"/>
          </a:solidFill>
          <a:ln w="19050">
            <a:solidFill>
              <a:srgbClr val="FFFFFF"/>
            </a:solidFill>
            <a:miter lim="800000"/>
            <a:headEnd/>
            <a:tailEnd/>
          </a:ln>
        </xdr:spPr>
      </xdr:sp>
      <xdr:sp macro="" textlink="">
        <xdr:nvSpPr>
          <xdr:cNvPr id="13581" name="Line 204"/>
          <xdr:cNvSpPr>
            <a:spLocks noChangeShapeType="1"/>
          </xdr:cNvSpPr>
        </xdr:nvSpPr>
        <xdr:spPr bwMode="auto">
          <a:xfrm>
            <a:off x="1066" y="1982"/>
            <a:ext cx="36" cy="0"/>
          </a:xfrm>
          <a:prstGeom prst="line">
            <a:avLst/>
          </a:prstGeom>
          <a:noFill/>
          <a:ln w="1905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6</xdr:col>
      <xdr:colOff>152400</xdr:colOff>
      <xdr:row>89</xdr:row>
      <xdr:rowOff>47625</xdr:rowOff>
    </xdr:from>
    <xdr:to>
      <xdr:col>6</xdr:col>
      <xdr:colOff>238125</xdr:colOff>
      <xdr:row>89</xdr:row>
      <xdr:rowOff>123825</xdr:rowOff>
    </xdr:to>
    <xdr:grpSp>
      <xdr:nvGrpSpPr>
        <xdr:cNvPr id="13564" name="Group 205"/>
        <xdr:cNvGrpSpPr>
          <a:grpSpLocks/>
        </xdr:cNvGrpSpPr>
      </xdr:nvGrpSpPr>
      <xdr:grpSpPr bwMode="auto">
        <a:xfrm>
          <a:off x="3686175" y="19192875"/>
          <a:ext cx="85725" cy="76200"/>
          <a:chOff x="748" y="737"/>
          <a:chExt cx="18" cy="17"/>
        </a:xfrm>
      </xdr:grpSpPr>
      <xdr:sp macro="" textlink="">
        <xdr:nvSpPr>
          <xdr:cNvPr id="13575" name="Line 206"/>
          <xdr:cNvSpPr>
            <a:spLocks noChangeShapeType="1"/>
          </xdr:cNvSpPr>
        </xdr:nvSpPr>
        <xdr:spPr bwMode="auto">
          <a:xfrm>
            <a:off x="748" y="745"/>
            <a:ext cx="1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3576" name="Line 207"/>
          <xdr:cNvSpPr>
            <a:spLocks noChangeShapeType="1"/>
          </xdr:cNvSpPr>
        </xdr:nvSpPr>
        <xdr:spPr bwMode="auto">
          <a:xfrm>
            <a:off x="757" y="737"/>
            <a:ext cx="0" cy="17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3577" name="Line 208"/>
          <xdr:cNvSpPr>
            <a:spLocks noChangeShapeType="1"/>
          </xdr:cNvSpPr>
        </xdr:nvSpPr>
        <xdr:spPr bwMode="auto">
          <a:xfrm>
            <a:off x="751" y="739"/>
            <a:ext cx="12" cy="12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3578" name="Line 209"/>
          <xdr:cNvSpPr>
            <a:spLocks noChangeShapeType="1"/>
          </xdr:cNvSpPr>
        </xdr:nvSpPr>
        <xdr:spPr bwMode="auto">
          <a:xfrm flipH="1">
            <a:off x="751" y="739"/>
            <a:ext cx="12" cy="11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17</xdr:col>
      <xdr:colOff>190500</xdr:colOff>
      <xdr:row>89</xdr:row>
      <xdr:rowOff>0</xdr:rowOff>
    </xdr:from>
    <xdr:to>
      <xdr:col>18</xdr:col>
      <xdr:colOff>276225</xdr:colOff>
      <xdr:row>89</xdr:row>
      <xdr:rowOff>0</xdr:rowOff>
    </xdr:to>
    <xdr:sp macro="" textlink="">
      <xdr:nvSpPr>
        <xdr:cNvPr id="13565" name="AutoShape 236"/>
        <xdr:cNvSpPr>
          <a:spLocks noChangeArrowheads="1"/>
        </xdr:cNvSpPr>
      </xdr:nvSpPr>
      <xdr:spPr bwMode="auto">
        <a:xfrm>
          <a:off x="7705725" y="19145250"/>
          <a:ext cx="447675" cy="0"/>
        </a:xfrm>
        <a:prstGeom prst="leftArrow">
          <a:avLst>
            <a:gd name="adj1" fmla="val 50000"/>
            <a:gd name="adj2" fmla="val -2147483648"/>
          </a:avLst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17</xdr:col>
      <xdr:colOff>190500</xdr:colOff>
      <xdr:row>89</xdr:row>
      <xdr:rowOff>0</xdr:rowOff>
    </xdr:from>
    <xdr:to>
      <xdr:col>18</xdr:col>
      <xdr:colOff>276225</xdr:colOff>
      <xdr:row>89</xdr:row>
      <xdr:rowOff>0</xdr:rowOff>
    </xdr:to>
    <xdr:sp macro="" textlink="">
      <xdr:nvSpPr>
        <xdr:cNvPr id="13566" name="AutoShape 237"/>
        <xdr:cNvSpPr>
          <a:spLocks noChangeArrowheads="1"/>
        </xdr:cNvSpPr>
      </xdr:nvSpPr>
      <xdr:spPr bwMode="auto">
        <a:xfrm>
          <a:off x="7705725" y="19145250"/>
          <a:ext cx="447675" cy="0"/>
        </a:xfrm>
        <a:prstGeom prst="leftArrow">
          <a:avLst>
            <a:gd name="adj1" fmla="val 50000"/>
            <a:gd name="adj2" fmla="val -2147483648"/>
          </a:avLst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15</xdr:col>
      <xdr:colOff>209550</xdr:colOff>
      <xdr:row>37</xdr:row>
      <xdr:rowOff>0</xdr:rowOff>
    </xdr:from>
    <xdr:to>
      <xdr:col>16</xdr:col>
      <xdr:colOff>47625</xdr:colOff>
      <xdr:row>37</xdr:row>
      <xdr:rowOff>76200</xdr:rowOff>
    </xdr:to>
    <xdr:grpSp>
      <xdr:nvGrpSpPr>
        <xdr:cNvPr id="13567" name="Group 201"/>
        <xdr:cNvGrpSpPr>
          <a:grpSpLocks/>
        </xdr:cNvGrpSpPr>
      </xdr:nvGrpSpPr>
      <xdr:grpSpPr bwMode="auto">
        <a:xfrm>
          <a:off x="7000875" y="7600950"/>
          <a:ext cx="200025" cy="76200"/>
          <a:chOff x="1056" y="1969"/>
          <a:chExt cx="50" cy="29"/>
        </a:xfrm>
      </xdr:grpSpPr>
      <xdr:sp macro="" textlink="">
        <xdr:nvSpPr>
          <xdr:cNvPr id="13572" name="Oval 202"/>
          <xdr:cNvSpPr>
            <a:spLocks noChangeArrowheads="1"/>
          </xdr:cNvSpPr>
        </xdr:nvSpPr>
        <xdr:spPr bwMode="auto">
          <a:xfrm>
            <a:off x="1071" y="1969"/>
            <a:ext cx="25" cy="23"/>
          </a:xfrm>
          <a:prstGeom prst="ellipse">
            <a:avLst/>
          </a:prstGeom>
          <a:solidFill>
            <a:srgbClr val="FFFFFF"/>
          </a:solidFill>
          <a:ln w="190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3573" name="Rectangle 203"/>
          <xdr:cNvSpPr>
            <a:spLocks noChangeArrowheads="1"/>
          </xdr:cNvSpPr>
        </xdr:nvSpPr>
        <xdr:spPr bwMode="auto">
          <a:xfrm>
            <a:off x="1056" y="1983"/>
            <a:ext cx="50" cy="15"/>
          </a:xfrm>
          <a:prstGeom prst="rect">
            <a:avLst/>
          </a:prstGeom>
          <a:solidFill>
            <a:srgbClr val="FFFFFF"/>
          </a:solidFill>
          <a:ln w="19050">
            <a:solidFill>
              <a:srgbClr val="FFFFFF"/>
            </a:solidFill>
            <a:miter lim="800000"/>
            <a:headEnd/>
            <a:tailEnd/>
          </a:ln>
        </xdr:spPr>
      </xdr:sp>
      <xdr:sp macro="" textlink="">
        <xdr:nvSpPr>
          <xdr:cNvPr id="13574" name="Line 204"/>
          <xdr:cNvSpPr>
            <a:spLocks noChangeShapeType="1"/>
          </xdr:cNvSpPr>
        </xdr:nvSpPr>
        <xdr:spPr bwMode="auto">
          <a:xfrm>
            <a:off x="1066" y="1982"/>
            <a:ext cx="36" cy="0"/>
          </a:xfrm>
          <a:prstGeom prst="line">
            <a:avLst/>
          </a:prstGeom>
          <a:noFill/>
          <a:ln w="1905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33</xdr:col>
      <xdr:colOff>209550</xdr:colOff>
      <xdr:row>37</xdr:row>
      <xdr:rowOff>0</xdr:rowOff>
    </xdr:from>
    <xdr:to>
      <xdr:col>34</xdr:col>
      <xdr:colOff>47625</xdr:colOff>
      <xdr:row>37</xdr:row>
      <xdr:rowOff>76200</xdr:rowOff>
    </xdr:to>
    <xdr:grpSp>
      <xdr:nvGrpSpPr>
        <xdr:cNvPr id="13568" name="Group 201"/>
        <xdr:cNvGrpSpPr>
          <a:grpSpLocks/>
        </xdr:cNvGrpSpPr>
      </xdr:nvGrpSpPr>
      <xdr:grpSpPr bwMode="auto">
        <a:xfrm>
          <a:off x="13515975" y="7600950"/>
          <a:ext cx="123825" cy="76200"/>
          <a:chOff x="1056" y="1969"/>
          <a:chExt cx="50" cy="29"/>
        </a:xfrm>
      </xdr:grpSpPr>
      <xdr:sp macro="" textlink="">
        <xdr:nvSpPr>
          <xdr:cNvPr id="13569" name="Oval 202"/>
          <xdr:cNvSpPr>
            <a:spLocks noChangeArrowheads="1"/>
          </xdr:cNvSpPr>
        </xdr:nvSpPr>
        <xdr:spPr bwMode="auto">
          <a:xfrm>
            <a:off x="1071" y="1969"/>
            <a:ext cx="25" cy="23"/>
          </a:xfrm>
          <a:prstGeom prst="ellipse">
            <a:avLst/>
          </a:prstGeom>
          <a:solidFill>
            <a:srgbClr val="FFFFFF"/>
          </a:solidFill>
          <a:ln w="190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3570" name="Rectangle 203"/>
          <xdr:cNvSpPr>
            <a:spLocks noChangeArrowheads="1"/>
          </xdr:cNvSpPr>
        </xdr:nvSpPr>
        <xdr:spPr bwMode="auto">
          <a:xfrm>
            <a:off x="1056" y="1983"/>
            <a:ext cx="50" cy="15"/>
          </a:xfrm>
          <a:prstGeom prst="rect">
            <a:avLst/>
          </a:prstGeom>
          <a:solidFill>
            <a:srgbClr val="FFFFFF"/>
          </a:solidFill>
          <a:ln w="19050">
            <a:solidFill>
              <a:srgbClr val="FFFFFF"/>
            </a:solidFill>
            <a:miter lim="800000"/>
            <a:headEnd/>
            <a:tailEnd/>
          </a:ln>
        </xdr:spPr>
      </xdr:sp>
      <xdr:sp macro="" textlink="">
        <xdr:nvSpPr>
          <xdr:cNvPr id="13571" name="Line 204"/>
          <xdr:cNvSpPr>
            <a:spLocks noChangeShapeType="1"/>
          </xdr:cNvSpPr>
        </xdr:nvSpPr>
        <xdr:spPr bwMode="auto">
          <a:xfrm>
            <a:off x="1066" y="1982"/>
            <a:ext cx="36" cy="0"/>
          </a:xfrm>
          <a:prstGeom prst="line">
            <a:avLst/>
          </a:prstGeom>
          <a:noFill/>
          <a:ln w="1905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190500</xdr:colOff>
      <xdr:row>89</xdr:row>
      <xdr:rowOff>76200</xdr:rowOff>
    </xdr:from>
    <xdr:to>
      <xdr:col>14</xdr:col>
      <xdr:colOff>219075</xdr:colOff>
      <xdr:row>89</xdr:row>
      <xdr:rowOff>104775</xdr:rowOff>
    </xdr:to>
    <xdr:sp macro="" textlink="">
      <xdr:nvSpPr>
        <xdr:cNvPr id="14463" name="AutoShape 199"/>
        <xdr:cNvSpPr>
          <a:spLocks noChangeArrowheads="1"/>
        </xdr:cNvSpPr>
      </xdr:nvSpPr>
      <xdr:spPr bwMode="auto">
        <a:xfrm flipH="1">
          <a:off x="6372225" y="19088100"/>
          <a:ext cx="28575" cy="28575"/>
        </a:xfrm>
        <a:prstGeom prst="flowChartConnector">
          <a:avLst/>
        </a:prstGeom>
        <a:solidFill>
          <a:srgbClr val="333333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152400</xdr:colOff>
      <xdr:row>89</xdr:row>
      <xdr:rowOff>57150</xdr:rowOff>
    </xdr:from>
    <xdr:to>
      <xdr:col>10</xdr:col>
      <xdr:colOff>219075</xdr:colOff>
      <xdr:row>89</xdr:row>
      <xdr:rowOff>114300</xdr:rowOff>
    </xdr:to>
    <xdr:sp macro="" textlink="">
      <xdr:nvSpPr>
        <xdr:cNvPr id="14464" name="AutoShape 200"/>
        <xdr:cNvSpPr>
          <a:spLocks noChangeArrowheads="1"/>
        </xdr:cNvSpPr>
      </xdr:nvSpPr>
      <xdr:spPr bwMode="auto">
        <a:xfrm>
          <a:off x="5229225" y="19069050"/>
          <a:ext cx="66675" cy="57150"/>
        </a:xfrm>
        <a:prstGeom prst="triangle">
          <a:avLst>
            <a:gd name="adj" fmla="val 50000"/>
          </a:avLst>
        </a:prstGeom>
        <a:solidFill>
          <a:srgbClr val="333333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19</xdr:col>
      <xdr:colOff>133350</xdr:colOff>
      <xdr:row>89</xdr:row>
      <xdr:rowOff>66675</xdr:rowOff>
    </xdr:from>
    <xdr:to>
      <xdr:col>20</xdr:col>
      <xdr:colOff>0</xdr:colOff>
      <xdr:row>89</xdr:row>
      <xdr:rowOff>142875</xdr:rowOff>
    </xdr:to>
    <xdr:grpSp>
      <xdr:nvGrpSpPr>
        <xdr:cNvPr id="14465" name="Group 201"/>
        <xdr:cNvGrpSpPr>
          <a:grpSpLocks/>
        </xdr:cNvGrpSpPr>
      </xdr:nvGrpSpPr>
      <xdr:grpSpPr bwMode="auto">
        <a:xfrm>
          <a:off x="7743825" y="19078575"/>
          <a:ext cx="142875" cy="76200"/>
          <a:chOff x="1056" y="1969"/>
          <a:chExt cx="50" cy="29"/>
        </a:xfrm>
      </xdr:grpSpPr>
      <xdr:sp macro="" textlink="">
        <xdr:nvSpPr>
          <xdr:cNvPr id="14474" name="Oval 202"/>
          <xdr:cNvSpPr>
            <a:spLocks noChangeArrowheads="1"/>
          </xdr:cNvSpPr>
        </xdr:nvSpPr>
        <xdr:spPr bwMode="auto">
          <a:xfrm>
            <a:off x="1071" y="1969"/>
            <a:ext cx="25" cy="23"/>
          </a:xfrm>
          <a:prstGeom prst="ellipse">
            <a:avLst/>
          </a:prstGeom>
          <a:solidFill>
            <a:srgbClr val="FFFFFF"/>
          </a:solidFill>
          <a:ln w="190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475" name="Rectangle 203"/>
          <xdr:cNvSpPr>
            <a:spLocks noChangeArrowheads="1"/>
          </xdr:cNvSpPr>
        </xdr:nvSpPr>
        <xdr:spPr bwMode="auto">
          <a:xfrm>
            <a:off x="1056" y="1983"/>
            <a:ext cx="50" cy="15"/>
          </a:xfrm>
          <a:prstGeom prst="rect">
            <a:avLst/>
          </a:prstGeom>
          <a:solidFill>
            <a:srgbClr val="FFFFFF"/>
          </a:solidFill>
          <a:ln w="19050">
            <a:solidFill>
              <a:srgbClr val="FFFFFF"/>
            </a:solidFill>
            <a:miter lim="800000"/>
            <a:headEnd/>
            <a:tailEnd/>
          </a:ln>
        </xdr:spPr>
      </xdr:sp>
      <xdr:sp macro="" textlink="">
        <xdr:nvSpPr>
          <xdr:cNvPr id="14476" name="Line 204"/>
          <xdr:cNvSpPr>
            <a:spLocks noChangeShapeType="1"/>
          </xdr:cNvSpPr>
        </xdr:nvSpPr>
        <xdr:spPr bwMode="auto">
          <a:xfrm>
            <a:off x="1066" y="1982"/>
            <a:ext cx="36" cy="0"/>
          </a:xfrm>
          <a:prstGeom prst="line">
            <a:avLst/>
          </a:prstGeom>
          <a:noFill/>
          <a:ln w="1905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6</xdr:col>
      <xdr:colOff>152400</xdr:colOff>
      <xdr:row>89</xdr:row>
      <xdr:rowOff>47625</xdr:rowOff>
    </xdr:from>
    <xdr:to>
      <xdr:col>6</xdr:col>
      <xdr:colOff>238125</xdr:colOff>
      <xdr:row>89</xdr:row>
      <xdr:rowOff>123825</xdr:rowOff>
    </xdr:to>
    <xdr:grpSp>
      <xdr:nvGrpSpPr>
        <xdr:cNvPr id="14466" name="Group 205"/>
        <xdr:cNvGrpSpPr>
          <a:grpSpLocks/>
        </xdr:cNvGrpSpPr>
      </xdr:nvGrpSpPr>
      <xdr:grpSpPr bwMode="auto">
        <a:xfrm>
          <a:off x="3867150" y="19059525"/>
          <a:ext cx="85725" cy="76200"/>
          <a:chOff x="748" y="737"/>
          <a:chExt cx="18" cy="17"/>
        </a:xfrm>
      </xdr:grpSpPr>
      <xdr:sp macro="" textlink="">
        <xdr:nvSpPr>
          <xdr:cNvPr id="14470" name="Line 206"/>
          <xdr:cNvSpPr>
            <a:spLocks noChangeShapeType="1"/>
          </xdr:cNvSpPr>
        </xdr:nvSpPr>
        <xdr:spPr bwMode="auto">
          <a:xfrm>
            <a:off x="748" y="745"/>
            <a:ext cx="1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4471" name="Line 207"/>
          <xdr:cNvSpPr>
            <a:spLocks noChangeShapeType="1"/>
          </xdr:cNvSpPr>
        </xdr:nvSpPr>
        <xdr:spPr bwMode="auto">
          <a:xfrm>
            <a:off x="757" y="737"/>
            <a:ext cx="0" cy="17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4472" name="Line 208"/>
          <xdr:cNvSpPr>
            <a:spLocks noChangeShapeType="1"/>
          </xdr:cNvSpPr>
        </xdr:nvSpPr>
        <xdr:spPr bwMode="auto">
          <a:xfrm>
            <a:off x="751" y="739"/>
            <a:ext cx="12" cy="12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4473" name="Line 209"/>
          <xdr:cNvSpPr>
            <a:spLocks noChangeShapeType="1"/>
          </xdr:cNvSpPr>
        </xdr:nvSpPr>
        <xdr:spPr bwMode="auto">
          <a:xfrm flipH="1">
            <a:off x="751" y="739"/>
            <a:ext cx="12" cy="11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17</xdr:col>
      <xdr:colOff>190500</xdr:colOff>
      <xdr:row>89</xdr:row>
      <xdr:rowOff>0</xdr:rowOff>
    </xdr:from>
    <xdr:to>
      <xdr:col>18</xdr:col>
      <xdr:colOff>276225</xdr:colOff>
      <xdr:row>89</xdr:row>
      <xdr:rowOff>0</xdr:rowOff>
    </xdr:to>
    <xdr:sp macro="" textlink="">
      <xdr:nvSpPr>
        <xdr:cNvPr id="14467" name="AutoShape 236"/>
        <xdr:cNvSpPr>
          <a:spLocks noChangeArrowheads="1"/>
        </xdr:cNvSpPr>
      </xdr:nvSpPr>
      <xdr:spPr bwMode="auto">
        <a:xfrm>
          <a:off x="7248525" y="19011900"/>
          <a:ext cx="361950" cy="0"/>
        </a:xfrm>
        <a:prstGeom prst="leftArrow">
          <a:avLst>
            <a:gd name="adj1" fmla="val 50000"/>
            <a:gd name="adj2" fmla="val -2147483648"/>
          </a:avLst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17</xdr:col>
      <xdr:colOff>190500</xdr:colOff>
      <xdr:row>89</xdr:row>
      <xdr:rowOff>0</xdr:rowOff>
    </xdr:from>
    <xdr:to>
      <xdr:col>18</xdr:col>
      <xdr:colOff>276225</xdr:colOff>
      <xdr:row>89</xdr:row>
      <xdr:rowOff>0</xdr:rowOff>
    </xdr:to>
    <xdr:sp macro="" textlink="">
      <xdr:nvSpPr>
        <xdr:cNvPr id="14468" name="AutoShape 237"/>
        <xdr:cNvSpPr>
          <a:spLocks noChangeArrowheads="1"/>
        </xdr:cNvSpPr>
      </xdr:nvSpPr>
      <xdr:spPr bwMode="auto">
        <a:xfrm>
          <a:off x="7248525" y="19011900"/>
          <a:ext cx="361950" cy="0"/>
        </a:xfrm>
        <a:prstGeom prst="leftArrow">
          <a:avLst>
            <a:gd name="adj1" fmla="val 50000"/>
            <a:gd name="adj2" fmla="val -2147483648"/>
          </a:avLst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123825</xdr:colOff>
      <xdr:row>88</xdr:row>
      <xdr:rowOff>38100</xdr:rowOff>
    </xdr:from>
    <xdr:to>
      <xdr:col>8</xdr:col>
      <xdr:colOff>66675</xdr:colOff>
      <xdr:row>88</xdr:row>
      <xdr:rowOff>160019</xdr:rowOff>
    </xdr:to>
    <xdr:sp macro="" textlink="">
      <xdr:nvSpPr>
        <xdr:cNvPr id="15" name="Right Arrow 14"/>
        <xdr:cNvSpPr/>
      </xdr:nvSpPr>
      <xdr:spPr>
        <a:xfrm>
          <a:off x="3352800" y="18830925"/>
          <a:ext cx="581025" cy="121919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l-GR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200025</xdr:colOff>
      <xdr:row>90</xdr:row>
      <xdr:rowOff>76200</xdr:rowOff>
    </xdr:from>
    <xdr:to>
      <xdr:col>14</xdr:col>
      <xdr:colOff>228600</xdr:colOff>
      <xdr:row>90</xdr:row>
      <xdr:rowOff>104775</xdr:rowOff>
    </xdr:to>
    <xdr:sp macro="" textlink="">
      <xdr:nvSpPr>
        <xdr:cNvPr id="17474" name="AutoShape 199"/>
        <xdr:cNvSpPr>
          <a:spLocks noChangeArrowheads="1"/>
        </xdr:cNvSpPr>
      </xdr:nvSpPr>
      <xdr:spPr bwMode="auto">
        <a:xfrm flipH="1">
          <a:off x="6334125" y="19592925"/>
          <a:ext cx="28575" cy="28575"/>
        </a:xfrm>
        <a:prstGeom prst="flowChartConnector">
          <a:avLst/>
        </a:prstGeom>
        <a:solidFill>
          <a:srgbClr val="333333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152400</xdr:colOff>
      <xdr:row>90</xdr:row>
      <xdr:rowOff>57150</xdr:rowOff>
    </xdr:from>
    <xdr:to>
      <xdr:col>10</xdr:col>
      <xdr:colOff>219075</xdr:colOff>
      <xdr:row>90</xdr:row>
      <xdr:rowOff>114300</xdr:rowOff>
    </xdr:to>
    <xdr:sp macro="" textlink="">
      <xdr:nvSpPr>
        <xdr:cNvPr id="17475" name="AutoShape 200"/>
        <xdr:cNvSpPr>
          <a:spLocks noChangeArrowheads="1"/>
        </xdr:cNvSpPr>
      </xdr:nvSpPr>
      <xdr:spPr bwMode="auto">
        <a:xfrm>
          <a:off x="4838700" y="19573875"/>
          <a:ext cx="66675" cy="57150"/>
        </a:xfrm>
        <a:prstGeom prst="triangle">
          <a:avLst>
            <a:gd name="adj" fmla="val 50000"/>
          </a:avLst>
        </a:prstGeom>
        <a:solidFill>
          <a:srgbClr val="333333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19</xdr:col>
      <xdr:colOff>133350</xdr:colOff>
      <xdr:row>90</xdr:row>
      <xdr:rowOff>66675</xdr:rowOff>
    </xdr:from>
    <xdr:to>
      <xdr:col>19</xdr:col>
      <xdr:colOff>304800</xdr:colOff>
      <xdr:row>90</xdr:row>
      <xdr:rowOff>142875</xdr:rowOff>
    </xdr:to>
    <xdr:grpSp>
      <xdr:nvGrpSpPr>
        <xdr:cNvPr id="17476" name="Group 201"/>
        <xdr:cNvGrpSpPr>
          <a:grpSpLocks/>
        </xdr:cNvGrpSpPr>
      </xdr:nvGrpSpPr>
      <xdr:grpSpPr bwMode="auto">
        <a:xfrm>
          <a:off x="7048500" y="19583400"/>
          <a:ext cx="171450" cy="76200"/>
          <a:chOff x="1056" y="1969"/>
          <a:chExt cx="50" cy="29"/>
        </a:xfrm>
      </xdr:grpSpPr>
      <xdr:sp macro="" textlink="">
        <xdr:nvSpPr>
          <xdr:cNvPr id="17484" name="Oval 202"/>
          <xdr:cNvSpPr>
            <a:spLocks noChangeArrowheads="1"/>
          </xdr:cNvSpPr>
        </xdr:nvSpPr>
        <xdr:spPr bwMode="auto">
          <a:xfrm>
            <a:off x="1071" y="1969"/>
            <a:ext cx="25" cy="23"/>
          </a:xfrm>
          <a:prstGeom prst="ellipse">
            <a:avLst/>
          </a:prstGeom>
          <a:solidFill>
            <a:srgbClr val="FFFFFF"/>
          </a:solidFill>
          <a:ln w="190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7485" name="Rectangle 203"/>
          <xdr:cNvSpPr>
            <a:spLocks noChangeArrowheads="1"/>
          </xdr:cNvSpPr>
        </xdr:nvSpPr>
        <xdr:spPr bwMode="auto">
          <a:xfrm>
            <a:off x="1056" y="1983"/>
            <a:ext cx="50" cy="15"/>
          </a:xfrm>
          <a:prstGeom prst="rect">
            <a:avLst/>
          </a:prstGeom>
          <a:solidFill>
            <a:srgbClr val="FFFFFF"/>
          </a:solidFill>
          <a:ln w="19050">
            <a:solidFill>
              <a:srgbClr val="FFFFFF"/>
            </a:solidFill>
            <a:miter lim="800000"/>
            <a:headEnd/>
            <a:tailEnd/>
          </a:ln>
        </xdr:spPr>
      </xdr:sp>
      <xdr:sp macro="" textlink="">
        <xdr:nvSpPr>
          <xdr:cNvPr id="17486" name="Line 204"/>
          <xdr:cNvSpPr>
            <a:spLocks noChangeShapeType="1"/>
          </xdr:cNvSpPr>
        </xdr:nvSpPr>
        <xdr:spPr bwMode="auto">
          <a:xfrm>
            <a:off x="1066" y="1982"/>
            <a:ext cx="36" cy="0"/>
          </a:xfrm>
          <a:prstGeom prst="line">
            <a:avLst/>
          </a:prstGeom>
          <a:noFill/>
          <a:ln w="1905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6</xdr:col>
      <xdr:colOff>152400</xdr:colOff>
      <xdr:row>90</xdr:row>
      <xdr:rowOff>47625</xdr:rowOff>
    </xdr:from>
    <xdr:to>
      <xdr:col>6</xdr:col>
      <xdr:colOff>238125</xdr:colOff>
      <xdr:row>90</xdr:row>
      <xdr:rowOff>123825</xdr:rowOff>
    </xdr:to>
    <xdr:grpSp>
      <xdr:nvGrpSpPr>
        <xdr:cNvPr id="17477" name="Group 205"/>
        <xdr:cNvGrpSpPr>
          <a:grpSpLocks/>
        </xdr:cNvGrpSpPr>
      </xdr:nvGrpSpPr>
      <xdr:grpSpPr bwMode="auto">
        <a:xfrm>
          <a:off x="2981325" y="19564350"/>
          <a:ext cx="85725" cy="76200"/>
          <a:chOff x="748" y="737"/>
          <a:chExt cx="18" cy="17"/>
        </a:xfrm>
      </xdr:grpSpPr>
      <xdr:sp macro="" textlink="">
        <xdr:nvSpPr>
          <xdr:cNvPr id="17480" name="Line 206"/>
          <xdr:cNvSpPr>
            <a:spLocks noChangeShapeType="1"/>
          </xdr:cNvSpPr>
        </xdr:nvSpPr>
        <xdr:spPr bwMode="auto">
          <a:xfrm>
            <a:off x="748" y="745"/>
            <a:ext cx="1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7481" name="Line 207"/>
          <xdr:cNvSpPr>
            <a:spLocks noChangeShapeType="1"/>
          </xdr:cNvSpPr>
        </xdr:nvSpPr>
        <xdr:spPr bwMode="auto">
          <a:xfrm>
            <a:off x="757" y="737"/>
            <a:ext cx="0" cy="17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7482" name="Line 208"/>
          <xdr:cNvSpPr>
            <a:spLocks noChangeShapeType="1"/>
          </xdr:cNvSpPr>
        </xdr:nvSpPr>
        <xdr:spPr bwMode="auto">
          <a:xfrm>
            <a:off x="751" y="739"/>
            <a:ext cx="12" cy="12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7483" name="Line 209"/>
          <xdr:cNvSpPr>
            <a:spLocks noChangeShapeType="1"/>
          </xdr:cNvSpPr>
        </xdr:nvSpPr>
        <xdr:spPr bwMode="auto">
          <a:xfrm flipH="1">
            <a:off x="751" y="739"/>
            <a:ext cx="12" cy="11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17</xdr:col>
      <xdr:colOff>190500</xdr:colOff>
      <xdr:row>90</xdr:row>
      <xdr:rowOff>0</xdr:rowOff>
    </xdr:from>
    <xdr:to>
      <xdr:col>18</xdr:col>
      <xdr:colOff>276225</xdr:colOff>
      <xdr:row>90</xdr:row>
      <xdr:rowOff>0</xdr:rowOff>
    </xdr:to>
    <xdr:sp macro="" textlink="">
      <xdr:nvSpPr>
        <xdr:cNvPr id="17478" name="AutoShape 236"/>
        <xdr:cNvSpPr>
          <a:spLocks noChangeArrowheads="1"/>
        </xdr:cNvSpPr>
      </xdr:nvSpPr>
      <xdr:spPr bwMode="auto">
        <a:xfrm>
          <a:off x="7410450" y="19516725"/>
          <a:ext cx="447675" cy="0"/>
        </a:xfrm>
        <a:prstGeom prst="leftArrow">
          <a:avLst>
            <a:gd name="adj1" fmla="val 50000"/>
            <a:gd name="adj2" fmla="val -2147483648"/>
          </a:avLst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17</xdr:col>
      <xdr:colOff>190500</xdr:colOff>
      <xdr:row>90</xdr:row>
      <xdr:rowOff>0</xdr:rowOff>
    </xdr:from>
    <xdr:to>
      <xdr:col>18</xdr:col>
      <xdr:colOff>276225</xdr:colOff>
      <xdr:row>90</xdr:row>
      <xdr:rowOff>0</xdr:rowOff>
    </xdr:to>
    <xdr:sp macro="" textlink="">
      <xdr:nvSpPr>
        <xdr:cNvPr id="17479" name="AutoShape 237"/>
        <xdr:cNvSpPr>
          <a:spLocks noChangeArrowheads="1"/>
        </xdr:cNvSpPr>
      </xdr:nvSpPr>
      <xdr:spPr bwMode="auto">
        <a:xfrm>
          <a:off x="7410450" y="19516725"/>
          <a:ext cx="447675" cy="0"/>
        </a:xfrm>
        <a:prstGeom prst="leftArrow">
          <a:avLst>
            <a:gd name="adj1" fmla="val 50000"/>
            <a:gd name="adj2" fmla="val -2147483648"/>
          </a:avLst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J105"/>
  <sheetViews>
    <sheetView topLeftCell="A25" zoomScaleNormal="100" workbookViewId="0">
      <selection activeCell="A4" sqref="A4:IV4"/>
    </sheetView>
  </sheetViews>
  <sheetFormatPr defaultColWidth="9.140625" defaultRowHeight="12.75" x14ac:dyDescent="0.2"/>
  <cols>
    <col min="1" max="1" width="5.5703125" style="1" bestFit="1" customWidth="1"/>
    <col min="2" max="2" width="27.5703125" style="5" customWidth="1"/>
    <col min="3" max="3" width="6.140625" style="6" bestFit="1" customWidth="1"/>
    <col min="4" max="5" width="4.5703125" style="7" bestFit="1" customWidth="1"/>
    <col min="6" max="6" width="3.7109375" style="7" customWidth="1"/>
    <col min="7" max="8" width="4.5703125" style="7" bestFit="1" customWidth="1"/>
    <col min="9" max="9" width="3.7109375" style="7" customWidth="1"/>
    <col min="10" max="11" width="4.5703125" style="7" bestFit="1" customWidth="1"/>
    <col min="12" max="12" width="4.28515625" style="7" customWidth="1"/>
    <col min="13" max="13" width="4.5703125" style="7" bestFit="1" customWidth="1"/>
    <col min="14" max="14" width="4.85546875" style="7" customWidth="1"/>
    <col min="15" max="29" width="3.7109375" style="7" customWidth="1"/>
    <col min="30" max="32" width="4.5703125" style="7" bestFit="1" customWidth="1"/>
    <col min="33" max="34" width="3.7109375" style="7" customWidth="1"/>
    <col min="35" max="35" width="5.5703125" style="8" bestFit="1" customWidth="1"/>
    <col min="36" max="36" width="5.42578125" style="3" bestFit="1" customWidth="1"/>
    <col min="37" max="16384" width="9.140625" style="4"/>
  </cols>
  <sheetData>
    <row r="1" spans="1:36" x14ac:dyDescent="0.2">
      <c r="B1" s="2"/>
      <c r="C1" s="47"/>
      <c r="D1" s="47"/>
      <c r="E1" s="47"/>
      <c r="F1" s="47"/>
      <c r="G1" s="47"/>
      <c r="H1" s="47"/>
      <c r="I1" s="47"/>
      <c r="J1" s="370" t="s">
        <v>87</v>
      </c>
      <c r="K1" s="371"/>
      <c r="L1" s="371"/>
      <c r="M1" s="371"/>
      <c r="N1" s="371"/>
      <c r="O1" s="371"/>
      <c r="P1" s="371"/>
      <c r="Q1" s="371"/>
      <c r="R1" s="371"/>
      <c r="S1" s="371"/>
      <c r="T1" s="371"/>
      <c r="U1" s="371"/>
      <c r="V1" s="371"/>
      <c r="W1" s="371"/>
      <c r="X1" s="371"/>
      <c r="Y1" s="371"/>
      <c r="Z1" s="47"/>
      <c r="AA1" s="47"/>
      <c r="AB1" s="47"/>
      <c r="AC1" s="47"/>
      <c r="AD1" s="47"/>
      <c r="AE1" s="47"/>
      <c r="AF1" s="47"/>
      <c r="AG1" s="47"/>
      <c r="AH1" s="47"/>
      <c r="AI1" s="47"/>
    </row>
    <row r="2" spans="1:36" ht="6" customHeight="1" x14ac:dyDescent="0.2"/>
    <row r="3" spans="1:36" s="15" customFormat="1" ht="38.25" x14ac:dyDescent="0.25">
      <c r="A3" s="9" t="s">
        <v>0</v>
      </c>
      <c r="B3" s="10" t="s">
        <v>1</v>
      </c>
      <c r="C3" s="11" t="s">
        <v>2</v>
      </c>
      <c r="D3" s="12">
        <v>1</v>
      </c>
      <c r="E3" s="12">
        <v>2</v>
      </c>
      <c r="F3" s="12">
        <v>3</v>
      </c>
      <c r="G3" s="12">
        <v>4</v>
      </c>
      <c r="H3" s="12">
        <v>5</v>
      </c>
      <c r="I3" s="12">
        <v>6</v>
      </c>
      <c r="J3" s="12">
        <v>7</v>
      </c>
      <c r="K3" s="12">
        <v>8</v>
      </c>
      <c r="L3" s="12">
        <v>9</v>
      </c>
      <c r="M3" s="12">
        <v>10</v>
      </c>
      <c r="N3" s="12">
        <v>11</v>
      </c>
      <c r="O3" s="12">
        <v>12</v>
      </c>
      <c r="P3" s="12">
        <v>13</v>
      </c>
      <c r="Q3" s="12">
        <v>14</v>
      </c>
      <c r="R3" s="12">
        <v>15</v>
      </c>
      <c r="S3" s="12">
        <v>16</v>
      </c>
      <c r="T3" s="12">
        <v>17</v>
      </c>
      <c r="U3" s="12">
        <v>18</v>
      </c>
      <c r="V3" s="12">
        <v>19</v>
      </c>
      <c r="W3" s="12">
        <v>20</v>
      </c>
      <c r="X3" s="12">
        <v>21</v>
      </c>
      <c r="Y3" s="12">
        <v>22</v>
      </c>
      <c r="Z3" s="12">
        <v>23</v>
      </c>
      <c r="AA3" s="12">
        <v>24</v>
      </c>
      <c r="AB3" s="12">
        <v>25</v>
      </c>
      <c r="AC3" s="12">
        <v>26</v>
      </c>
      <c r="AD3" s="12">
        <v>27</v>
      </c>
      <c r="AE3" s="12">
        <v>28</v>
      </c>
      <c r="AF3" s="12">
        <v>29</v>
      </c>
      <c r="AG3" s="12">
        <v>30</v>
      </c>
      <c r="AH3" s="12">
        <v>31</v>
      </c>
      <c r="AI3" s="13" t="s">
        <v>3</v>
      </c>
      <c r="AJ3" s="14" t="s">
        <v>4</v>
      </c>
    </row>
    <row r="4" spans="1:36" s="23" customFormat="1" ht="17.25" customHeight="1" x14ac:dyDescent="0.2">
      <c r="A4" s="16">
        <v>10</v>
      </c>
      <c r="B4" s="17" t="s">
        <v>5</v>
      </c>
      <c r="C4" s="48">
        <v>131.4</v>
      </c>
      <c r="D4" s="19">
        <v>15</v>
      </c>
      <c r="E4" s="19">
        <v>4.5999999999999996</v>
      </c>
      <c r="F4" s="19">
        <v>6.1</v>
      </c>
      <c r="G4" s="19">
        <v>4.2</v>
      </c>
      <c r="H4" s="49">
        <v>1.5</v>
      </c>
      <c r="I4" s="49">
        <v>0</v>
      </c>
      <c r="J4" s="49">
        <v>41</v>
      </c>
      <c r="K4" s="49">
        <v>9</v>
      </c>
      <c r="L4" s="49">
        <v>6.8</v>
      </c>
      <c r="M4" s="49">
        <v>9.1</v>
      </c>
      <c r="N4" s="49">
        <v>0</v>
      </c>
      <c r="O4" s="49">
        <v>0.4</v>
      </c>
      <c r="P4" s="49">
        <v>0</v>
      </c>
      <c r="Q4" s="49">
        <v>0</v>
      </c>
      <c r="R4" s="24">
        <v>0</v>
      </c>
      <c r="S4" s="24">
        <v>0</v>
      </c>
      <c r="T4" s="24">
        <v>0</v>
      </c>
      <c r="U4" s="24">
        <v>0</v>
      </c>
      <c r="V4" s="24">
        <v>1.3</v>
      </c>
      <c r="W4" s="24">
        <v>0.7</v>
      </c>
      <c r="X4" s="24">
        <v>2.7</v>
      </c>
      <c r="Y4" s="24">
        <v>0</v>
      </c>
      <c r="Z4" s="24">
        <v>0</v>
      </c>
      <c r="AA4" s="24">
        <v>0</v>
      </c>
      <c r="AB4" s="24">
        <v>0</v>
      </c>
      <c r="AC4" s="24">
        <v>2.7</v>
      </c>
      <c r="AD4" s="24">
        <v>11.8</v>
      </c>
      <c r="AE4" s="24">
        <v>0</v>
      </c>
      <c r="AF4" s="24">
        <v>0</v>
      </c>
      <c r="AG4" s="49">
        <v>3.7</v>
      </c>
      <c r="AH4" s="19">
        <v>1.1000000000000001</v>
      </c>
      <c r="AI4" s="21">
        <f t="shared" ref="AI4:AI39" si="0">SUM(D4:AH4)</f>
        <v>121.7</v>
      </c>
      <c r="AJ4" s="22">
        <f t="shared" ref="AJ4:AJ39" si="1">AI4/C4</f>
        <v>0.92617960426179602</v>
      </c>
    </row>
    <row r="5" spans="1:36" s="15" customFormat="1" ht="17.25" customHeight="1" x14ac:dyDescent="0.2">
      <c r="A5" s="16">
        <v>38</v>
      </c>
      <c r="B5" s="17" t="s">
        <v>6</v>
      </c>
      <c r="C5" s="48">
        <v>99.5</v>
      </c>
      <c r="D5" s="20">
        <v>4.5</v>
      </c>
      <c r="E5" s="20">
        <v>3.5</v>
      </c>
      <c r="F5" s="20">
        <v>0</v>
      </c>
      <c r="G5" s="20">
        <v>10.5</v>
      </c>
      <c r="H5" s="24">
        <v>2</v>
      </c>
      <c r="I5" s="24">
        <v>0</v>
      </c>
      <c r="J5" s="24">
        <v>22</v>
      </c>
      <c r="K5" s="24">
        <v>8</v>
      </c>
      <c r="L5" s="24">
        <v>5</v>
      </c>
      <c r="M5" s="24">
        <v>11</v>
      </c>
      <c r="N5" s="24">
        <v>0</v>
      </c>
      <c r="O5" s="24">
        <v>0</v>
      </c>
      <c r="P5" s="24">
        <v>0</v>
      </c>
      <c r="Q5" s="24">
        <v>0</v>
      </c>
      <c r="R5" s="24">
        <v>0</v>
      </c>
      <c r="S5" s="24">
        <v>0</v>
      </c>
      <c r="T5" s="24">
        <v>0</v>
      </c>
      <c r="U5" s="24">
        <v>0</v>
      </c>
      <c r="V5" s="24">
        <v>3</v>
      </c>
      <c r="W5" s="24" t="s">
        <v>28</v>
      </c>
      <c r="X5" s="24" t="s">
        <v>28</v>
      </c>
      <c r="Y5" s="24">
        <v>0</v>
      </c>
      <c r="Z5" s="24">
        <v>0</v>
      </c>
      <c r="AA5" s="24">
        <v>0</v>
      </c>
      <c r="AB5" s="24">
        <v>0</v>
      </c>
      <c r="AC5" s="24">
        <v>1</v>
      </c>
      <c r="AD5" s="24">
        <v>5.2</v>
      </c>
      <c r="AE5" s="24">
        <v>0</v>
      </c>
      <c r="AF5" s="24">
        <v>0</v>
      </c>
      <c r="AG5" s="24">
        <v>1.5</v>
      </c>
      <c r="AH5" s="24">
        <v>0</v>
      </c>
      <c r="AI5" s="21">
        <f t="shared" si="0"/>
        <v>77.2</v>
      </c>
      <c r="AJ5" s="22">
        <f t="shared" si="1"/>
        <v>0.7758793969849247</v>
      </c>
    </row>
    <row r="6" spans="1:36" s="15" customFormat="1" ht="17.25" customHeight="1" x14ac:dyDescent="0.2">
      <c r="A6" s="16">
        <v>40</v>
      </c>
      <c r="B6" s="17" t="s">
        <v>7</v>
      </c>
      <c r="C6" s="48">
        <v>97.4</v>
      </c>
      <c r="D6" s="20">
        <v>10</v>
      </c>
      <c r="E6" s="20">
        <v>3.7</v>
      </c>
      <c r="F6" s="24">
        <v>7.3</v>
      </c>
      <c r="G6" s="20">
        <v>9</v>
      </c>
      <c r="H6" s="24">
        <v>0.5</v>
      </c>
      <c r="I6" s="24">
        <v>0</v>
      </c>
      <c r="J6" s="24">
        <v>21</v>
      </c>
      <c r="K6" s="24">
        <v>9</v>
      </c>
      <c r="L6" s="24">
        <v>1.7</v>
      </c>
      <c r="M6" s="24">
        <v>6</v>
      </c>
      <c r="N6" s="24">
        <v>0</v>
      </c>
      <c r="O6" s="24">
        <v>0.6</v>
      </c>
      <c r="P6" s="24">
        <v>0</v>
      </c>
      <c r="Q6" s="24">
        <v>0</v>
      </c>
      <c r="R6" s="24">
        <v>0</v>
      </c>
      <c r="S6" s="24">
        <v>0</v>
      </c>
      <c r="T6" s="24">
        <v>0</v>
      </c>
      <c r="U6" s="24">
        <v>0</v>
      </c>
      <c r="V6" s="24" t="s">
        <v>28</v>
      </c>
      <c r="W6" s="24">
        <v>1</v>
      </c>
      <c r="X6" s="24">
        <v>0</v>
      </c>
      <c r="Y6" s="24">
        <v>0</v>
      </c>
      <c r="Z6" s="24">
        <v>0</v>
      </c>
      <c r="AA6" s="24">
        <v>0</v>
      </c>
      <c r="AB6" s="24">
        <v>0</v>
      </c>
      <c r="AC6" s="24">
        <v>0.5</v>
      </c>
      <c r="AD6" s="24">
        <v>11</v>
      </c>
      <c r="AE6" s="24">
        <v>0</v>
      </c>
      <c r="AF6" s="24">
        <v>0</v>
      </c>
      <c r="AG6" s="24">
        <v>0.5</v>
      </c>
      <c r="AH6" s="20">
        <v>2</v>
      </c>
      <c r="AI6" s="21">
        <f t="shared" si="0"/>
        <v>83.8</v>
      </c>
      <c r="AJ6" s="22">
        <f t="shared" si="1"/>
        <v>0.86036960985626276</v>
      </c>
    </row>
    <row r="7" spans="1:36" s="15" customFormat="1" ht="17.25" customHeight="1" x14ac:dyDescent="0.2">
      <c r="A7" s="16">
        <v>63</v>
      </c>
      <c r="B7" s="17" t="s">
        <v>8</v>
      </c>
      <c r="C7" s="48">
        <v>116</v>
      </c>
      <c r="D7" s="20">
        <v>10</v>
      </c>
      <c r="E7" s="20">
        <v>9.5</v>
      </c>
      <c r="F7" s="20">
        <v>0.7</v>
      </c>
      <c r="G7" s="20">
        <v>8.1</v>
      </c>
      <c r="H7" s="24">
        <v>1.4</v>
      </c>
      <c r="I7" s="24">
        <v>0</v>
      </c>
      <c r="J7" s="24">
        <v>27</v>
      </c>
      <c r="K7" s="24">
        <v>9</v>
      </c>
      <c r="L7" s="24">
        <v>2</v>
      </c>
      <c r="M7" s="24">
        <v>19.5</v>
      </c>
      <c r="N7" s="24">
        <v>0</v>
      </c>
      <c r="O7" s="24">
        <v>0.7</v>
      </c>
      <c r="P7" s="24">
        <v>0</v>
      </c>
      <c r="Q7" s="24">
        <v>0</v>
      </c>
      <c r="R7" s="24">
        <v>0</v>
      </c>
      <c r="S7" s="24">
        <v>0</v>
      </c>
      <c r="T7" s="24">
        <v>0</v>
      </c>
      <c r="U7" s="24">
        <v>0</v>
      </c>
      <c r="V7" s="24">
        <v>0.2</v>
      </c>
      <c r="W7" s="24">
        <v>1</v>
      </c>
      <c r="X7" s="24">
        <v>0.3</v>
      </c>
      <c r="Y7" s="24">
        <v>0</v>
      </c>
      <c r="Z7" s="24">
        <v>0</v>
      </c>
      <c r="AA7" s="24">
        <v>0</v>
      </c>
      <c r="AB7" s="24">
        <v>0.1</v>
      </c>
      <c r="AC7" s="24">
        <v>2.5</v>
      </c>
      <c r="AD7" s="24">
        <v>15.7</v>
      </c>
      <c r="AE7" s="24">
        <v>0</v>
      </c>
      <c r="AF7" s="24">
        <v>0</v>
      </c>
      <c r="AG7" s="24">
        <v>5.5</v>
      </c>
      <c r="AH7" s="24">
        <v>0</v>
      </c>
      <c r="AI7" s="21">
        <f t="shared" si="0"/>
        <v>113.19999999999999</v>
      </c>
      <c r="AJ7" s="22">
        <f t="shared" si="1"/>
        <v>0.97586206896551719</v>
      </c>
    </row>
    <row r="8" spans="1:36" s="15" customFormat="1" ht="17.25" customHeight="1" x14ac:dyDescent="0.2">
      <c r="A8" s="16">
        <v>82</v>
      </c>
      <c r="B8" s="17" t="s">
        <v>9</v>
      </c>
      <c r="C8" s="48">
        <v>94</v>
      </c>
      <c r="D8" s="20">
        <v>19.600000000000001</v>
      </c>
      <c r="E8" s="20">
        <v>4.4000000000000004</v>
      </c>
      <c r="F8" s="20">
        <v>1.5</v>
      </c>
      <c r="G8" s="20">
        <v>12.4</v>
      </c>
      <c r="H8" s="24">
        <v>4</v>
      </c>
      <c r="I8" s="24" t="s">
        <v>28</v>
      </c>
      <c r="J8" s="24">
        <v>14.5</v>
      </c>
      <c r="K8" s="24">
        <v>5.4</v>
      </c>
      <c r="L8" s="24">
        <v>6.4</v>
      </c>
      <c r="M8" s="24">
        <v>4.7</v>
      </c>
      <c r="N8" s="24">
        <v>0</v>
      </c>
      <c r="O8" s="24">
        <v>1</v>
      </c>
      <c r="P8" s="24">
        <v>0</v>
      </c>
      <c r="Q8" s="24">
        <v>0</v>
      </c>
      <c r="R8" s="24">
        <v>0</v>
      </c>
      <c r="S8" s="24">
        <v>0</v>
      </c>
      <c r="T8" s="24">
        <v>0</v>
      </c>
      <c r="U8" s="24">
        <v>0</v>
      </c>
      <c r="V8" s="24">
        <v>3.6</v>
      </c>
      <c r="W8" s="24">
        <v>0</v>
      </c>
      <c r="X8" s="24" t="s">
        <v>28</v>
      </c>
      <c r="Y8" s="24">
        <v>0</v>
      </c>
      <c r="Z8" s="24">
        <v>0</v>
      </c>
      <c r="AA8" s="24" t="s">
        <v>28</v>
      </c>
      <c r="AB8" s="24" t="s">
        <v>28</v>
      </c>
      <c r="AC8" s="24">
        <v>2.8</v>
      </c>
      <c r="AD8" s="24">
        <v>3.7</v>
      </c>
      <c r="AE8" s="24">
        <v>0</v>
      </c>
      <c r="AF8" s="24">
        <v>0</v>
      </c>
      <c r="AG8" s="24">
        <v>0.8</v>
      </c>
      <c r="AH8" s="20">
        <v>0</v>
      </c>
      <c r="AI8" s="21">
        <f t="shared" si="0"/>
        <v>84.8</v>
      </c>
      <c r="AJ8" s="22">
        <f t="shared" si="1"/>
        <v>0.90212765957446805</v>
      </c>
    </row>
    <row r="9" spans="1:36" ht="17.25" customHeight="1" x14ac:dyDescent="0.2">
      <c r="A9" s="16">
        <v>90</v>
      </c>
      <c r="B9" s="25" t="s">
        <v>84</v>
      </c>
      <c r="C9" s="48">
        <v>83.6</v>
      </c>
      <c r="D9" s="20">
        <v>10.8</v>
      </c>
      <c r="E9" s="20">
        <v>12.2</v>
      </c>
      <c r="F9" s="20">
        <v>1.9</v>
      </c>
      <c r="G9" s="20">
        <v>1</v>
      </c>
      <c r="H9" s="24">
        <v>2.8</v>
      </c>
      <c r="I9" s="24">
        <v>0</v>
      </c>
      <c r="J9" s="24">
        <v>10</v>
      </c>
      <c r="K9" s="24">
        <v>15</v>
      </c>
      <c r="L9" s="24">
        <v>0.4</v>
      </c>
      <c r="M9" s="24">
        <v>11</v>
      </c>
      <c r="N9" s="24">
        <v>0</v>
      </c>
      <c r="O9" s="24">
        <v>1.3</v>
      </c>
      <c r="P9" s="24">
        <v>0</v>
      </c>
      <c r="Q9" s="24">
        <v>0</v>
      </c>
      <c r="R9" s="24">
        <v>0</v>
      </c>
      <c r="S9" s="24">
        <v>0</v>
      </c>
      <c r="T9" s="24">
        <v>0</v>
      </c>
      <c r="U9" s="24">
        <v>0</v>
      </c>
      <c r="V9" s="24">
        <v>0.8</v>
      </c>
      <c r="W9" s="24">
        <v>0.4</v>
      </c>
      <c r="X9" s="24">
        <v>0</v>
      </c>
      <c r="Y9" s="24">
        <v>0</v>
      </c>
      <c r="Z9" s="24">
        <v>0</v>
      </c>
      <c r="AA9" s="24">
        <v>0</v>
      </c>
      <c r="AB9" s="24">
        <v>0</v>
      </c>
      <c r="AC9" s="24">
        <v>2.9</v>
      </c>
      <c r="AD9" s="24">
        <v>16</v>
      </c>
      <c r="AE9" s="24">
        <v>0</v>
      </c>
      <c r="AF9" s="24">
        <v>0</v>
      </c>
      <c r="AG9" s="24">
        <v>0.3</v>
      </c>
      <c r="AH9" s="20">
        <v>0</v>
      </c>
      <c r="AI9" s="21">
        <f t="shared" si="0"/>
        <v>86.8</v>
      </c>
      <c r="AJ9" s="22">
        <f t="shared" si="1"/>
        <v>1.0382775119617225</v>
      </c>
    </row>
    <row r="10" spans="1:36" ht="17.25" customHeight="1" x14ac:dyDescent="0.2">
      <c r="A10" s="16">
        <v>94</v>
      </c>
      <c r="B10" s="17" t="s">
        <v>10</v>
      </c>
      <c r="C10" s="48">
        <v>95</v>
      </c>
      <c r="D10" s="20">
        <v>17</v>
      </c>
      <c r="E10" s="20">
        <v>9.5</v>
      </c>
      <c r="F10" s="20">
        <v>1.4</v>
      </c>
      <c r="G10" s="20">
        <v>21.9</v>
      </c>
      <c r="H10" s="24">
        <v>4</v>
      </c>
      <c r="I10" s="24">
        <v>0</v>
      </c>
      <c r="J10" s="24">
        <v>24</v>
      </c>
      <c r="K10" s="24">
        <v>6</v>
      </c>
      <c r="L10" s="24">
        <v>6</v>
      </c>
      <c r="M10" s="24">
        <v>8</v>
      </c>
      <c r="N10" s="24">
        <v>0</v>
      </c>
      <c r="O10" s="24">
        <v>5</v>
      </c>
      <c r="P10" s="24">
        <v>0</v>
      </c>
      <c r="Q10" s="24">
        <v>0</v>
      </c>
      <c r="R10" s="24">
        <v>0</v>
      </c>
      <c r="S10" s="24">
        <v>0</v>
      </c>
      <c r="T10" s="24">
        <v>0</v>
      </c>
      <c r="U10" s="24">
        <v>0</v>
      </c>
      <c r="V10" s="24">
        <v>2.6</v>
      </c>
      <c r="W10" s="24">
        <v>0</v>
      </c>
      <c r="X10" s="24">
        <v>2</v>
      </c>
      <c r="Y10" s="24">
        <v>0</v>
      </c>
      <c r="Z10" s="24">
        <v>0</v>
      </c>
      <c r="AA10" s="24">
        <v>0</v>
      </c>
      <c r="AB10" s="24">
        <v>0</v>
      </c>
      <c r="AC10" s="24">
        <v>1.2</v>
      </c>
      <c r="AD10" s="24">
        <v>5.4</v>
      </c>
      <c r="AE10" s="24">
        <v>0</v>
      </c>
      <c r="AF10" s="24">
        <v>0</v>
      </c>
      <c r="AG10" s="24">
        <v>2</v>
      </c>
      <c r="AH10" s="24">
        <v>0</v>
      </c>
      <c r="AI10" s="21">
        <f t="shared" si="0"/>
        <v>116</v>
      </c>
      <c r="AJ10" s="22">
        <f t="shared" si="1"/>
        <v>1.2210526315789474</v>
      </c>
    </row>
    <row r="11" spans="1:36" ht="17.25" customHeight="1" x14ac:dyDescent="0.2">
      <c r="A11" s="16">
        <v>105</v>
      </c>
      <c r="B11" s="17" t="s">
        <v>85</v>
      </c>
      <c r="C11" s="48">
        <v>128.1</v>
      </c>
      <c r="D11" s="20">
        <v>21.7</v>
      </c>
      <c r="E11" s="20">
        <v>5.5</v>
      </c>
      <c r="F11" s="20">
        <v>0</v>
      </c>
      <c r="G11" s="20">
        <v>5.0999999999999996</v>
      </c>
      <c r="H11" s="24">
        <v>4.5</v>
      </c>
      <c r="I11" s="24">
        <v>0</v>
      </c>
      <c r="J11" s="24">
        <v>35</v>
      </c>
      <c r="K11" s="24">
        <v>7.5</v>
      </c>
      <c r="L11" s="24">
        <v>9.1</v>
      </c>
      <c r="M11" s="24">
        <v>19.2</v>
      </c>
      <c r="N11" s="24">
        <v>0</v>
      </c>
      <c r="O11" s="24">
        <v>1.5</v>
      </c>
      <c r="P11" s="24">
        <v>0</v>
      </c>
      <c r="Q11" s="24">
        <v>0</v>
      </c>
      <c r="R11" s="24">
        <v>0</v>
      </c>
      <c r="S11" s="24">
        <v>0</v>
      </c>
      <c r="T11" s="24">
        <v>0</v>
      </c>
      <c r="U11" s="24">
        <v>0</v>
      </c>
      <c r="V11" s="24">
        <v>0.2</v>
      </c>
      <c r="W11" s="24">
        <v>6</v>
      </c>
      <c r="X11" s="24">
        <v>0</v>
      </c>
      <c r="Y11" s="24">
        <v>0</v>
      </c>
      <c r="Z11" s="24">
        <v>0</v>
      </c>
      <c r="AA11" s="24">
        <v>0</v>
      </c>
      <c r="AB11" s="24">
        <v>0.3</v>
      </c>
      <c r="AC11" s="24">
        <v>1.2</v>
      </c>
      <c r="AD11" s="24">
        <v>14.8</v>
      </c>
      <c r="AE11" s="24">
        <v>0</v>
      </c>
      <c r="AF11" s="24">
        <v>0</v>
      </c>
      <c r="AG11" s="24">
        <v>2.5</v>
      </c>
      <c r="AH11" s="26">
        <v>0</v>
      </c>
      <c r="AI11" s="21">
        <f t="shared" si="0"/>
        <v>134.1</v>
      </c>
      <c r="AJ11" s="22">
        <f t="shared" si="1"/>
        <v>1.0468384074941453</v>
      </c>
    </row>
    <row r="12" spans="1:36" ht="17.25" customHeight="1" x14ac:dyDescent="0.2">
      <c r="A12" s="16">
        <v>120</v>
      </c>
      <c r="B12" s="17" t="s">
        <v>12</v>
      </c>
      <c r="C12" s="48">
        <v>153.1</v>
      </c>
      <c r="D12" s="20">
        <v>19</v>
      </c>
      <c r="E12" s="20">
        <v>8.5</v>
      </c>
      <c r="F12" s="20">
        <v>0.3</v>
      </c>
      <c r="G12" s="20">
        <v>4.5</v>
      </c>
      <c r="H12" s="24">
        <v>4.5</v>
      </c>
      <c r="I12" s="24">
        <v>0</v>
      </c>
      <c r="J12" s="24">
        <v>39</v>
      </c>
      <c r="K12" s="24">
        <v>10</v>
      </c>
      <c r="L12" s="24">
        <v>10.5</v>
      </c>
      <c r="M12" s="24">
        <v>22</v>
      </c>
      <c r="N12" s="24">
        <v>0</v>
      </c>
      <c r="O12" s="24">
        <v>1.5</v>
      </c>
      <c r="P12" s="24">
        <v>0.2</v>
      </c>
      <c r="Q12" s="24">
        <v>0</v>
      </c>
      <c r="R12" s="24">
        <v>0</v>
      </c>
      <c r="S12" s="24">
        <v>0</v>
      </c>
      <c r="T12" s="24">
        <v>0</v>
      </c>
      <c r="U12" s="24">
        <v>0</v>
      </c>
      <c r="V12" s="24">
        <v>0.3</v>
      </c>
      <c r="W12" s="24">
        <v>4.2</v>
      </c>
      <c r="X12" s="24">
        <v>0</v>
      </c>
      <c r="Y12" s="24">
        <v>0</v>
      </c>
      <c r="Z12" s="24">
        <v>0</v>
      </c>
      <c r="AA12" s="24">
        <v>0.2</v>
      </c>
      <c r="AB12" s="24">
        <v>0.3</v>
      </c>
      <c r="AC12" s="24">
        <v>1.7</v>
      </c>
      <c r="AD12" s="24">
        <v>14.5</v>
      </c>
      <c r="AE12" s="24">
        <v>0</v>
      </c>
      <c r="AF12" s="24">
        <v>0</v>
      </c>
      <c r="AG12" s="24">
        <v>1.7</v>
      </c>
      <c r="AH12" s="20">
        <v>0</v>
      </c>
      <c r="AI12" s="21">
        <f t="shared" si="0"/>
        <v>142.89999999999998</v>
      </c>
      <c r="AJ12" s="22">
        <f t="shared" si="1"/>
        <v>0.93337687785760926</v>
      </c>
    </row>
    <row r="13" spans="1:36" ht="17.25" customHeight="1" x14ac:dyDescent="0.2">
      <c r="A13" s="16">
        <v>130</v>
      </c>
      <c r="B13" s="17" t="s">
        <v>13</v>
      </c>
      <c r="C13" s="48">
        <v>167.2</v>
      </c>
      <c r="D13" s="20">
        <v>16.8</v>
      </c>
      <c r="E13" s="20">
        <v>12.4</v>
      </c>
      <c r="F13" s="20">
        <v>1.7</v>
      </c>
      <c r="G13" s="20">
        <v>7.1</v>
      </c>
      <c r="H13" s="24">
        <v>3.5</v>
      </c>
      <c r="I13" s="24">
        <v>0</v>
      </c>
      <c r="J13" s="24">
        <v>43</v>
      </c>
      <c r="K13" s="24">
        <v>15.5</v>
      </c>
      <c r="L13" s="24">
        <v>7.1</v>
      </c>
      <c r="M13" s="24">
        <v>17.5</v>
      </c>
      <c r="N13" s="24">
        <v>0</v>
      </c>
      <c r="O13" s="24">
        <v>5.2</v>
      </c>
      <c r="P13" s="24">
        <v>0</v>
      </c>
      <c r="Q13" s="24">
        <v>0</v>
      </c>
      <c r="R13" s="24">
        <v>0</v>
      </c>
      <c r="S13" s="24">
        <v>0</v>
      </c>
      <c r="T13" s="24">
        <v>0</v>
      </c>
      <c r="U13" s="24">
        <v>0</v>
      </c>
      <c r="V13" s="24">
        <v>0.6</v>
      </c>
      <c r="W13" s="24">
        <v>6</v>
      </c>
      <c r="X13" s="24">
        <v>0</v>
      </c>
      <c r="Y13" s="24">
        <v>0</v>
      </c>
      <c r="Z13" s="24">
        <v>0</v>
      </c>
      <c r="AA13" s="24">
        <v>0</v>
      </c>
      <c r="AB13" s="24">
        <v>0</v>
      </c>
      <c r="AC13" s="24">
        <v>5.8</v>
      </c>
      <c r="AD13" s="24">
        <v>20.100000000000001</v>
      </c>
      <c r="AE13" s="24">
        <v>0</v>
      </c>
      <c r="AF13" s="24">
        <v>0</v>
      </c>
      <c r="AG13" s="24">
        <v>2.1</v>
      </c>
      <c r="AH13" s="20">
        <v>0</v>
      </c>
      <c r="AI13" s="21">
        <f t="shared" si="0"/>
        <v>164.39999999999998</v>
      </c>
      <c r="AJ13" s="22">
        <f t="shared" si="1"/>
        <v>0.98325358851674638</v>
      </c>
    </row>
    <row r="14" spans="1:36" ht="17.25" customHeight="1" x14ac:dyDescent="0.2">
      <c r="A14" s="16">
        <v>160</v>
      </c>
      <c r="B14" s="25" t="s">
        <v>14</v>
      </c>
      <c r="C14" s="48">
        <v>84.6</v>
      </c>
      <c r="D14" s="20">
        <v>4.5</v>
      </c>
      <c r="E14" s="20">
        <v>9.6</v>
      </c>
      <c r="F14" s="20">
        <v>0</v>
      </c>
      <c r="G14" s="20">
        <v>0.8</v>
      </c>
      <c r="H14" s="24">
        <v>0</v>
      </c>
      <c r="I14" s="24">
        <v>0</v>
      </c>
      <c r="J14" s="24">
        <v>10.199999999999999</v>
      </c>
      <c r="K14" s="24">
        <v>13.5</v>
      </c>
      <c r="L14" s="24">
        <v>1.5</v>
      </c>
      <c r="M14" s="24">
        <v>5.3</v>
      </c>
      <c r="N14" s="24">
        <v>0</v>
      </c>
      <c r="O14" s="24">
        <v>8.1</v>
      </c>
      <c r="P14" s="24">
        <v>0</v>
      </c>
      <c r="Q14" s="24">
        <v>0</v>
      </c>
      <c r="R14" s="24">
        <v>0</v>
      </c>
      <c r="S14" s="24">
        <v>0</v>
      </c>
      <c r="T14" s="24">
        <v>0</v>
      </c>
      <c r="U14" s="24">
        <v>0</v>
      </c>
      <c r="V14" s="24">
        <v>1.2</v>
      </c>
      <c r="W14" s="24">
        <v>0</v>
      </c>
      <c r="X14" s="24">
        <v>0</v>
      </c>
      <c r="Y14" s="24">
        <v>0</v>
      </c>
      <c r="Z14" s="24">
        <v>0</v>
      </c>
      <c r="AA14" s="24">
        <v>0</v>
      </c>
      <c r="AB14" s="24">
        <v>0</v>
      </c>
      <c r="AC14" s="24">
        <v>3.9</v>
      </c>
      <c r="AD14" s="24">
        <v>31.2</v>
      </c>
      <c r="AE14" s="24">
        <v>0</v>
      </c>
      <c r="AF14" s="24">
        <v>0</v>
      </c>
      <c r="AG14" s="24">
        <v>5.5</v>
      </c>
      <c r="AH14" s="20">
        <v>0</v>
      </c>
      <c r="AI14" s="21">
        <f t="shared" si="0"/>
        <v>95.3</v>
      </c>
      <c r="AJ14" s="22">
        <f t="shared" si="1"/>
        <v>1.1264775413711585</v>
      </c>
    </row>
    <row r="15" spans="1:36" ht="17.25" customHeight="1" x14ac:dyDescent="0.2">
      <c r="A15" s="16">
        <v>178</v>
      </c>
      <c r="B15" s="25" t="s">
        <v>15</v>
      </c>
      <c r="C15" s="48">
        <v>145.30000000000001</v>
      </c>
      <c r="D15" s="20">
        <v>10.7</v>
      </c>
      <c r="E15" s="20">
        <v>7.9</v>
      </c>
      <c r="F15" s="20">
        <v>0.5</v>
      </c>
      <c r="G15" s="20">
        <v>2.2000000000000002</v>
      </c>
      <c r="H15" s="24">
        <v>1.7</v>
      </c>
      <c r="I15" s="24">
        <v>0</v>
      </c>
      <c r="J15" s="24">
        <v>24.5</v>
      </c>
      <c r="K15" s="24">
        <v>9.6</v>
      </c>
      <c r="L15" s="24">
        <v>4.7</v>
      </c>
      <c r="M15" s="24">
        <v>21.8</v>
      </c>
      <c r="N15" s="24">
        <v>0</v>
      </c>
      <c r="O15" s="24">
        <v>2.8</v>
      </c>
      <c r="P15" s="24">
        <v>0</v>
      </c>
      <c r="Q15" s="24">
        <v>0</v>
      </c>
      <c r="R15" s="24">
        <v>0</v>
      </c>
      <c r="S15" s="24">
        <v>0</v>
      </c>
      <c r="T15" s="24">
        <v>0</v>
      </c>
      <c r="U15" s="24">
        <v>0</v>
      </c>
      <c r="V15" s="24">
        <v>0</v>
      </c>
      <c r="W15" s="24">
        <v>1.5</v>
      </c>
      <c r="X15" s="24">
        <v>0</v>
      </c>
      <c r="Y15" s="24">
        <v>0</v>
      </c>
      <c r="Z15" s="24">
        <v>0</v>
      </c>
      <c r="AA15" s="24">
        <v>0</v>
      </c>
      <c r="AB15" s="24">
        <v>0.2</v>
      </c>
      <c r="AC15" s="24">
        <v>2</v>
      </c>
      <c r="AD15" s="24">
        <v>15</v>
      </c>
      <c r="AE15" s="24">
        <v>0</v>
      </c>
      <c r="AF15" s="24">
        <v>0</v>
      </c>
      <c r="AG15" s="24">
        <v>2.9</v>
      </c>
      <c r="AH15" s="20">
        <v>0</v>
      </c>
      <c r="AI15" s="21">
        <f t="shared" si="0"/>
        <v>108.00000000000001</v>
      </c>
      <c r="AJ15" s="22">
        <f t="shared" si="1"/>
        <v>0.74328974535443915</v>
      </c>
    </row>
    <row r="16" spans="1:36" ht="17.25" customHeight="1" x14ac:dyDescent="0.2">
      <c r="A16" s="16">
        <v>211</v>
      </c>
      <c r="B16" s="17" t="s">
        <v>16</v>
      </c>
      <c r="C16" s="48">
        <v>132.19999999999999</v>
      </c>
      <c r="D16" s="20">
        <v>12.6</v>
      </c>
      <c r="E16" s="20">
        <v>4.9000000000000004</v>
      </c>
      <c r="F16" s="20">
        <v>0.2</v>
      </c>
      <c r="G16" s="24">
        <v>2</v>
      </c>
      <c r="H16" s="24">
        <v>4.9000000000000004</v>
      </c>
      <c r="I16" s="24">
        <v>0</v>
      </c>
      <c r="J16" s="24">
        <v>24.7</v>
      </c>
      <c r="K16" s="24">
        <v>14.9</v>
      </c>
      <c r="L16" s="24">
        <v>1.1000000000000001</v>
      </c>
      <c r="M16" s="24">
        <v>28.9</v>
      </c>
      <c r="N16" s="24">
        <v>0</v>
      </c>
      <c r="O16" s="24">
        <v>2.6</v>
      </c>
      <c r="P16" s="24">
        <v>0</v>
      </c>
      <c r="Q16" s="24">
        <v>0</v>
      </c>
      <c r="R16" s="24">
        <v>0</v>
      </c>
      <c r="S16" s="24">
        <v>0</v>
      </c>
      <c r="T16" s="24">
        <v>0</v>
      </c>
      <c r="U16" s="24">
        <v>0</v>
      </c>
      <c r="V16" s="24">
        <v>0</v>
      </c>
      <c r="W16" s="24">
        <v>0.6</v>
      </c>
      <c r="X16" s="24">
        <v>0.3</v>
      </c>
      <c r="Y16" s="24">
        <v>0</v>
      </c>
      <c r="Z16" s="24">
        <v>0</v>
      </c>
      <c r="AA16" s="24">
        <v>0.2</v>
      </c>
      <c r="AB16" s="24">
        <v>0</v>
      </c>
      <c r="AC16" s="24">
        <v>1.2</v>
      </c>
      <c r="AD16" s="24">
        <v>16.8</v>
      </c>
      <c r="AE16" s="24">
        <v>0</v>
      </c>
      <c r="AF16" s="24">
        <v>0</v>
      </c>
      <c r="AG16" s="24">
        <v>2.8</v>
      </c>
      <c r="AH16" s="24">
        <v>0</v>
      </c>
      <c r="AI16" s="21">
        <f t="shared" si="0"/>
        <v>118.69999999999997</v>
      </c>
      <c r="AJ16" s="22">
        <f t="shared" si="1"/>
        <v>0.89788199697428128</v>
      </c>
    </row>
    <row r="17" spans="1:36" ht="17.25" customHeight="1" x14ac:dyDescent="0.2">
      <c r="A17" s="16">
        <v>225</v>
      </c>
      <c r="B17" s="17" t="s">
        <v>17</v>
      </c>
      <c r="C17" s="48">
        <v>192.9</v>
      </c>
      <c r="D17" s="20">
        <v>34.9</v>
      </c>
      <c r="E17" s="20">
        <v>5.9</v>
      </c>
      <c r="F17" s="20">
        <v>0</v>
      </c>
      <c r="G17" s="20">
        <v>8</v>
      </c>
      <c r="H17" s="24">
        <v>7.5</v>
      </c>
      <c r="I17" s="24">
        <v>0</v>
      </c>
      <c r="J17" s="24">
        <v>34.5</v>
      </c>
      <c r="K17" s="24">
        <v>13</v>
      </c>
      <c r="L17" s="24">
        <v>4</v>
      </c>
      <c r="M17" s="24">
        <v>17.5</v>
      </c>
      <c r="N17" s="24">
        <v>0</v>
      </c>
      <c r="O17" s="24">
        <v>3.1</v>
      </c>
      <c r="P17" s="24">
        <v>0.3</v>
      </c>
      <c r="Q17" s="24">
        <v>0</v>
      </c>
      <c r="R17" s="24">
        <v>0</v>
      </c>
      <c r="S17" s="24">
        <v>0</v>
      </c>
      <c r="T17" s="24">
        <v>0</v>
      </c>
      <c r="U17" s="24">
        <v>0</v>
      </c>
      <c r="V17" s="24">
        <v>0</v>
      </c>
      <c r="W17" s="24">
        <v>3</v>
      </c>
      <c r="X17" s="24">
        <v>0</v>
      </c>
      <c r="Y17" s="24">
        <v>0</v>
      </c>
      <c r="Z17" s="24">
        <v>0</v>
      </c>
      <c r="AA17" s="24">
        <v>0</v>
      </c>
      <c r="AB17" s="24">
        <v>0</v>
      </c>
      <c r="AC17" s="24">
        <v>1.5</v>
      </c>
      <c r="AD17" s="24">
        <v>16</v>
      </c>
      <c r="AE17" s="24">
        <v>0</v>
      </c>
      <c r="AF17" s="24">
        <v>0</v>
      </c>
      <c r="AG17" s="24">
        <v>3.2</v>
      </c>
      <c r="AH17" s="20">
        <v>0</v>
      </c>
      <c r="AI17" s="21">
        <f t="shared" si="0"/>
        <v>152.4</v>
      </c>
      <c r="AJ17" s="22">
        <f t="shared" si="1"/>
        <v>0.79004665629860027</v>
      </c>
    </row>
    <row r="18" spans="1:36" ht="17.25" customHeight="1" x14ac:dyDescent="0.2">
      <c r="A18" s="16">
        <v>310</v>
      </c>
      <c r="B18" s="17" t="s">
        <v>18</v>
      </c>
      <c r="C18" s="48">
        <v>188.9</v>
      </c>
      <c r="D18" s="20">
        <v>16</v>
      </c>
      <c r="E18" s="24">
        <v>2</v>
      </c>
      <c r="F18" s="20">
        <v>0</v>
      </c>
      <c r="G18" s="20">
        <v>6.2</v>
      </c>
      <c r="H18" s="24">
        <v>8.3000000000000007</v>
      </c>
      <c r="I18" s="24">
        <v>0</v>
      </c>
      <c r="J18" s="24">
        <v>27</v>
      </c>
      <c r="K18" s="24">
        <v>11.2</v>
      </c>
      <c r="L18" s="24">
        <v>6</v>
      </c>
      <c r="M18" s="24">
        <v>26.7</v>
      </c>
      <c r="N18" s="24">
        <v>0</v>
      </c>
      <c r="O18" s="24">
        <v>8.1</v>
      </c>
      <c r="P18" s="24">
        <v>0</v>
      </c>
      <c r="Q18" s="24">
        <v>0</v>
      </c>
      <c r="R18" s="24">
        <v>0</v>
      </c>
      <c r="S18" s="24">
        <v>0</v>
      </c>
      <c r="T18" s="24">
        <v>0</v>
      </c>
      <c r="U18" s="24">
        <v>0</v>
      </c>
      <c r="V18" s="24">
        <v>0</v>
      </c>
      <c r="W18" s="24" t="s">
        <v>28</v>
      </c>
      <c r="X18" s="24">
        <v>0</v>
      </c>
      <c r="Y18" s="24">
        <v>0</v>
      </c>
      <c r="Z18" s="24">
        <v>0</v>
      </c>
      <c r="AA18" s="24" t="s">
        <v>28</v>
      </c>
      <c r="AB18" s="24">
        <v>0</v>
      </c>
      <c r="AC18" s="24" t="s">
        <v>28</v>
      </c>
      <c r="AD18" s="24">
        <v>4.8</v>
      </c>
      <c r="AE18" s="24">
        <v>0</v>
      </c>
      <c r="AF18" s="24">
        <v>0</v>
      </c>
      <c r="AG18" s="24">
        <v>1</v>
      </c>
      <c r="AH18" s="20">
        <v>0</v>
      </c>
      <c r="AI18" s="21">
        <f t="shared" si="0"/>
        <v>117.3</v>
      </c>
      <c r="AJ18" s="22">
        <f t="shared" si="1"/>
        <v>0.62096347273689778</v>
      </c>
    </row>
    <row r="19" spans="1:36" ht="17.25" customHeight="1" x14ac:dyDescent="0.2">
      <c r="A19" s="16">
        <v>313</v>
      </c>
      <c r="B19" s="17" t="s">
        <v>19</v>
      </c>
      <c r="C19" s="48">
        <v>101</v>
      </c>
      <c r="D19" s="20">
        <v>18</v>
      </c>
      <c r="E19" s="20">
        <v>2.2999999999999998</v>
      </c>
      <c r="F19" s="20">
        <v>0.3</v>
      </c>
      <c r="G19" s="20">
        <v>6.1</v>
      </c>
      <c r="H19" s="24">
        <v>6</v>
      </c>
      <c r="I19" s="24">
        <v>0</v>
      </c>
      <c r="J19" s="24">
        <v>15.5</v>
      </c>
      <c r="K19" s="24">
        <v>9.5</v>
      </c>
      <c r="L19" s="24">
        <v>8.1</v>
      </c>
      <c r="M19" s="24">
        <v>10.199999999999999</v>
      </c>
      <c r="N19" s="24">
        <v>0</v>
      </c>
      <c r="O19" s="24">
        <v>1.8</v>
      </c>
      <c r="P19" s="24">
        <v>0</v>
      </c>
      <c r="Q19" s="24">
        <v>0</v>
      </c>
      <c r="R19" s="24">
        <v>0</v>
      </c>
      <c r="S19" s="24">
        <v>0</v>
      </c>
      <c r="T19" s="24">
        <v>0</v>
      </c>
      <c r="U19" s="24">
        <v>0</v>
      </c>
      <c r="V19" s="24" t="s">
        <v>28</v>
      </c>
      <c r="W19" s="24">
        <v>0</v>
      </c>
      <c r="X19" s="24">
        <v>0.7</v>
      </c>
      <c r="Y19" s="24">
        <v>0</v>
      </c>
      <c r="Z19" s="24">
        <v>0</v>
      </c>
      <c r="AA19" s="24">
        <v>0</v>
      </c>
      <c r="AB19" s="24">
        <v>0</v>
      </c>
      <c r="AC19" s="24">
        <v>0.5</v>
      </c>
      <c r="AD19" s="24">
        <v>2.2999999999999998</v>
      </c>
      <c r="AE19" s="24">
        <v>0</v>
      </c>
      <c r="AF19" s="24">
        <v>0</v>
      </c>
      <c r="AG19" s="24">
        <v>0</v>
      </c>
      <c r="AH19" s="24">
        <v>0</v>
      </c>
      <c r="AI19" s="21">
        <f t="shared" si="0"/>
        <v>81.3</v>
      </c>
      <c r="AJ19" s="22">
        <f t="shared" si="1"/>
        <v>0.80495049504950489</v>
      </c>
    </row>
    <row r="20" spans="1:36" ht="17.25" customHeight="1" x14ac:dyDescent="0.2">
      <c r="A20" s="16">
        <v>320</v>
      </c>
      <c r="B20" s="17" t="s">
        <v>20</v>
      </c>
      <c r="C20" s="48">
        <v>145.30000000000001</v>
      </c>
      <c r="D20" s="20">
        <v>20.5</v>
      </c>
      <c r="E20" s="20">
        <v>6</v>
      </c>
      <c r="F20" s="20">
        <v>0.5</v>
      </c>
      <c r="G20" s="20">
        <v>6.2</v>
      </c>
      <c r="H20" s="24">
        <v>8</v>
      </c>
      <c r="I20" s="24">
        <v>0</v>
      </c>
      <c r="J20" s="24">
        <v>16</v>
      </c>
      <c r="K20" s="24">
        <v>5.7</v>
      </c>
      <c r="L20" s="24">
        <v>11.8</v>
      </c>
      <c r="M20" s="24">
        <v>15.6</v>
      </c>
      <c r="N20" s="24">
        <v>0</v>
      </c>
      <c r="O20" s="24">
        <v>5</v>
      </c>
      <c r="P20" s="24">
        <v>0</v>
      </c>
      <c r="Q20" s="24">
        <v>0</v>
      </c>
      <c r="R20" s="24">
        <v>0</v>
      </c>
      <c r="S20" s="24">
        <v>0</v>
      </c>
      <c r="T20" s="24">
        <v>0</v>
      </c>
      <c r="U20" s="24">
        <v>0</v>
      </c>
      <c r="V20" s="24">
        <v>0</v>
      </c>
      <c r="W20" s="24">
        <v>0</v>
      </c>
      <c r="X20" s="24">
        <v>1.2</v>
      </c>
      <c r="Y20" s="24">
        <v>0</v>
      </c>
      <c r="Z20" s="24">
        <v>0</v>
      </c>
      <c r="AA20" s="24">
        <v>0</v>
      </c>
      <c r="AB20" s="24">
        <v>0</v>
      </c>
      <c r="AC20" s="24">
        <v>0.8</v>
      </c>
      <c r="AD20" s="50">
        <v>4</v>
      </c>
      <c r="AE20" s="24">
        <v>0</v>
      </c>
      <c r="AF20" s="24">
        <v>0</v>
      </c>
      <c r="AG20" s="24">
        <v>0.6</v>
      </c>
      <c r="AH20" s="26">
        <v>0</v>
      </c>
      <c r="AI20" s="21">
        <f t="shared" si="0"/>
        <v>101.89999999999999</v>
      </c>
      <c r="AJ20" s="22">
        <f t="shared" si="1"/>
        <v>0.70130763936682716</v>
      </c>
    </row>
    <row r="21" spans="1:36" ht="17.25" customHeight="1" x14ac:dyDescent="0.2">
      <c r="A21" s="16">
        <v>332</v>
      </c>
      <c r="B21" s="17" t="s">
        <v>21</v>
      </c>
      <c r="C21" s="48">
        <v>93.8</v>
      </c>
      <c r="D21" s="20">
        <v>37.6</v>
      </c>
      <c r="E21" s="20">
        <v>3.4</v>
      </c>
      <c r="F21" s="20">
        <v>0.4</v>
      </c>
      <c r="G21" s="20">
        <v>8.8000000000000007</v>
      </c>
      <c r="H21" s="24">
        <v>0</v>
      </c>
      <c r="I21" s="24">
        <v>0</v>
      </c>
      <c r="J21" s="24">
        <v>27.2</v>
      </c>
      <c r="K21" s="24">
        <v>10.6</v>
      </c>
      <c r="L21" s="24">
        <v>11.6</v>
      </c>
      <c r="M21" s="24">
        <v>7.4</v>
      </c>
      <c r="N21" s="24">
        <v>0</v>
      </c>
      <c r="O21" s="24">
        <v>1.4</v>
      </c>
      <c r="P21" s="24">
        <v>0</v>
      </c>
      <c r="Q21" s="24">
        <v>0</v>
      </c>
      <c r="R21" s="24">
        <v>0</v>
      </c>
      <c r="S21" s="24">
        <v>0</v>
      </c>
      <c r="T21" s="24">
        <v>0</v>
      </c>
      <c r="U21" s="24">
        <v>0</v>
      </c>
      <c r="V21" s="24">
        <v>0</v>
      </c>
      <c r="W21" s="24">
        <v>0</v>
      </c>
      <c r="X21" s="24">
        <v>0.2</v>
      </c>
      <c r="Y21" s="24">
        <v>0</v>
      </c>
      <c r="Z21" s="24">
        <v>0</v>
      </c>
      <c r="AA21" s="24" t="s">
        <v>28</v>
      </c>
      <c r="AB21" s="24">
        <v>0</v>
      </c>
      <c r="AC21" s="24">
        <v>0.6</v>
      </c>
      <c r="AD21" s="24">
        <v>1</v>
      </c>
      <c r="AE21" s="24">
        <v>0</v>
      </c>
      <c r="AF21" s="24">
        <v>0</v>
      </c>
      <c r="AG21" s="24" t="s">
        <v>28</v>
      </c>
      <c r="AH21" s="20">
        <v>0</v>
      </c>
      <c r="AI21" s="21">
        <f t="shared" si="0"/>
        <v>110.2</v>
      </c>
      <c r="AJ21" s="22">
        <f t="shared" si="1"/>
        <v>1.1748400852878464</v>
      </c>
    </row>
    <row r="22" spans="1:36" ht="17.25" customHeight="1" x14ac:dyDescent="0.2">
      <c r="A22" s="16">
        <v>338</v>
      </c>
      <c r="B22" s="17" t="s">
        <v>22</v>
      </c>
      <c r="C22" s="48">
        <v>103.9</v>
      </c>
      <c r="D22" s="24">
        <v>22</v>
      </c>
      <c r="E22" s="20">
        <v>1.3</v>
      </c>
      <c r="F22" s="20">
        <v>0</v>
      </c>
      <c r="G22" s="20">
        <v>8.1999999999999993</v>
      </c>
      <c r="H22" s="24">
        <v>5.8</v>
      </c>
      <c r="I22" s="24">
        <v>0</v>
      </c>
      <c r="J22" s="24">
        <v>19</v>
      </c>
      <c r="K22" s="24">
        <v>10</v>
      </c>
      <c r="L22" s="24">
        <v>10.5</v>
      </c>
      <c r="M22" s="24">
        <v>12.3</v>
      </c>
      <c r="N22" s="24">
        <v>0</v>
      </c>
      <c r="O22" s="24">
        <v>1</v>
      </c>
      <c r="P22" s="24">
        <v>0</v>
      </c>
      <c r="Q22" s="24">
        <v>0</v>
      </c>
      <c r="R22" s="24">
        <v>0</v>
      </c>
      <c r="S22" s="24">
        <v>0</v>
      </c>
      <c r="T22" s="24">
        <v>0</v>
      </c>
      <c r="U22" s="24">
        <v>0</v>
      </c>
      <c r="V22" s="24">
        <v>0</v>
      </c>
      <c r="W22" s="24">
        <v>0</v>
      </c>
      <c r="X22" s="24">
        <v>0</v>
      </c>
      <c r="Y22" s="24">
        <v>0</v>
      </c>
      <c r="Z22" s="24">
        <v>0</v>
      </c>
      <c r="AA22" s="24">
        <v>0</v>
      </c>
      <c r="AB22" s="24">
        <v>0</v>
      </c>
      <c r="AC22" s="24" t="s">
        <v>28</v>
      </c>
      <c r="AD22" s="24">
        <v>1.7</v>
      </c>
      <c r="AE22" s="24">
        <v>0</v>
      </c>
      <c r="AF22" s="24">
        <v>0</v>
      </c>
      <c r="AG22" s="24">
        <v>0</v>
      </c>
      <c r="AH22" s="24">
        <v>0</v>
      </c>
      <c r="AI22" s="21">
        <f t="shared" si="0"/>
        <v>91.8</v>
      </c>
      <c r="AJ22" s="22">
        <f t="shared" si="1"/>
        <v>0.88354186717998062</v>
      </c>
    </row>
    <row r="23" spans="1:36" ht="17.25" customHeight="1" x14ac:dyDescent="0.2">
      <c r="A23" s="16">
        <v>370</v>
      </c>
      <c r="B23" s="25" t="s">
        <v>23</v>
      </c>
      <c r="C23" s="48">
        <v>101.2</v>
      </c>
      <c r="D23" s="20">
        <v>5.7</v>
      </c>
      <c r="E23" s="20">
        <v>7.7</v>
      </c>
      <c r="F23" s="20">
        <v>0</v>
      </c>
      <c r="G23" s="20">
        <v>0.5</v>
      </c>
      <c r="H23" s="24">
        <v>3.2</v>
      </c>
      <c r="I23" s="24">
        <v>0</v>
      </c>
      <c r="J23" s="24">
        <v>2.7</v>
      </c>
      <c r="K23" s="24">
        <v>0.8</v>
      </c>
      <c r="L23" s="24">
        <v>4.9000000000000004</v>
      </c>
      <c r="M23" s="24">
        <v>13.5</v>
      </c>
      <c r="N23" s="24">
        <v>0</v>
      </c>
      <c r="O23" s="24">
        <v>1.6</v>
      </c>
      <c r="P23" s="24">
        <v>0</v>
      </c>
      <c r="Q23" s="24">
        <v>0</v>
      </c>
      <c r="R23" s="24">
        <v>0</v>
      </c>
      <c r="S23" s="24">
        <v>0</v>
      </c>
      <c r="T23" s="24">
        <v>0</v>
      </c>
      <c r="U23" s="24">
        <v>0</v>
      </c>
      <c r="V23" s="24">
        <v>0</v>
      </c>
      <c r="W23" s="24">
        <v>0</v>
      </c>
      <c r="X23" s="24">
        <v>0</v>
      </c>
      <c r="Y23" s="24">
        <v>0</v>
      </c>
      <c r="Z23" s="24">
        <v>0</v>
      </c>
      <c r="AA23" s="24">
        <v>0.2</v>
      </c>
      <c r="AB23" s="24">
        <v>0</v>
      </c>
      <c r="AC23" s="24">
        <v>2.1</v>
      </c>
      <c r="AD23" s="50">
        <v>9.3000000000000007</v>
      </c>
      <c r="AE23" s="24">
        <v>0</v>
      </c>
      <c r="AF23" s="24">
        <v>0</v>
      </c>
      <c r="AG23" s="24">
        <v>3.8</v>
      </c>
      <c r="AH23" s="20">
        <v>0</v>
      </c>
      <c r="AI23" s="21">
        <f t="shared" si="0"/>
        <v>56</v>
      </c>
      <c r="AJ23" s="22">
        <f t="shared" si="1"/>
        <v>0.55335968379446643</v>
      </c>
    </row>
    <row r="24" spans="1:36" ht="17.25" customHeight="1" x14ac:dyDescent="0.2">
      <c r="A24" s="16">
        <v>377</v>
      </c>
      <c r="B24" s="17" t="s">
        <v>24</v>
      </c>
      <c r="C24" s="48">
        <v>145.80000000000001</v>
      </c>
      <c r="D24" s="20">
        <v>13</v>
      </c>
      <c r="E24" s="20">
        <v>1.9</v>
      </c>
      <c r="F24" s="20">
        <v>0</v>
      </c>
      <c r="G24" s="24">
        <v>10.199999999999999</v>
      </c>
      <c r="H24" s="24">
        <v>8.3000000000000007</v>
      </c>
      <c r="I24" s="24">
        <v>0.2</v>
      </c>
      <c r="J24" s="24">
        <v>16.399999999999999</v>
      </c>
      <c r="K24" s="24">
        <v>5.3</v>
      </c>
      <c r="L24" s="24">
        <v>8</v>
      </c>
      <c r="M24" s="24">
        <v>17.8</v>
      </c>
      <c r="N24" s="24">
        <v>0</v>
      </c>
      <c r="O24" s="24">
        <v>2.9</v>
      </c>
      <c r="P24" s="24">
        <v>0</v>
      </c>
      <c r="Q24" s="24">
        <v>0</v>
      </c>
      <c r="R24" s="24">
        <v>0</v>
      </c>
      <c r="S24" s="24">
        <v>0</v>
      </c>
      <c r="T24" s="24">
        <v>0</v>
      </c>
      <c r="U24" s="24">
        <v>0</v>
      </c>
      <c r="V24" s="24">
        <v>0</v>
      </c>
      <c r="W24" s="24">
        <v>0</v>
      </c>
      <c r="X24" s="24">
        <v>0</v>
      </c>
      <c r="Y24" s="24">
        <v>0</v>
      </c>
      <c r="Z24" s="24">
        <v>0</v>
      </c>
      <c r="AA24" s="24" t="s">
        <v>28</v>
      </c>
      <c r="AB24" s="24">
        <v>0</v>
      </c>
      <c r="AC24" s="24" t="s">
        <v>28</v>
      </c>
      <c r="AD24" s="24">
        <v>2</v>
      </c>
      <c r="AE24" s="24">
        <v>0</v>
      </c>
      <c r="AF24" s="24">
        <v>0</v>
      </c>
      <c r="AG24" s="24" t="s">
        <v>28</v>
      </c>
      <c r="AH24" s="20">
        <v>0</v>
      </c>
      <c r="AI24" s="21">
        <f t="shared" si="0"/>
        <v>86.000000000000014</v>
      </c>
      <c r="AJ24" s="22">
        <f t="shared" si="1"/>
        <v>0.58984910836762694</v>
      </c>
    </row>
    <row r="25" spans="1:36" ht="17.25" customHeight="1" x14ac:dyDescent="0.2">
      <c r="A25" s="16">
        <v>394</v>
      </c>
      <c r="B25" s="17" t="s">
        <v>25</v>
      </c>
      <c r="C25" s="48">
        <v>96.1</v>
      </c>
      <c r="D25" s="20">
        <v>20</v>
      </c>
      <c r="E25" s="20">
        <v>1.3</v>
      </c>
      <c r="F25" s="20">
        <v>0.2</v>
      </c>
      <c r="G25" s="20">
        <v>8.6</v>
      </c>
      <c r="H25" s="24">
        <v>2.7</v>
      </c>
      <c r="I25" s="24">
        <v>0</v>
      </c>
      <c r="J25" s="24">
        <v>16</v>
      </c>
      <c r="K25" s="24">
        <v>21</v>
      </c>
      <c r="L25" s="24">
        <v>9.8000000000000007</v>
      </c>
      <c r="M25" s="24">
        <v>13.8</v>
      </c>
      <c r="N25" s="24" t="s">
        <v>28</v>
      </c>
      <c r="O25" s="24">
        <v>0.4</v>
      </c>
      <c r="P25" s="24">
        <v>0</v>
      </c>
      <c r="Q25" s="24">
        <v>0</v>
      </c>
      <c r="R25" s="24">
        <v>0</v>
      </c>
      <c r="S25" s="24">
        <v>0</v>
      </c>
      <c r="T25" s="24">
        <v>0</v>
      </c>
      <c r="U25" s="24">
        <v>0</v>
      </c>
      <c r="V25" s="24">
        <v>0.1</v>
      </c>
      <c r="W25" s="24">
        <v>0</v>
      </c>
      <c r="X25" s="24">
        <v>0.1</v>
      </c>
      <c r="Y25" s="24">
        <v>0</v>
      </c>
      <c r="Z25" s="24">
        <v>0</v>
      </c>
      <c r="AA25" s="24">
        <v>0</v>
      </c>
      <c r="AB25" s="24">
        <v>0</v>
      </c>
      <c r="AC25" s="24">
        <v>0.2</v>
      </c>
      <c r="AD25" s="24">
        <v>0.3</v>
      </c>
      <c r="AE25" s="24">
        <v>0</v>
      </c>
      <c r="AF25" s="24">
        <v>0</v>
      </c>
      <c r="AG25" s="24">
        <v>0</v>
      </c>
      <c r="AH25" s="20">
        <v>1.2</v>
      </c>
      <c r="AI25" s="21">
        <f t="shared" si="0"/>
        <v>95.7</v>
      </c>
      <c r="AJ25" s="22">
        <f t="shared" si="1"/>
        <v>0.99583766909469307</v>
      </c>
    </row>
    <row r="26" spans="1:36" ht="17.25" customHeight="1" x14ac:dyDescent="0.2">
      <c r="A26" s="16">
        <v>429</v>
      </c>
      <c r="B26" s="17" t="s">
        <v>26</v>
      </c>
      <c r="C26" s="48">
        <v>103.7</v>
      </c>
      <c r="D26" s="20">
        <v>25</v>
      </c>
      <c r="E26" s="20">
        <v>1.8</v>
      </c>
      <c r="F26" s="20">
        <v>0</v>
      </c>
      <c r="G26" s="20">
        <v>7.1</v>
      </c>
      <c r="H26" s="24">
        <v>4.7</v>
      </c>
      <c r="I26" s="24">
        <v>0</v>
      </c>
      <c r="J26" s="24">
        <v>19</v>
      </c>
      <c r="K26" s="24">
        <v>24</v>
      </c>
      <c r="L26" s="24">
        <v>5.9</v>
      </c>
      <c r="M26" s="24">
        <v>14.3</v>
      </c>
      <c r="N26" s="24">
        <v>0</v>
      </c>
      <c r="O26" s="24">
        <v>1.6</v>
      </c>
      <c r="P26" s="24">
        <v>0</v>
      </c>
      <c r="Q26" s="24">
        <v>0</v>
      </c>
      <c r="R26" s="24">
        <v>0</v>
      </c>
      <c r="S26" s="24">
        <v>0</v>
      </c>
      <c r="T26" s="24">
        <v>0</v>
      </c>
      <c r="U26" s="24">
        <v>0</v>
      </c>
      <c r="V26" s="24">
        <v>0</v>
      </c>
      <c r="W26" s="24">
        <v>0</v>
      </c>
      <c r="X26" s="24">
        <v>2.2999999999999998</v>
      </c>
      <c r="Y26" s="24">
        <v>0</v>
      </c>
      <c r="Z26" s="24">
        <v>0</v>
      </c>
      <c r="AA26" s="24">
        <v>0</v>
      </c>
      <c r="AB26" s="24">
        <v>0</v>
      </c>
      <c r="AC26" s="24">
        <v>0</v>
      </c>
      <c r="AD26" s="24">
        <v>0.9</v>
      </c>
      <c r="AE26" s="24">
        <v>0</v>
      </c>
      <c r="AF26" s="24">
        <v>0</v>
      </c>
      <c r="AG26" s="24">
        <v>0</v>
      </c>
      <c r="AH26" s="24" t="s">
        <v>28</v>
      </c>
      <c r="AI26" s="21">
        <f t="shared" si="0"/>
        <v>106.6</v>
      </c>
      <c r="AJ26" s="22">
        <f t="shared" si="1"/>
        <v>1.0279652844744454</v>
      </c>
    </row>
    <row r="27" spans="1:36" ht="17.25" customHeight="1" x14ac:dyDescent="0.2">
      <c r="A27" s="16">
        <v>430</v>
      </c>
      <c r="B27" s="17" t="s">
        <v>27</v>
      </c>
      <c r="C27" s="48">
        <v>50.2</v>
      </c>
      <c r="D27" s="20">
        <v>5.0999999999999996</v>
      </c>
      <c r="E27" s="20">
        <v>5.5</v>
      </c>
      <c r="F27" s="20">
        <v>0</v>
      </c>
      <c r="G27" s="20">
        <v>0</v>
      </c>
      <c r="H27" s="24">
        <v>0</v>
      </c>
      <c r="I27" s="24">
        <v>0</v>
      </c>
      <c r="J27" s="24">
        <v>1</v>
      </c>
      <c r="K27" s="24">
        <v>0.3</v>
      </c>
      <c r="L27" s="24">
        <v>5.5</v>
      </c>
      <c r="M27" s="24">
        <v>5.8</v>
      </c>
      <c r="N27" s="24">
        <v>0</v>
      </c>
      <c r="O27" s="24">
        <v>0.8</v>
      </c>
      <c r="P27" s="24">
        <v>0</v>
      </c>
      <c r="Q27" s="24">
        <v>0</v>
      </c>
      <c r="R27" s="24">
        <v>0</v>
      </c>
      <c r="S27" s="24">
        <v>0</v>
      </c>
      <c r="T27" s="24">
        <v>0</v>
      </c>
      <c r="U27" s="24">
        <v>0</v>
      </c>
      <c r="V27" s="24">
        <v>0</v>
      </c>
      <c r="W27" s="24">
        <v>0</v>
      </c>
      <c r="X27" s="24">
        <v>0</v>
      </c>
      <c r="Y27" s="24">
        <v>0</v>
      </c>
      <c r="Z27" s="24">
        <v>0</v>
      </c>
      <c r="AA27" s="24">
        <v>0</v>
      </c>
      <c r="AB27" s="24">
        <v>0</v>
      </c>
      <c r="AC27" s="24">
        <v>2</v>
      </c>
      <c r="AD27" s="24">
        <v>10</v>
      </c>
      <c r="AE27" s="24">
        <v>0</v>
      </c>
      <c r="AF27" s="24" t="s">
        <v>28</v>
      </c>
      <c r="AG27" s="24">
        <v>0.8</v>
      </c>
      <c r="AH27" s="20">
        <v>0</v>
      </c>
      <c r="AI27" s="21">
        <f t="shared" si="0"/>
        <v>36.799999999999997</v>
      </c>
      <c r="AJ27" s="22">
        <f t="shared" si="1"/>
        <v>0.73306772908366524</v>
      </c>
    </row>
    <row r="28" spans="1:36" ht="17.25" customHeight="1" x14ac:dyDescent="0.2">
      <c r="A28" s="16">
        <v>440</v>
      </c>
      <c r="B28" s="17" t="s">
        <v>29</v>
      </c>
      <c r="C28" s="48">
        <v>77.900000000000006</v>
      </c>
      <c r="D28" s="20">
        <v>7</v>
      </c>
      <c r="E28" s="20">
        <v>3</v>
      </c>
      <c r="F28" s="20">
        <v>0</v>
      </c>
      <c r="G28" s="20" t="s">
        <v>28</v>
      </c>
      <c r="H28" s="24">
        <v>0</v>
      </c>
      <c r="I28" s="24">
        <v>0</v>
      </c>
      <c r="J28" s="24">
        <v>3.5</v>
      </c>
      <c r="K28" s="24">
        <v>0.5</v>
      </c>
      <c r="L28" s="24">
        <v>6.2</v>
      </c>
      <c r="M28" s="24">
        <v>10.8</v>
      </c>
      <c r="N28" s="24">
        <v>0</v>
      </c>
      <c r="O28" s="24">
        <v>0.1</v>
      </c>
      <c r="P28" s="24">
        <v>0</v>
      </c>
      <c r="Q28" s="24">
        <v>0</v>
      </c>
      <c r="R28" s="24">
        <v>0</v>
      </c>
      <c r="S28" s="24">
        <v>0</v>
      </c>
      <c r="T28" s="24">
        <v>0</v>
      </c>
      <c r="U28" s="24">
        <v>0</v>
      </c>
      <c r="V28" s="24">
        <v>0</v>
      </c>
      <c r="W28" s="24">
        <v>0</v>
      </c>
      <c r="X28" s="24">
        <v>0</v>
      </c>
      <c r="Y28" s="24">
        <v>0</v>
      </c>
      <c r="Z28" s="24">
        <v>0</v>
      </c>
      <c r="AA28" s="24">
        <v>0</v>
      </c>
      <c r="AB28" s="24">
        <v>0</v>
      </c>
      <c r="AC28" s="24">
        <v>1.3</v>
      </c>
      <c r="AD28" s="24">
        <v>8.5</v>
      </c>
      <c r="AE28" s="24">
        <v>0</v>
      </c>
      <c r="AF28" s="24">
        <v>0</v>
      </c>
      <c r="AG28" s="24">
        <v>1.5</v>
      </c>
      <c r="AH28" s="20">
        <v>0</v>
      </c>
      <c r="AI28" s="21">
        <f t="shared" si="0"/>
        <v>42.4</v>
      </c>
      <c r="AJ28" s="22">
        <f t="shared" si="1"/>
        <v>0.54428754813863922</v>
      </c>
    </row>
    <row r="29" spans="1:36" ht="17.25" customHeight="1" x14ac:dyDescent="0.2">
      <c r="A29" s="16">
        <v>477</v>
      </c>
      <c r="B29" s="17" t="s">
        <v>30</v>
      </c>
      <c r="C29" s="48">
        <v>115.8</v>
      </c>
      <c r="D29" s="20">
        <v>18.899999999999999</v>
      </c>
      <c r="E29" s="20">
        <v>1.9</v>
      </c>
      <c r="F29" s="20">
        <v>0</v>
      </c>
      <c r="G29" s="20">
        <v>3.7</v>
      </c>
      <c r="H29" s="24">
        <v>6.3</v>
      </c>
      <c r="I29" s="24">
        <v>0</v>
      </c>
      <c r="J29" s="24">
        <v>14.6</v>
      </c>
      <c r="K29" s="24">
        <v>16.100000000000001</v>
      </c>
      <c r="L29" s="24">
        <v>16</v>
      </c>
      <c r="M29" s="24">
        <v>15</v>
      </c>
      <c r="N29" s="24">
        <v>0</v>
      </c>
      <c r="O29" s="24">
        <v>0.4</v>
      </c>
      <c r="P29" s="24">
        <v>0</v>
      </c>
      <c r="Q29" s="24">
        <v>0</v>
      </c>
      <c r="R29" s="24">
        <v>0</v>
      </c>
      <c r="S29" s="24">
        <v>0</v>
      </c>
      <c r="T29" s="24">
        <v>0</v>
      </c>
      <c r="U29" s="24">
        <v>0</v>
      </c>
      <c r="V29" s="24">
        <v>0</v>
      </c>
      <c r="W29" s="24">
        <v>0.2</v>
      </c>
      <c r="X29" s="24">
        <v>0.4</v>
      </c>
      <c r="Y29" s="24">
        <v>0</v>
      </c>
      <c r="Z29" s="24">
        <v>0</v>
      </c>
      <c r="AA29" s="24">
        <v>0</v>
      </c>
      <c r="AB29" s="24">
        <v>0</v>
      </c>
      <c r="AC29" s="24" t="s">
        <v>28</v>
      </c>
      <c r="AD29" s="24">
        <v>2</v>
      </c>
      <c r="AE29" s="24">
        <v>0</v>
      </c>
      <c r="AF29" s="24">
        <v>0</v>
      </c>
      <c r="AG29" s="24">
        <v>0.2</v>
      </c>
      <c r="AH29" s="20">
        <v>1.5</v>
      </c>
      <c r="AI29" s="21">
        <f t="shared" si="0"/>
        <v>97.200000000000017</v>
      </c>
      <c r="AJ29" s="22">
        <f t="shared" si="1"/>
        <v>0.83937823834196912</v>
      </c>
    </row>
    <row r="30" spans="1:36" ht="17.25" customHeight="1" x14ac:dyDescent="0.2">
      <c r="A30" s="16">
        <v>572</v>
      </c>
      <c r="B30" s="25" t="s">
        <v>31</v>
      </c>
      <c r="C30" s="48">
        <v>95.2</v>
      </c>
      <c r="D30" s="20">
        <v>17</v>
      </c>
      <c r="E30" s="24">
        <v>1.1000000000000001</v>
      </c>
      <c r="F30" s="20" t="s">
        <v>28</v>
      </c>
      <c r="G30" s="20">
        <v>4.0999999999999996</v>
      </c>
      <c r="H30" s="24">
        <v>3.9</v>
      </c>
      <c r="I30" s="24">
        <v>0</v>
      </c>
      <c r="J30" s="24">
        <v>13.6</v>
      </c>
      <c r="K30" s="24">
        <v>10.3</v>
      </c>
      <c r="L30" s="24">
        <v>13</v>
      </c>
      <c r="M30" s="24">
        <v>10.7</v>
      </c>
      <c r="N30" s="24" t="s">
        <v>28</v>
      </c>
      <c r="O30" s="24" t="s">
        <v>28</v>
      </c>
      <c r="P30" s="24">
        <v>0</v>
      </c>
      <c r="Q30" s="24">
        <v>0</v>
      </c>
      <c r="R30" s="24">
        <v>0</v>
      </c>
      <c r="S30" s="24" t="s">
        <v>28</v>
      </c>
      <c r="T30" s="24">
        <v>0</v>
      </c>
      <c r="U30" s="24">
        <v>0</v>
      </c>
      <c r="V30" s="24">
        <v>0</v>
      </c>
      <c r="W30" s="24">
        <v>0</v>
      </c>
      <c r="X30" s="24">
        <v>0</v>
      </c>
      <c r="Y30" s="24">
        <v>0</v>
      </c>
      <c r="Z30" s="24">
        <v>0</v>
      </c>
      <c r="AA30" s="24">
        <v>0</v>
      </c>
      <c r="AB30" s="24">
        <v>0</v>
      </c>
      <c r="AC30" s="24">
        <v>0</v>
      </c>
      <c r="AD30" s="50">
        <v>0.6</v>
      </c>
      <c r="AE30" s="24">
        <v>0</v>
      </c>
      <c r="AF30" s="24">
        <v>0</v>
      </c>
      <c r="AG30" s="24" t="s">
        <v>28</v>
      </c>
      <c r="AH30" s="24">
        <v>0.6</v>
      </c>
      <c r="AI30" s="21">
        <f t="shared" si="0"/>
        <v>74.899999999999991</v>
      </c>
      <c r="AJ30" s="22">
        <f t="shared" si="1"/>
        <v>0.78676470588235281</v>
      </c>
    </row>
    <row r="31" spans="1:36" ht="17.25" customHeight="1" x14ac:dyDescent="0.2">
      <c r="A31" s="16">
        <v>592</v>
      </c>
      <c r="B31" s="17" t="s">
        <v>32</v>
      </c>
      <c r="C31" s="48">
        <v>109</v>
      </c>
      <c r="D31" s="20">
        <v>15.3</v>
      </c>
      <c r="E31" s="24" t="s">
        <v>28</v>
      </c>
      <c r="F31" s="20" t="s">
        <v>28</v>
      </c>
      <c r="G31" s="20">
        <v>0.7</v>
      </c>
      <c r="H31" s="24">
        <v>1.1000000000000001</v>
      </c>
      <c r="I31" s="24">
        <v>0.3</v>
      </c>
      <c r="J31" s="24">
        <v>10.1</v>
      </c>
      <c r="K31" s="24">
        <v>4.2</v>
      </c>
      <c r="L31" s="24">
        <v>7</v>
      </c>
      <c r="M31" s="24">
        <v>10.8</v>
      </c>
      <c r="N31" s="24" t="s">
        <v>28</v>
      </c>
      <c r="O31" s="24" t="s">
        <v>28</v>
      </c>
      <c r="P31" s="24">
        <v>0</v>
      </c>
      <c r="Q31" s="24" t="s">
        <v>28</v>
      </c>
      <c r="R31" s="24">
        <v>0</v>
      </c>
      <c r="S31" s="24" t="s">
        <v>28</v>
      </c>
      <c r="T31" s="24">
        <v>0</v>
      </c>
      <c r="U31" s="24">
        <v>0</v>
      </c>
      <c r="V31" s="24">
        <v>0</v>
      </c>
      <c r="W31" s="24">
        <v>0</v>
      </c>
      <c r="X31" s="24">
        <v>0</v>
      </c>
      <c r="Y31" s="24">
        <v>0</v>
      </c>
      <c r="Z31" s="24">
        <v>0</v>
      </c>
      <c r="AA31" s="24">
        <v>0</v>
      </c>
      <c r="AB31" s="24">
        <v>0</v>
      </c>
      <c r="AC31" s="24">
        <v>0</v>
      </c>
      <c r="AD31" s="50">
        <v>2.2000000000000002</v>
      </c>
      <c r="AE31" s="24">
        <v>0</v>
      </c>
      <c r="AF31" s="24" t="s">
        <v>28</v>
      </c>
      <c r="AG31" s="24">
        <v>1</v>
      </c>
      <c r="AH31" s="24" t="s">
        <v>28</v>
      </c>
      <c r="AI31" s="21">
        <f t="shared" si="0"/>
        <v>52.7</v>
      </c>
      <c r="AJ31" s="22">
        <f t="shared" si="1"/>
        <v>0.48348623853211009</v>
      </c>
    </row>
    <row r="32" spans="1:36" ht="17.25" customHeight="1" x14ac:dyDescent="0.2">
      <c r="A32" s="16">
        <v>602</v>
      </c>
      <c r="B32" s="17" t="s">
        <v>33</v>
      </c>
      <c r="C32" s="48">
        <v>88.9</v>
      </c>
      <c r="D32" s="20">
        <v>13.5</v>
      </c>
      <c r="E32" s="20">
        <v>0.2</v>
      </c>
      <c r="F32" s="20">
        <v>0</v>
      </c>
      <c r="G32" s="20">
        <v>0</v>
      </c>
      <c r="H32" s="24">
        <v>0</v>
      </c>
      <c r="I32" s="24">
        <v>0</v>
      </c>
      <c r="J32" s="24">
        <v>2.8</v>
      </c>
      <c r="K32" s="24">
        <v>3</v>
      </c>
      <c r="L32" s="24">
        <v>7.8</v>
      </c>
      <c r="M32" s="24">
        <v>8.1</v>
      </c>
      <c r="N32" s="24">
        <v>0</v>
      </c>
      <c r="O32" s="24">
        <v>0.2</v>
      </c>
      <c r="P32" s="24">
        <v>0</v>
      </c>
      <c r="Q32" s="24">
        <v>0</v>
      </c>
      <c r="R32" s="24">
        <v>0</v>
      </c>
      <c r="S32" s="24">
        <v>0</v>
      </c>
      <c r="T32" s="24">
        <v>0</v>
      </c>
      <c r="U32" s="24">
        <v>0</v>
      </c>
      <c r="V32" s="24">
        <v>0</v>
      </c>
      <c r="W32" s="24">
        <v>0</v>
      </c>
      <c r="X32" s="24">
        <v>0</v>
      </c>
      <c r="Y32" s="24">
        <v>0</v>
      </c>
      <c r="Z32" s="24">
        <v>0</v>
      </c>
      <c r="AA32" s="24">
        <v>0</v>
      </c>
      <c r="AB32" s="24">
        <v>0</v>
      </c>
      <c r="AC32" s="24">
        <v>0</v>
      </c>
      <c r="AD32" s="24">
        <v>4.2</v>
      </c>
      <c r="AE32" s="24">
        <v>0</v>
      </c>
      <c r="AF32" s="24">
        <v>0</v>
      </c>
      <c r="AG32" s="24">
        <v>0</v>
      </c>
      <c r="AH32" s="20">
        <v>0</v>
      </c>
      <c r="AI32" s="21">
        <f t="shared" si="0"/>
        <v>39.800000000000004</v>
      </c>
      <c r="AJ32" s="22">
        <f t="shared" si="1"/>
        <v>0.44769403824521936</v>
      </c>
    </row>
    <row r="33" spans="1:36" ht="17.25" customHeight="1" x14ac:dyDescent="0.2">
      <c r="A33" s="16">
        <v>633</v>
      </c>
      <c r="B33" s="17" t="s">
        <v>34</v>
      </c>
      <c r="C33" s="48">
        <v>98</v>
      </c>
      <c r="D33" s="20">
        <v>14.3</v>
      </c>
      <c r="E33" s="24" t="s">
        <v>28</v>
      </c>
      <c r="F33" s="20" t="s">
        <v>28</v>
      </c>
      <c r="G33" s="20">
        <v>1</v>
      </c>
      <c r="H33" s="24">
        <v>0.5</v>
      </c>
      <c r="I33" s="24">
        <v>0</v>
      </c>
      <c r="J33" s="24">
        <v>9</v>
      </c>
      <c r="K33" s="24">
        <v>7.5</v>
      </c>
      <c r="L33" s="24">
        <v>11.8</v>
      </c>
      <c r="M33" s="24">
        <v>7.6</v>
      </c>
      <c r="N33" s="24">
        <v>0</v>
      </c>
      <c r="O33" s="24" t="s">
        <v>28</v>
      </c>
      <c r="P33" s="24">
        <v>0</v>
      </c>
      <c r="Q33" s="24">
        <v>0</v>
      </c>
      <c r="R33" s="24">
        <v>0</v>
      </c>
      <c r="S33" s="24">
        <v>0</v>
      </c>
      <c r="T33" s="24">
        <v>0</v>
      </c>
      <c r="U33" s="24">
        <v>0</v>
      </c>
      <c r="V33" s="24">
        <v>0</v>
      </c>
      <c r="W33" s="24" t="s">
        <v>28</v>
      </c>
      <c r="X33" s="24" t="s">
        <v>28</v>
      </c>
      <c r="Y33" s="24">
        <v>0</v>
      </c>
      <c r="Z33" s="24">
        <v>0</v>
      </c>
      <c r="AA33" s="24">
        <v>0</v>
      </c>
      <c r="AB33" s="24">
        <v>0</v>
      </c>
      <c r="AC33" s="24">
        <v>0</v>
      </c>
      <c r="AD33" s="50" t="s">
        <v>28</v>
      </c>
      <c r="AE33" s="24">
        <v>0</v>
      </c>
      <c r="AF33" s="24">
        <v>0</v>
      </c>
      <c r="AG33" s="24" t="s">
        <v>28</v>
      </c>
      <c r="AH33" s="24" t="s">
        <v>28</v>
      </c>
      <c r="AI33" s="21">
        <f t="shared" si="0"/>
        <v>51.699999999999996</v>
      </c>
      <c r="AJ33" s="22">
        <f t="shared" si="1"/>
        <v>0.52755102040816326</v>
      </c>
    </row>
    <row r="34" spans="1:36" ht="17.25" customHeight="1" x14ac:dyDescent="0.2">
      <c r="A34" s="16">
        <v>660</v>
      </c>
      <c r="B34" s="25" t="s">
        <v>35</v>
      </c>
      <c r="C34" s="48">
        <v>87.7</v>
      </c>
      <c r="D34" s="20">
        <v>13.2</v>
      </c>
      <c r="E34" s="20">
        <v>0.3</v>
      </c>
      <c r="F34" s="20">
        <v>0</v>
      </c>
      <c r="G34" s="20">
        <v>0</v>
      </c>
      <c r="H34" s="24">
        <v>0.2</v>
      </c>
      <c r="I34" s="24">
        <v>0</v>
      </c>
      <c r="J34" s="24">
        <v>3.8</v>
      </c>
      <c r="K34" s="24">
        <v>4.9000000000000004</v>
      </c>
      <c r="L34" s="24">
        <v>5</v>
      </c>
      <c r="M34" s="24">
        <v>6.1</v>
      </c>
      <c r="N34" s="24">
        <v>0</v>
      </c>
      <c r="O34" s="24">
        <v>0.4</v>
      </c>
      <c r="P34" s="24">
        <v>0</v>
      </c>
      <c r="Q34" s="24">
        <v>0</v>
      </c>
      <c r="R34" s="24">
        <v>0</v>
      </c>
      <c r="S34" s="24">
        <v>0</v>
      </c>
      <c r="T34" s="24">
        <v>0</v>
      </c>
      <c r="U34" s="24">
        <v>0</v>
      </c>
      <c r="V34" s="24">
        <v>0</v>
      </c>
      <c r="W34" s="24">
        <v>0</v>
      </c>
      <c r="X34" s="24">
        <v>0</v>
      </c>
      <c r="Y34" s="24">
        <v>0</v>
      </c>
      <c r="Z34" s="24">
        <v>0</v>
      </c>
      <c r="AA34" s="24">
        <v>0</v>
      </c>
      <c r="AB34" s="24">
        <v>0</v>
      </c>
      <c r="AC34" s="24">
        <v>0</v>
      </c>
      <c r="AD34" s="24">
        <v>1.4</v>
      </c>
      <c r="AE34" s="24">
        <v>0</v>
      </c>
      <c r="AF34" s="24">
        <v>0</v>
      </c>
      <c r="AG34" s="24">
        <v>0.5</v>
      </c>
      <c r="AH34" s="20">
        <v>0</v>
      </c>
      <c r="AI34" s="21">
        <f t="shared" si="0"/>
        <v>35.799999999999997</v>
      </c>
      <c r="AJ34" s="22">
        <f t="shared" si="1"/>
        <v>0.40820980615735458</v>
      </c>
    </row>
    <row r="35" spans="1:36" ht="17.25" customHeight="1" x14ac:dyDescent="0.2">
      <c r="A35" s="16">
        <v>666</v>
      </c>
      <c r="B35" s="17" t="s">
        <v>36</v>
      </c>
      <c r="C35" s="48">
        <v>48</v>
      </c>
      <c r="D35" s="20">
        <v>3.9</v>
      </c>
      <c r="E35" s="20">
        <v>1.8</v>
      </c>
      <c r="F35" s="20">
        <v>0.1</v>
      </c>
      <c r="G35" s="20">
        <v>0.1</v>
      </c>
      <c r="H35" s="24">
        <v>0.1</v>
      </c>
      <c r="I35" s="24">
        <v>0.1</v>
      </c>
      <c r="J35" s="24">
        <v>1.2</v>
      </c>
      <c r="K35" s="24">
        <v>1.8</v>
      </c>
      <c r="L35" s="24">
        <v>0</v>
      </c>
      <c r="M35" s="24">
        <v>10</v>
      </c>
      <c r="N35" s="24">
        <v>0.1</v>
      </c>
      <c r="O35" s="24">
        <v>1.4</v>
      </c>
      <c r="P35" s="24">
        <v>0</v>
      </c>
      <c r="Q35" s="24">
        <v>0</v>
      </c>
      <c r="R35" s="24">
        <v>0</v>
      </c>
      <c r="S35" s="24">
        <v>0.1</v>
      </c>
      <c r="T35" s="24">
        <v>0</v>
      </c>
      <c r="U35" s="24">
        <v>0</v>
      </c>
      <c r="V35" s="24">
        <v>0</v>
      </c>
      <c r="W35" s="24">
        <v>0</v>
      </c>
      <c r="X35" s="24">
        <v>0</v>
      </c>
      <c r="Y35" s="24">
        <v>0</v>
      </c>
      <c r="Z35" s="24">
        <v>0</v>
      </c>
      <c r="AA35" s="24">
        <v>0</v>
      </c>
      <c r="AB35" s="24">
        <v>0</v>
      </c>
      <c r="AC35" s="24">
        <v>5.5</v>
      </c>
      <c r="AD35" s="24">
        <v>2.8</v>
      </c>
      <c r="AE35" s="24">
        <v>0</v>
      </c>
      <c r="AF35" s="24">
        <v>0</v>
      </c>
      <c r="AG35" s="24">
        <v>0.7</v>
      </c>
      <c r="AH35" s="20">
        <v>0</v>
      </c>
      <c r="AI35" s="21">
        <f t="shared" si="0"/>
        <v>29.700000000000003</v>
      </c>
      <c r="AJ35" s="22">
        <f t="shared" si="1"/>
        <v>0.61875000000000002</v>
      </c>
    </row>
    <row r="36" spans="1:36" ht="17.25" customHeight="1" x14ac:dyDescent="0.2">
      <c r="A36" s="16">
        <v>690</v>
      </c>
      <c r="B36" s="17" t="s">
        <v>37</v>
      </c>
      <c r="C36" s="48">
        <v>55.8</v>
      </c>
      <c r="D36" s="20">
        <v>5.0999999999999996</v>
      </c>
      <c r="E36" s="20">
        <v>1.3</v>
      </c>
      <c r="F36" s="20">
        <v>0</v>
      </c>
      <c r="G36" s="20">
        <v>0</v>
      </c>
      <c r="H36" s="24">
        <v>0</v>
      </c>
      <c r="I36" s="24">
        <v>0</v>
      </c>
      <c r="J36" s="24">
        <v>2.5</v>
      </c>
      <c r="K36" s="24">
        <v>4.3</v>
      </c>
      <c r="L36" s="24">
        <v>0</v>
      </c>
      <c r="M36" s="24">
        <v>7.6</v>
      </c>
      <c r="N36" s="24">
        <v>0</v>
      </c>
      <c r="O36" s="24">
        <v>0.8</v>
      </c>
      <c r="P36" s="24">
        <v>0</v>
      </c>
      <c r="Q36" s="24">
        <v>0</v>
      </c>
      <c r="R36" s="24">
        <v>0</v>
      </c>
      <c r="S36" s="24">
        <v>0</v>
      </c>
      <c r="T36" s="24">
        <v>0</v>
      </c>
      <c r="U36" s="24">
        <v>0</v>
      </c>
      <c r="V36" s="24">
        <v>0</v>
      </c>
      <c r="W36" s="24">
        <v>0</v>
      </c>
      <c r="X36" s="24">
        <v>0</v>
      </c>
      <c r="Y36" s="24">
        <v>0</v>
      </c>
      <c r="Z36" s="24">
        <v>0</v>
      </c>
      <c r="AA36" s="24">
        <v>0</v>
      </c>
      <c r="AB36" s="24">
        <v>0</v>
      </c>
      <c r="AC36" s="24">
        <v>3.6</v>
      </c>
      <c r="AD36" s="24">
        <v>6.9</v>
      </c>
      <c r="AE36" s="24">
        <v>0</v>
      </c>
      <c r="AF36" s="24">
        <v>0</v>
      </c>
      <c r="AG36" s="24">
        <v>0</v>
      </c>
      <c r="AH36" s="20">
        <v>0</v>
      </c>
      <c r="AI36" s="21">
        <f t="shared" si="0"/>
        <v>32.1</v>
      </c>
      <c r="AJ36" s="22">
        <f t="shared" si="1"/>
        <v>0.57526881720430112</v>
      </c>
    </row>
    <row r="37" spans="1:36" ht="17.25" customHeight="1" x14ac:dyDescent="0.2">
      <c r="A37" s="16">
        <v>731</v>
      </c>
      <c r="B37" s="17" t="s">
        <v>38</v>
      </c>
      <c r="C37" s="48">
        <v>68</v>
      </c>
      <c r="D37" s="20">
        <v>12.2</v>
      </c>
      <c r="E37" s="20">
        <v>0.4</v>
      </c>
      <c r="F37" s="20">
        <v>0.2</v>
      </c>
      <c r="G37" s="20">
        <v>0.2</v>
      </c>
      <c r="H37" s="24">
        <v>0.2</v>
      </c>
      <c r="I37" s="24">
        <v>0.2</v>
      </c>
      <c r="J37" s="24">
        <v>6</v>
      </c>
      <c r="K37" s="24">
        <v>5.4</v>
      </c>
      <c r="L37" s="24" t="s">
        <v>28</v>
      </c>
      <c r="M37" s="24">
        <v>5</v>
      </c>
      <c r="N37" s="24">
        <v>0</v>
      </c>
      <c r="O37" s="24">
        <v>0</v>
      </c>
      <c r="P37" s="24">
        <v>0</v>
      </c>
      <c r="Q37" s="24">
        <v>0</v>
      </c>
      <c r="R37" s="24">
        <v>0</v>
      </c>
      <c r="S37" s="24">
        <v>0</v>
      </c>
      <c r="T37" s="24">
        <v>0.2</v>
      </c>
      <c r="U37" s="24">
        <v>0</v>
      </c>
      <c r="V37" s="24">
        <v>0</v>
      </c>
      <c r="W37" s="24" t="s">
        <v>28</v>
      </c>
      <c r="X37" s="24">
        <v>0</v>
      </c>
      <c r="Y37" s="24">
        <v>0</v>
      </c>
      <c r="Z37" s="24">
        <v>0</v>
      </c>
      <c r="AA37" s="24" t="s">
        <v>28</v>
      </c>
      <c r="AB37" s="24">
        <v>0</v>
      </c>
      <c r="AC37" s="24">
        <v>0</v>
      </c>
      <c r="AD37" s="24">
        <v>0.6</v>
      </c>
      <c r="AE37" s="24">
        <v>0</v>
      </c>
      <c r="AF37" s="24">
        <v>0</v>
      </c>
      <c r="AG37" s="24" t="s">
        <v>28</v>
      </c>
      <c r="AH37" s="20">
        <v>0</v>
      </c>
      <c r="AI37" s="21">
        <f t="shared" si="0"/>
        <v>30.599999999999998</v>
      </c>
      <c r="AJ37" s="22">
        <f t="shared" si="1"/>
        <v>0.44999999999999996</v>
      </c>
    </row>
    <row r="38" spans="1:36" ht="17.25" customHeight="1" x14ac:dyDescent="0.2">
      <c r="A38" s="16">
        <v>782</v>
      </c>
      <c r="B38" s="17" t="s">
        <v>39</v>
      </c>
      <c r="C38" s="48">
        <v>59.3</v>
      </c>
      <c r="D38" s="20">
        <v>10</v>
      </c>
      <c r="E38" s="20">
        <v>0.5</v>
      </c>
      <c r="F38" s="20">
        <v>0</v>
      </c>
      <c r="G38" s="20">
        <v>0</v>
      </c>
      <c r="H38" s="24">
        <v>0</v>
      </c>
      <c r="I38" s="24">
        <v>0</v>
      </c>
      <c r="J38" s="24">
        <v>3</v>
      </c>
      <c r="K38" s="24">
        <v>2.5</v>
      </c>
      <c r="L38" s="24">
        <v>0.7</v>
      </c>
      <c r="M38" s="24">
        <v>15</v>
      </c>
      <c r="N38" s="24">
        <v>0</v>
      </c>
      <c r="O38" s="24">
        <v>0</v>
      </c>
      <c r="P38" s="24">
        <v>0</v>
      </c>
      <c r="Q38" s="24">
        <v>0</v>
      </c>
      <c r="R38" s="24">
        <v>0</v>
      </c>
      <c r="S38" s="24">
        <v>0</v>
      </c>
      <c r="T38" s="24">
        <v>0</v>
      </c>
      <c r="U38" s="24">
        <v>0</v>
      </c>
      <c r="V38" s="24">
        <v>0</v>
      </c>
      <c r="W38" s="24">
        <v>0</v>
      </c>
      <c r="X38" s="24">
        <v>0</v>
      </c>
      <c r="Y38" s="24">
        <v>0</v>
      </c>
      <c r="Z38" s="24">
        <v>0</v>
      </c>
      <c r="AA38" s="24">
        <v>0</v>
      </c>
      <c r="AB38" s="24">
        <v>0</v>
      </c>
      <c r="AC38" s="24">
        <v>1.2</v>
      </c>
      <c r="AD38" s="24">
        <v>2.4</v>
      </c>
      <c r="AE38" s="24">
        <v>0</v>
      </c>
      <c r="AF38" s="24">
        <v>0</v>
      </c>
      <c r="AG38" s="24" t="s">
        <v>28</v>
      </c>
      <c r="AH38" s="20">
        <v>0</v>
      </c>
      <c r="AI38" s="21">
        <f t="shared" si="0"/>
        <v>35.299999999999997</v>
      </c>
      <c r="AJ38" s="22">
        <f t="shared" si="1"/>
        <v>0.59527824620573355</v>
      </c>
    </row>
    <row r="39" spans="1:36" ht="17.25" customHeight="1" x14ac:dyDescent="0.2">
      <c r="A39" s="16">
        <v>845</v>
      </c>
      <c r="B39" s="17" t="s">
        <v>40</v>
      </c>
      <c r="C39" s="48">
        <v>60.9</v>
      </c>
      <c r="D39" s="20">
        <v>17.5</v>
      </c>
      <c r="E39" s="24" t="s">
        <v>28</v>
      </c>
      <c r="F39" s="20">
        <v>0</v>
      </c>
      <c r="G39" s="20">
        <v>0</v>
      </c>
      <c r="H39" s="24">
        <v>0</v>
      </c>
      <c r="I39" s="24">
        <v>0</v>
      </c>
      <c r="J39" s="24">
        <v>7.2</v>
      </c>
      <c r="K39" s="24">
        <v>7</v>
      </c>
      <c r="L39" s="24">
        <v>2.5</v>
      </c>
      <c r="M39" s="24">
        <v>2.9</v>
      </c>
      <c r="N39" s="24">
        <v>0</v>
      </c>
      <c r="O39" s="24">
        <v>0</v>
      </c>
      <c r="P39" s="24">
        <v>0</v>
      </c>
      <c r="Q39" s="24">
        <v>0</v>
      </c>
      <c r="R39" s="24">
        <v>0</v>
      </c>
      <c r="S39" s="24">
        <v>0</v>
      </c>
      <c r="T39" s="24">
        <v>0</v>
      </c>
      <c r="U39" s="24">
        <v>0</v>
      </c>
      <c r="V39" s="24">
        <v>0</v>
      </c>
      <c r="W39" s="24">
        <v>0</v>
      </c>
      <c r="X39" s="24">
        <v>0</v>
      </c>
      <c r="Y39" s="24">
        <v>0</v>
      </c>
      <c r="Z39" s="24">
        <v>0</v>
      </c>
      <c r="AA39" s="24">
        <v>0</v>
      </c>
      <c r="AB39" s="24">
        <v>0</v>
      </c>
      <c r="AC39" s="24">
        <v>0.7</v>
      </c>
      <c r="AD39" s="24">
        <v>2.1</v>
      </c>
      <c r="AE39" s="24">
        <v>0</v>
      </c>
      <c r="AF39" s="24">
        <v>0</v>
      </c>
      <c r="AG39" s="24" t="s">
        <v>28</v>
      </c>
      <c r="AH39" s="20">
        <v>0</v>
      </c>
      <c r="AI39" s="21">
        <f t="shared" si="0"/>
        <v>39.900000000000006</v>
      </c>
      <c r="AJ39" s="22">
        <f t="shared" si="1"/>
        <v>0.65517241379310354</v>
      </c>
    </row>
    <row r="40" spans="1:36" ht="17.25" customHeight="1" x14ac:dyDescent="0.2">
      <c r="A40" s="372" t="s">
        <v>41</v>
      </c>
      <c r="B40" s="373"/>
      <c r="C40" s="27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  <c r="AH40" s="28"/>
      <c r="AI40" s="29"/>
      <c r="AJ40" s="30"/>
    </row>
    <row r="41" spans="1:36" ht="17.25" customHeight="1" x14ac:dyDescent="0.2">
      <c r="A41" s="16">
        <v>1002</v>
      </c>
      <c r="B41" s="17" t="s">
        <v>42</v>
      </c>
      <c r="C41" s="18"/>
      <c r="D41" s="20">
        <v>24.1</v>
      </c>
      <c r="E41" s="20">
        <v>2.6</v>
      </c>
      <c r="F41" s="20">
        <v>8.9</v>
      </c>
      <c r="G41" s="20">
        <v>3.4</v>
      </c>
      <c r="H41" s="20">
        <v>0.2</v>
      </c>
      <c r="I41" s="20">
        <v>0.4</v>
      </c>
      <c r="J41" s="24">
        <v>11.3</v>
      </c>
      <c r="K41" s="24">
        <v>3.8</v>
      </c>
      <c r="L41" s="24">
        <v>2.4</v>
      </c>
      <c r="M41" s="24">
        <v>14.7</v>
      </c>
      <c r="N41" s="24">
        <v>0</v>
      </c>
      <c r="O41" s="24">
        <v>0.1</v>
      </c>
      <c r="P41" s="24">
        <v>0</v>
      </c>
      <c r="Q41" s="24">
        <v>0</v>
      </c>
      <c r="R41" s="20">
        <v>0</v>
      </c>
      <c r="S41" s="20">
        <v>0</v>
      </c>
      <c r="T41" s="20">
        <v>0</v>
      </c>
      <c r="U41" s="20">
        <v>0</v>
      </c>
      <c r="V41" s="20">
        <v>1.4</v>
      </c>
      <c r="W41" s="20">
        <v>0.7</v>
      </c>
      <c r="X41" s="20">
        <v>0.1</v>
      </c>
      <c r="Y41" s="20">
        <v>0</v>
      </c>
      <c r="Z41" s="20">
        <v>0</v>
      </c>
      <c r="AA41" s="20">
        <v>0</v>
      </c>
      <c r="AB41" s="20">
        <v>0</v>
      </c>
      <c r="AC41" s="20">
        <v>0.3</v>
      </c>
      <c r="AD41" s="20">
        <v>12.3</v>
      </c>
      <c r="AE41" s="20">
        <v>0</v>
      </c>
      <c r="AF41" s="20">
        <v>0</v>
      </c>
      <c r="AG41" s="20">
        <v>3.8</v>
      </c>
      <c r="AH41" s="20">
        <v>1.2</v>
      </c>
      <c r="AI41" s="21">
        <f t="shared" ref="AI41:AI83" si="2">SUM(D41:AH41)</f>
        <v>91.699999999999989</v>
      </c>
      <c r="AJ41" s="22"/>
    </row>
    <row r="42" spans="1:36" ht="17.25" customHeight="1" x14ac:dyDescent="0.2">
      <c r="A42" s="16">
        <v>1032</v>
      </c>
      <c r="B42" s="17" t="s">
        <v>43</v>
      </c>
      <c r="C42" s="18"/>
      <c r="D42" s="20">
        <v>10.8</v>
      </c>
      <c r="E42" s="20">
        <v>5.0999999999999996</v>
      </c>
      <c r="F42" s="20">
        <v>1.9</v>
      </c>
      <c r="G42" s="20">
        <v>7.6</v>
      </c>
      <c r="H42" s="20">
        <v>3.7</v>
      </c>
      <c r="I42" s="20">
        <v>0</v>
      </c>
      <c r="J42" s="24">
        <v>31.8</v>
      </c>
      <c r="K42" s="24">
        <v>10.199999999999999</v>
      </c>
      <c r="L42" s="24">
        <v>1.2</v>
      </c>
      <c r="M42" s="51">
        <v>12.8</v>
      </c>
      <c r="N42" s="24">
        <v>0</v>
      </c>
      <c r="O42" s="24">
        <v>0.4</v>
      </c>
      <c r="P42" s="24">
        <v>0</v>
      </c>
      <c r="Q42" s="24">
        <v>0</v>
      </c>
      <c r="R42" s="20">
        <v>0</v>
      </c>
      <c r="S42" s="20">
        <v>0</v>
      </c>
      <c r="T42" s="20">
        <v>0</v>
      </c>
      <c r="U42" s="20">
        <v>0</v>
      </c>
      <c r="V42" s="20">
        <v>0.6</v>
      </c>
      <c r="W42" s="20">
        <v>0.6</v>
      </c>
      <c r="X42" s="24">
        <v>2.7</v>
      </c>
      <c r="Y42" s="24">
        <v>0</v>
      </c>
      <c r="Z42" s="20">
        <v>0</v>
      </c>
      <c r="AA42" s="20">
        <v>0.1</v>
      </c>
      <c r="AB42" s="20">
        <v>0</v>
      </c>
      <c r="AC42" s="361" t="s">
        <v>86</v>
      </c>
      <c r="AD42" s="366"/>
      <c r="AE42" s="367"/>
      <c r="AF42" s="20">
        <v>0.1</v>
      </c>
      <c r="AG42" s="20">
        <v>4</v>
      </c>
      <c r="AH42" s="20">
        <v>0.5</v>
      </c>
      <c r="AI42" s="21">
        <f t="shared" si="2"/>
        <v>94.09999999999998</v>
      </c>
      <c r="AJ42" s="22"/>
    </row>
    <row r="43" spans="1:36" ht="17.25" customHeight="1" x14ac:dyDescent="0.2">
      <c r="A43" s="16">
        <v>1039</v>
      </c>
      <c r="B43" s="17" t="s">
        <v>44</v>
      </c>
      <c r="C43" s="18"/>
      <c r="D43" s="20">
        <v>16.600000000000001</v>
      </c>
      <c r="E43" s="20">
        <v>5</v>
      </c>
      <c r="F43" s="20">
        <v>0</v>
      </c>
      <c r="G43" s="20">
        <v>23.6</v>
      </c>
      <c r="H43" s="20">
        <v>1.6</v>
      </c>
      <c r="I43" s="20">
        <v>0</v>
      </c>
      <c r="J43" s="24">
        <v>21.6</v>
      </c>
      <c r="K43" s="24">
        <v>5</v>
      </c>
      <c r="L43" s="24">
        <v>7.4</v>
      </c>
      <c r="M43" s="24">
        <v>6</v>
      </c>
      <c r="N43" s="24">
        <v>0</v>
      </c>
      <c r="O43" s="24">
        <v>0.8</v>
      </c>
      <c r="P43" s="24">
        <v>0</v>
      </c>
      <c r="Q43" s="24">
        <v>0</v>
      </c>
      <c r="R43" s="20">
        <v>0</v>
      </c>
      <c r="S43" s="20">
        <v>0</v>
      </c>
      <c r="T43" s="20">
        <v>0</v>
      </c>
      <c r="U43" s="20">
        <v>0</v>
      </c>
      <c r="V43" s="20">
        <v>7.8</v>
      </c>
      <c r="W43" s="20">
        <v>1.4</v>
      </c>
      <c r="X43" s="20">
        <v>1</v>
      </c>
      <c r="Y43" s="20">
        <v>0</v>
      </c>
      <c r="Z43" s="20">
        <v>0</v>
      </c>
      <c r="AA43" s="20">
        <v>0</v>
      </c>
      <c r="AB43" s="20">
        <v>0</v>
      </c>
      <c r="AC43" s="20">
        <v>2.8</v>
      </c>
      <c r="AD43" s="20">
        <v>3.8</v>
      </c>
      <c r="AE43" s="20">
        <v>0</v>
      </c>
      <c r="AF43" s="20">
        <v>0</v>
      </c>
      <c r="AG43" s="20">
        <v>1.8</v>
      </c>
      <c r="AH43" s="20">
        <v>0</v>
      </c>
      <c r="AI43" s="21">
        <f t="shared" si="2"/>
        <v>106.2</v>
      </c>
      <c r="AJ43" s="22"/>
    </row>
    <row r="44" spans="1:36" ht="17.25" customHeight="1" x14ac:dyDescent="0.2">
      <c r="A44" s="16">
        <v>1041</v>
      </c>
      <c r="B44" s="17" t="s">
        <v>7</v>
      </c>
      <c r="C44" s="18"/>
      <c r="D44" s="355" t="s">
        <v>48</v>
      </c>
      <c r="E44" s="357"/>
      <c r="F44" s="20">
        <v>3.8</v>
      </c>
      <c r="G44" s="355" t="s">
        <v>48</v>
      </c>
      <c r="H44" s="356"/>
      <c r="I44" s="356"/>
      <c r="J44" s="356"/>
      <c r="K44" s="356"/>
      <c r="L44" s="356"/>
      <c r="M44" s="356"/>
      <c r="N44" s="356"/>
      <c r="O44" s="357"/>
      <c r="P44" s="24">
        <v>0</v>
      </c>
      <c r="Q44" s="24">
        <v>0</v>
      </c>
      <c r="R44" s="20">
        <v>0</v>
      </c>
      <c r="S44" s="20">
        <v>0</v>
      </c>
      <c r="T44" s="20">
        <v>0</v>
      </c>
      <c r="U44" s="20">
        <v>0</v>
      </c>
      <c r="V44" s="20">
        <v>0.4</v>
      </c>
      <c r="W44" s="20">
        <v>1</v>
      </c>
      <c r="X44" s="20">
        <v>0.2</v>
      </c>
      <c r="Y44" s="20">
        <v>0</v>
      </c>
      <c r="Z44" s="20">
        <v>0</v>
      </c>
      <c r="AA44" s="20">
        <v>0</v>
      </c>
      <c r="AB44" s="20">
        <v>0</v>
      </c>
      <c r="AC44" s="20">
        <v>0.7</v>
      </c>
      <c r="AD44" s="20">
        <v>10.8</v>
      </c>
      <c r="AE44" s="20">
        <v>0</v>
      </c>
      <c r="AF44" s="20">
        <v>0</v>
      </c>
      <c r="AG44" s="20">
        <v>0</v>
      </c>
      <c r="AH44" s="20">
        <v>0.7</v>
      </c>
      <c r="AI44" s="21">
        <f t="shared" si="2"/>
        <v>17.600000000000001</v>
      </c>
      <c r="AJ44" s="22"/>
    </row>
    <row r="45" spans="1:36" ht="17.25" hidden="1" customHeight="1" x14ac:dyDescent="0.2">
      <c r="A45" s="16">
        <v>1094</v>
      </c>
      <c r="B45" s="32" t="s">
        <v>45</v>
      </c>
      <c r="C45" s="18"/>
      <c r="D45" s="20"/>
      <c r="E45" s="20"/>
      <c r="F45" s="20"/>
      <c r="G45" s="20"/>
      <c r="H45" s="20"/>
      <c r="I45" s="20"/>
      <c r="J45" s="24"/>
      <c r="K45" s="24"/>
      <c r="L45" s="24"/>
      <c r="M45" s="24"/>
      <c r="N45" s="24"/>
      <c r="O45" s="24"/>
      <c r="P45" s="24"/>
      <c r="Q45" s="24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1">
        <f t="shared" si="2"/>
        <v>0</v>
      </c>
      <c r="AJ45" s="22"/>
    </row>
    <row r="46" spans="1:36" ht="17.25" customHeight="1" x14ac:dyDescent="0.2">
      <c r="A46" s="16">
        <v>1089</v>
      </c>
      <c r="B46" s="17" t="s">
        <v>46</v>
      </c>
      <c r="C46" s="18"/>
      <c r="D46" s="24">
        <v>13.2</v>
      </c>
      <c r="E46" s="20">
        <v>5.2</v>
      </c>
      <c r="F46" s="53">
        <v>0.2</v>
      </c>
      <c r="G46" s="20">
        <v>3</v>
      </c>
      <c r="H46" s="20">
        <v>1.5</v>
      </c>
      <c r="I46" s="20">
        <v>0</v>
      </c>
      <c r="J46" s="355" t="s">
        <v>48</v>
      </c>
      <c r="K46" s="369"/>
      <c r="L46" s="24">
        <v>2</v>
      </c>
      <c r="M46" s="24">
        <v>14.5</v>
      </c>
      <c r="N46" s="24">
        <v>0</v>
      </c>
      <c r="O46" s="24">
        <v>3.3</v>
      </c>
      <c r="P46" s="24">
        <v>0</v>
      </c>
      <c r="Q46" s="24">
        <v>0</v>
      </c>
      <c r="R46" s="31" t="s">
        <v>48</v>
      </c>
      <c r="S46" s="20">
        <v>0</v>
      </c>
      <c r="T46" s="20">
        <v>0</v>
      </c>
      <c r="U46" s="20">
        <v>0</v>
      </c>
      <c r="V46" s="20">
        <v>1.3</v>
      </c>
      <c r="W46" s="20">
        <v>2.2000000000000002</v>
      </c>
      <c r="X46" s="20">
        <v>0.2</v>
      </c>
      <c r="Y46" s="20">
        <v>0</v>
      </c>
      <c r="Z46" s="20">
        <v>0</v>
      </c>
      <c r="AA46" s="20">
        <v>0</v>
      </c>
      <c r="AB46" s="20">
        <v>0</v>
      </c>
      <c r="AC46" s="20">
        <v>3.3</v>
      </c>
      <c r="AD46" s="361" t="s">
        <v>86</v>
      </c>
      <c r="AE46" s="367"/>
      <c r="AF46" s="20">
        <v>0</v>
      </c>
      <c r="AG46" s="20">
        <v>0.4</v>
      </c>
      <c r="AH46" s="20">
        <v>0</v>
      </c>
      <c r="AI46" s="21">
        <f t="shared" si="2"/>
        <v>50.29999999999999</v>
      </c>
      <c r="AJ46" s="22"/>
    </row>
    <row r="47" spans="1:36" ht="17.25" customHeight="1" x14ac:dyDescent="0.2">
      <c r="A47" s="16">
        <v>1105</v>
      </c>
      <c r="B47" s="17" t="s">
        <v>11</v>
      </c>
      <c r="C47" s="18"/>
      <c r="D47" s="20">
        <v>21.5</v>
      </c>
      <c r="E47" s="20">
        <v>5</v>
      </c>
      <c r="F47" s="20">
        <v>0</v>
      </c>
      <c r="G47" s="20">
        <v>5.2</v>
      </c>
      <c r="H47" s="20">
        <v>4.7</v>
      </c>
      <c r="I47" s="20">
        <v>0.1</v>
      </c>
      <c r="J47" s="7">
        <v>12.6</v>
      </c>
      <c r="K47" s="355" t="s">
        <v>88</v>
      </c>
      <c r="L47" s="358"/>
      <c r="M47" s="358"/>
      <c r="N47" s="358"/>
      <c r="O47" s="358"/>
      <c r="P47" s="368"/>
      <c r="Q47" s="24">
        <v>0</v>
      </c>
      <c r="R47" s="20">
        <v>0</v>
      </c>
      <c r="S47" s="20">
        <v>0</v>
      </c>
      <c r="T47" s="20">
        <v>0</v>
      </c>
      <c r="U47" s="20">
        <v>0</v>
      </c>
      <c r="V47" s="20">
        <v>0.1</v>
      </c>
      <c r="W47" s="355" t="s">
        <v>88</v>
      </c>
      <c r="X47" s="356"/>
      <c r="Y47" s="356"/>
      <c r="Z47" s="356"/>
      <c r="AA47" s="357"/>
      <c r="AB47" s="20">
        <v>0.1</v>
      </c>
      <c r="AC47" s="20">
        <v>1.4</v>
      </c>
      <c r="AD47" s="20">
        <v>11.5</v>
      </c>
      <c r="AE47" s="54" t="s">
        <v>86</v>
      </c>
      <c r="AF47" s="20">
        <v>0</v>
      </c>
      <c r="AG47" s="20">
        <v>2.5</v>
      </c>
      <c r="AH47" s="24">
        <v>0.1</v>
      </c>
      <c r="AI47" s="21">
        <f t="shared" si="2"/>
        <v>64.8</v>
      </c>
      <c r="AJ47" s="22"/>
    </row>
    <row r="48" spans="1:36" ht="17.25" customHeight="1" x14ac:dyDescent="0.2">
      <c r="A48" s="16">
        <v>1112</v>
      </c>
      <c r="B48" s="17" t="s">
        <v>47</v>
      </c>
      <c r="C48" s="18"/>
      <c r="D48" s="20">
        <v>6.7</v>
      </c>
      <c r="E48" s="20">
        <v>8.1</v>
      </c>
      <c r="F48" s="20">
        <v>0</v>
      </c>
      <c r="G48" s="20">
        <v>1.8</v>
      </c>
      <c r="H48" s="20">
        <v>0.5</v>
      </c>
      <c r="I48" s="20">
        <v>0</v>
      </c>
      <c r="J48" s="24">
        <v>22.5</v>
      </c>
      <c r="K48" s="24">
        <v>17.3</v>
      </c>
      <c r="L48" s="24">
        <v>1.6</v>
      </c>
      <c r="M48" s="24">
        <v>6.7</v>
      </c>
      <c r="N48" s="24">
        <v>0</v>
      </c>
      <c r="O48" s="24">
        <v>7.8</v>
      </c>
      <c r="P48" s="24">
        <v>0</v>
      </c>
      <c r="Q48" s="24">
        <v>0</v>
      </c>
      <c r="R48" s="20">
        <v>0</v>
      </c>
      <c r="S48" s="20">
        <v>0</v>
      </c>
      <c r="T48" s="20">
        <v>0</v>
      </c>
      <c r="U48" s="20">
        <v>0</v>
      </c>
      <c r="V48" s="20">
        <v>0.7</v>
      </c>
      <c r="W48" s="20">
        <v>0</v>
      </c>
      <c r="X48" s="20">
        <v>0</v>
      </c>
      <c r="Y48" s="20">
        <v>0</v>
      </c>
      <c r="Z48" s="20">
        <v>0</v>
      </c>
      <c r="AA48" s="20">
        <v>0</v>
      </c>
      <c r="AB48" s="20">
        <v>0.7</v>
      </c>
      <c r="AC48" s="20">
        <v>3.7</v>
      </c>
      <c r="AD48" s="361" t="s">
        <v>86</v>
      </c>
      <c r="AE48" s="358"/>
      <c r="AF48" s="358"/>
      <c r="AG48" s="45">
        <v>7.1</v>
      </c>
      <c r="AH48" s="20">
        <v>0.2</v>
      </c>
      <c r="AI48" s="21">
        <f t="shared" si="2"/>
        <v>85.4</v>
      </c>
      <c r="AJ48" s="22"/>
    </row>
    <row r="49" spans="1:36" ht="17.25" customHeight="1" x14ac:dyDescent="0.2">
      <c r="A49" s="33">
        <v>1151</v>
      </c>
      <c r="B49" s="17" t="s">
        <v>49</v>
      </c>
      <c r="C49" s="18"/>
      <c r="D49" s="355" t="s">
        <v>48</v>
      </c>
      <c r="E49" s="358"/>
      <c r="F49" s="358"/>
      <c r="G49" s="358"/>
      <c r="H49" s="358"/>
      <c r="I49" s="358"/>
      <c r="J49" s="358"/>
      <c r="K49" s="358"/>
      <c r="L49" s="358"/>
      <c r="M49" s="358"/>
      <c r="N49" s="358"/>
      <c r="O49" s="358"/>
      <c r="P49" s="358"/>
      <c r="Q49" s="358"/>
      <c r="R49" s="358"/>
      <c r="S49" s="358"/>
      <c r="T49" s="358"/>
      <c r="U49" s="358"/>
      <c r="V49" s="358"/>
      <c r="W49" s="358"/>
      <c r="X49" s="358"/>
      <c r="Y49" s="358"/>
      <c r="Z49" s="358"/>
      <c r="AA49" s="358"/>
      <c r="AB49" s="358"/>
      <c r="AC49" s="358"/>
      <c r="AD49" s="358"/>
      <c r="AE49" s="358"/>
      <c r="AF49" s="20">
        <v>0</v>
      </c>
      <c r="AG49" s="20">
        <v>0</v>
      </c>
      <c r="AH49" s="20">
        <v>1.3</v>
      </c>
      <c r="AI49" s="21">
        <f t="shared" si="2"/>
        <v>1.3</v>
      </c>
      <c r="AJ49" s="22"/>
    </row>
    <row r="50" spans="1:36" ht="17.25" customHeight="1" x14ac:dyDescent="0.2">
      <c r="A50" s="16">
        <v>1160</v>
      </c>
      <c r="B50" s="17" t="s">
        <v>50</v>
      </c>
      <c r="C50" s="18"/>
      <c r="D50" s="355" t="s">
        <v>48</v>
      </c>
      <c r="E50" s="362"/>
      <c r="F50" s="362"/>
      <c r="G50" s="362"/>
      <c r="H50" s="362"/>
      <c r="I50" s="362"/>
      <c r="J50" s="363"/>
      <c r="K50" s="24">
        <v>12.8</v>
      </c>
      <c r="L50" s="24">
        <v>0.8</v>
      </c>
      <c r="M50" s="24">
        <v>3.8</v>
      </c>
      <c r="N50" s="24">
        <v>0</v>
      </c>
      <c r="O50" s="31" t="s">
        <v>48</v>
      </c>
      <c r="P50" s="24">
        <v>0</v>
      </c>
      <c r="Q50" s="24">
        <v>0</v>
      </c>
      <c r="R50" s="20">
        <v>0</v>
      </c>
      <c r="S50" s="20">
        <v>0</v>
      </c>
      <c r="T50" s="20">
        <v>0</v>
      </c>
      <c r="U50" s="20">
        <v>0</v>
      </c>
      <c r="V50" s="20">
        <v>0.8</v>
      </c>
      <c r="W50" s="20">
        <v>0.4</v>
      </c>
      <c r="X50" s="20">
        <v>0</v>
      </c>
      <c r="Y50" s="20">
        <v>0</v>
      </c>
      <c r="Z50" s="20">
        <v>0</v>
      </c>
      <c r="AA50" s="20">
        <v>0</v>
      </c>
      <c r="AB50" s="20">
        <v>0</v>
      </c>
      <c r="AC50" s="20">
        <v>2.2000000000000002</v>
      </c>
      <c r="AD50" s="20">
        <v>27</v>
      </c>
      <c r="AE50" s="20">
        <v>0</v>
      </c>
      <c r="AF50" s="20">
        <v>0</v>
      </c>
      <c r="AG50" s="20">
        <v>5.4</v>
      </c>
      <c r="AH50" s="20">
        <v>0</v>
      </c>
      <c r="AI50" s="21">
        <f t="shared" si="2"/>
        <v>53.199999999999996</v>
      </c>
      <c r="AJ50" s="22"/>
    </row>
    <row r="51" spans="1:36" ht="17.25" customHeight="1" x14ac:dyDescent="0.2">
      <c r="A51" s="16">
        <v>1187</v>
      </c>
      <c r="B51" s="17" t="s">
        <v>51</v>
      </c>
      <c r="C51" s="18"/>
      <c r="D51" s="24">
        <v>25.4</v>
      </c>
      <c r="E51" s="20">
        <v>3.4</v>
      </c>
      <c r="F51" s="20">
        <v>0.8</v>
      </c>
      <c r="G51" s="20">
        <v>12.2</v>
      </c>
      <c r="H51" s="20">
        <v>4.2</v>
      </c>
      <c r="I51" s="20">
        <v>0.1</v>
      </c>
      <c r="J51" s="24">
        <v>18</v>
      </c>
      <c r="K51" s="24">
        <v>5.5</v>
      </c>
      <c r="L51" s="24">
        <v>4.2</v>
      </c>
      <c r="M51" s="24">
        <v>16.7</v>
      </c>
      <c r="N51" s="24">
        <v>0</v>
      </c>
      <c r="O51" s="24">
        <v>1.3</v>
      </c>
      <c r="P51" s="24">
        <v>0.1</v>
      </c>
      <c r="Q51" s="24">
        <v>0</v>
      </c>
      <c r="R51" s="20">
        <v>0</v>
      </c>
      <c r="S51" s="20">
        <v>0</v>
      </c>
      <c r="T51" s="20">
        <v>0</v>
      </c>
      <c r="U51" s="20">
        <v>0</v>
      </c>
      <c r="V51" s="20">
        <v>2.5</v>
      </c>
      <c r="W51" s="20">
        <v>0</v>
      </c>
      <c r="X51" s="20">
        <v>0.8</v>
      </c>
      <c r="Y51" s="20">
        <v>0</v>
      </c>
      <c r="Z51" s="20">
        <v>0</v>
      </c>
      <c r="AA51" s="20">
        <v>0</v>
      </c>
      <c r="AB51" s="20">
        <v>0</v>
      </c>
      <c r="AC51" s="20">
        <v>1.9</v>
      </c>
      <c r="AD51" s="20">
        <v>3.6</v>
      </c>
      <c r="AE51" s="20">
        <v>0</v>
      </c>
      <c r="AF51" s="20">
        <v>0</v>
      </c>
      <c r="AG51" s="20">
        <v>0.1</v>
      </c>
      <c r="AH51" s="20">
        <v>0</v>
      </c>
      <c r="AI51" s="21">
        <f t="shared" si="2"/>
        <v>100.79999999999998</v>
      </c>
      <c r="AJ51" s="22"/>
    </row>
    <row r="52" spans="1:36" ht="17.25" customHeight="1" x14ac:dyDescent="0.2">
      <c r="A52" s="33">
        <v>1195</v>
      </c>
      <c r="B52" s="17" t="s">
        <v>52</v>
      </c>
      <c r="C52" s="18"/>
      <c r="D52" s="20">
        <v>9.6999999999999993</v>
      </c>
      <c r="E52" s="20">
        <v>9.1999999999999993</v>
      </c>
      <c r="F52" s="20">
        <v>0</v>
      </c>
      <c r="G52" s="20">
        <v>1.8</v>
      </c>
      <c r="H52" s="20">
        <v>0.9</v>
      </c>
      <c r="I52" s="20">
        <v>0</v>
      </c>
      <c r="J52" s="24">
        <v>10.1</v>
      </c>
      <c r="K52" s="24">
        <v>9.1999999999999993</v>
      </c>
      <c r="L52" s="24">
        <v>1.6</v>
      </c>
      <c r="M52" s="24">
        <v>11.7</v>
      </c>
      <c r="N52" s="24">
        <v>0</v>
      </c>
      <c r="O52" s="24">
        <v>4.0999999999999996</v>
      </c>
      <c r="P52" s="24">
        <v>0</v>
      </c>
      <c r="Q52" s="24">
        <v>0</v>
      </c>
      <c r="R52" s="20">
        <v>0</v>
      </c>
      <c r="S52" s="20">
        <v>0</v>
      </c>
      <c r="T52" s="20">
        <v>0.2</v>
      </c>
      <c r="U52" s="20">
        <v>0</v>
      </c>
      <c r="V52" s="20">
        <v>0</v>
      </c>
      <c r="W52" s="20">
        <v>0</v>
      </c>
      <c r="X52" s="20">
        <v>0</v>
      </c>
      <c r="Y52" s="20">
        <v>0</v>
      </c>
      <c r="Z52" s="20">
        <v>0</v>
      </c>
      <c r="AA52" s="20">
        <v>0</v>
      </c>
      <c r="AB52" s="20">
        <v>0</v>
      </c>
      <c r="AC52" s="20">
        <v>2.8</v>
      </c>
      <c r="AD52" s="361" t="s">
        <v>86</v>
      </c>
      <c r="AE52" s="359"/>
      <c r="AF52" s="360"/>
      <c r="AG52" s="20">
        <v>4.5999999999999996</v>
      </c>
      <c r="AH52" s="20">
        <v>0</v>
      </c>
      <c r="AI52" s="21">
        <f t="shared" si="2"/>
        <v>65.899999999999991</v>
      </c>
      <c r="AJ52" s="22"/>
    </row>
    <row r="53" spans="1:36" ht="17.25" customHeight="1" x14ac:dyDescent="0.2">
      <c r="A53" s="16">
        <v>1203</v>
      </c>
      <c r="B53" s="17" t="s">
        <v>53</v>
      </c>
      <c r="C53" s="18"/>
      <c r="D53" s="355" t="s">
        <v>48</v>
      </c>
      <c r="E53" s="362"/>
      <c r="F53" s="362"/>
      <c r="G53" s="362"/>
      <c r="H53" s="363"/>
      <c r="I53" s="20">
        <v>0.2</v>
      </c>
      <c r="J53" s="24">
        <v>15.5</v>
      </c>
      <c r="K53" s="24">
        <v>6.4</v>
      </c>
      <c r="L53" s="24">
        <v>2.9</v>
      </c>
      <c r="M53" s="24">
        <v>15.1</v>
      </c>
      <c r="N53" s="24">
        <v>0.2</v>
      </c>
      <c r="O53" s="24">
        <v>1.4</v>
      </c>
      <c r="P53" s="24">
        <v>0</v>
      </c>
      <c r="Q53" s="24">
        <v>0</v>
      </c>
      <c r="R53" s="20">
        <v>0</v>
      </c>
      <c r="S53" s="20">
        <v>0</v>
      </c>
      <c r="T53" s="20">
        <v>0</v>
      </c>
      <c r="U53" s="20">
        <v>0</v>
      </c>
      <c r="V53" s="20">
        <v>0</v>
      </c>
      <c r="W53" s="20">
        <v>1</v>
      </c>
      <c r="X53" s="20">
        <v>0.2</v>
      </c>
      <c r="Y53" s="20">
        <v>0</v>
      </c>
      <c r="Z53" s="20">
        <v>0</v>
      </c>
      <c r="AA53" s="20">
        <v>0</v>
      </c>
      <c r="AB53" s="20">
        <v>0</v>
      </c>
      <c r="AC53" s="20">
        <v>0.7</v>
      </c>
      <c r="AD53" s="20">
        <v>2.9</v>
      </c>
      <c r="AE53" s="54" t="s">
        <v>86</v>
      </c>
      <c r="AF53" s="20">
        <v>0</v>
      </c>
      <c r="AG53" s="20">
        <v>0.5</v>
      </c>
      <c r="AH53" s="20">
        <v>0</v>
      </c>
      <c r="AI53" s="21">
        <f t="shared" si="2"/>
        <v>47.000000000000007</v>
      </c>
      <c r="AJ53" s="22"/>
    </row>
    <row r="54" spans="1:36" ht="17.25" customHeight="1" x14ac:dyDescent="0.2">
      <c r="A54" s="16">
        <v>1211</v>
      </c>
      <c r="B54" s="17" t="s">
        <v>54</v>
      </c>
      <c r="C54" s="18"/>
      <c r="D54" s="20">
        <v>15.1</v>
      </c>
      <c r="E54" s="20">
        <v>4.8</v>
      </c>
      <c r="F54" s="20">
        <v>0.1</v>
      </c>
      <c r="G54" s="20">
        <v>1.9</v>
      </c>
      <c r="H54" s="20">
        <v>4.8</v>
      </c>
      <c r="I54" s="20">
        <v>0</v>
      </c>
      <c r="J54" s="24">
        <v>24.1</v>
      </c>
      <c r="K54" s="24">
        <v>14.5</v>
      </c>
      <c r="L54" s="24">
        <v>0.9</v>
      </c>
      <c r="M54" s="24">
        <v>28.5</v>
      </c>
      <c r="N54" s="24">
        <v>0</v>
      </c>
      <c r="O54" s="24">
        <v>2.2000000000000002</v>
      </c>
      <c r="P54" s="24">
        <v>0</v>
      </c>
      <c r="Q54" s="24">
        <v>0</v>
      </c>
      <c r="R54" s="20">
        <v>0</v>
      </c>
      <c r="S54" s="20">
        <v>0</v>
      </c>
      <c r="T54" s="20">
        <v>0</v>
      </c>
      <c r="U54" s="20">
        <v>0</v>
      </c>
      <c r="V54" s="20">
        <v>0</v>
      </c>
      <c r="W54" s="20">
        <v>0.6</v>
      </c>
      <c r="X54" s="20">
        <v>0.3</v>
      </c>
      <c r="Y54" s="20">
        <v>0</v>
      </c>
      <c r="Z54" s="20">
        <v>0</v>
      </c>
      <c r="AA54" s="20">
        <v>0.1</v>
      </c>
      <c r="AB54" s="20">
        <v>0.1</v>
      </c>
      <c r="AC54" s="20">
        <v>1.2</v>
      </c>
      <c r="AD54" s="361" t="s">
        <v>86</v>
      </c>
      <c r="AE54" s="364"/>
      <c r="AF54" s="365"/>
      <c r="AG54" s="20">
        <v>2.7</v>
      </c>
      <c r="AH54" s="20">
        <v>0</v>
      </c>
      <c r="AI54" s="21">
        <f t="shared" si="2"/>
        <v>101.89999999999999</v>
      </c>
      <c r="AJ54" s="22"/>
    </row>
    <row r="55" spans="1:36" ht="17.25" customHeight="1" x14ac:dyDescent="0.2">
      <c r="A55" s="16">
        <v>1225</v>
      </c>
      <c r="B55" s="17" t="s">
        <v>17</v>
      </c>
      <c r="C55" s="18"/>
      <c r="D55" s="361" t="s">
        <v>86</v>
      </c>
      <c r="E55" s="366"/>
      <c r="F55" s="367"/>
      <c r="G55" s="20">
        <v>7.8</v>
      </c>
      <c r="H55" s="20">
        <v>7.6</v>
      </c>
      <c r="I55" s="20">
        <v>0</v>
      </c>
      <c r="J55" s="24">
        <v>35.4</v>
      </c>
      <c r="K55" s="24">
        <v>13.6</v>
      </c>
      <c r="L55" s="24">
        <v>4.4000000000000004</v>
      </c>
      <c r="M55" s="24">
        <v>17.399999999999999</v>
      </c>
      <c r="N55" s="24">
        <v>0</v>
      </c>
      <c r="O55" s="24">
        <v>2.2000000000000002</v>
      </c>
      <c r="P55" s="24">
        <v>0</v>
      </c>
      <c r="Q55" s="24">
        <v>0</v>
      </c>
      <c r="R55" s="20">
        <v>0</v>
      </c>
      <c r="S55" s="20">
        <v>0</v>
      </c>
      <c r="T55" s="20">
        <v>0</v>
      </c>
      <c r="U55" s="20">
        <v>0</v>
      </c>
      <c r="V55" s="20">
        <v>0</v>
      </c>
      <c r="W55" s="20">
        <v>1.8</v>
      </c>
      <c r="X55" s="20">
        <v>0</v>
      </c>
      <c r="Y55" s="20">
        <v>0</v>
      </c>
      <c r="Z55" s="20">
        <v>0</v>
      </c>
      <c r="AA55" s="20">
        <v>0</v>
      </c>
      <c r="AB55" s="20">
        <v>0</v>
      </c>
      <c r="AC55" s="20">
        <v>1.4</v>
      </c>
      <c r="AD55" s="361" t="s">
        <v>86</v>
      </c>
      <c r="AE55" s="358"/>
      <c r="AF55" s="358"/>
      <c r="AG55" s="358"/>
      <c r="AH55" s="368"/>
      <c r="AI55" s="21">
        <f t="shared" si="2"/>
        <v>91.6</v>
      </c>
      <c r="AJ55" s="22"/>
    </row>
    <row r="56" spans="1:36" ht="17.25" customHeight="1" x14ac:dyDescent="0.2">
      <c r="A56" s="16">
        <v>1270</v>
      </c>
      <c r="B56" s="17" t="s">
        <v>55</v>
      </c>
      <c r="C56" s="18"/>
      <c r="D56" s="20">
        <v>14.8</v>
      </c>
      <c r="E56" s="20">
        <v>10.6</v>
      </c>
      <c r="F56" s="20">
        <v>0</v>
      </c>
      <c r="G56" s="20">
        <v>13.4</v>
      </c>
      <c r="H56" s="20">
        <v>10.8</v>
      </c>
      <c r="I56" s="20">
        <v>0</v>
      </c>
      <c r="J56" s="361" t="s">
        <v>86</v>
      </c>
      <c r="K56" s="368"/>
      <c r="L56" s="24">
        <v>1.6</v>
      </c>
      <c r="M56" s="54" t="s">
        <v>86</v>
      </c>
      <c r="N56" s="24">
        <v>0</v>
      </c>
      <c r="O56" s="24">
        <v>7.4</v>
      </c>
      <c r="P56" s="24">
        <v>0</v>
      </c>
      <c r="Q56" s="24">
        <v>0</v>
      </c>
      <c r="R56" s="20">
        <v>0</v>
      </c>
      <c r="S56" s="20">
        <v>0</v>
      </c>
      <c r="T56" s="20">
        <v>0</v>
      </c>
      <c r="U56" s="20">
        <v>0</v>
      </c>
      <c r="V56" s="20">
        <v>0</v>
      </c>
      <c r="W56" s="20">
        <v>1.8</v>
      </c>
      <c r="X56" s="20">
        <v>0.2</v>
      </c>
      <c r="Y56" s="20">
        <v>0</v>
      </c>
      <c r="Z56" s="20">
        <v>0</v>
      </c>
      <c r="AA56" s="20">
        <v>0</v>
      </c>
      <c r="AB56" s="20">
        <v>0</v>
      </c>
      <c r="AC56" s="20">
        <v>1.4</v>
      </c>
      <c r="AD56" s="7">
        <v>7.2</v>
      </c>
      <c r="AE56" s="52" t="s">
        <v>86</v>
      </c>
      <c r="AF56" s="56">
        <v>0</v>
      </c>
      <c r="AG56" s="46">
        <v>2.4</v>
      </c>
      <c r="AH56" s="45">
        <v>0.2</v>
      </c>
      <c r="AI56" s="21">
        <f t="shared" si="2"/>
        <v>71.8</v>
      </c>
      <c r="AJ56" s="22"/>
    </row>
    <row r="57" spans="1:36" ht="17.25" customHeight="1" x14ac:dyDescent="0.2">
      <c r="A57" s="16">
        <v>1313</v>
      </c>
      <c r="B57" s="17" t="s">
        <v>19</v>
      </c>
      <c r="C57" s="18"/>
      <c r="D57" s="20">
        <v>14.3</v>
      </c>
      <c r="E57" s="20">
        <v>2</v>
      </c>
      <c r="F57" s="20">
        <v>0</v>
      </c>
      <c r="G57" s="20">
        <v>5.3</v>
      </c>
      <c r="H57" s="20">
        <v>5.3</v>
      </c>
      <c r="I57" s="20">
        <v>0</v>
      </c>
      <c r="J57" s="24">
        <v>12.3</v>
      </c>
      <c r="K57" s="24">
        <v>8.6</v>
      </c>
      <c r="L57" s="24">
        <v>7.3</v>
      </c>
      <c r="M57" s="24">
        <v>9.1999999999999993</v>
      </c>
      <c r="N57" s="24">
        <v>0</v>
      </c>
      <c r="O57" s="24">
        <v>0.8</v>
      </c>
      <c r="P57" s="24">
        <v>0</v>
      </c>
      <c r="Q57" s="24">
        <v>0</v>
      </c>
      <c r="R57" s="20">
        <v>0</v>
      </c>
      <c r="S57" s="20">
        <v>0</v>
      </c>
      <c r="T57" s="20">
        <v>0</v>
      </c>
      <c r="U57" s="20">
        <v>0</v>
      </c>
      <c r="V57" s="20">
        <v>0</v>
      </c>
      <c r="W57" s="20">
        <v>0</v>
      </c>
      <c r="X57" s="20">
        <v>0.4</v>
      </c>
      <c r="Y57" s="20">
        <v>0</v>
      </c>
      <c r="Z57" s="20">
        <v>0</v>
      </c>
      <c r="AA57" s="20">
        <v>0</v>
      </c>
      <c r="AB57" s="20">
        <v>0</v>
      </c>
      <c r="AC57" s="20">
        <v>0.4</v>
      </c>
      <c r="AD57" s="20">
        <v>1.7</v>
      </c>
      <c r="AE57" s="20">
        <v>0</v>
      </c>
      <c r="AF57" s="20">
        <v>0</v>
      </c>
      <c r="AG57" s="20">
        <v>0</v>
      </c>
      <c r="AH57" s="20">
        <v>0</v>
      </c>
      <c r="AI57" s="21">
        <f t="shared" si="2"/>
        <v>67.600000000000009</v>
      </c>
      <c r="AJ57" s="22"/>
    </row>
    <row r="58" spans="1:36" ht="17.25" customHeight="1" x14ac:dyDescent="0.2">
      <c r="A58" s="16">
        <v>1320</v>
      </c>
      <c r="B58" s="17" t="s">
        <v>20</v>
      </c>
      <c r="C58" s="18"/>
      <c r="D58" s="355" t="s">
        <v>48</v>
      </c>
      <c r="E58" s="362"/>
      <c r="F58" s="368"/>
      <c r="G58" s="20">
        <v>5.7</v>
      </c>
      <c r="H58" s="20">
        <v>7.5</v>
      </c>
      <c r="I58" s="20">
        <v>0</v>
      </c>
      <c r="J58" s="24">
        <v>15</v>
      </c>
      <c r="K58" s="24">
        <v>5.4</v>
      </c>
      <c r="L58" s="24">
        <v>10.7</v>
      </c>
      <c r="M58" s="24">
        <v>14.2</v>
      </c>
      <c r="N58" s="24">
        <v>0.1</v>
      </c>
      <c r="O58" s="24">
        <v>4.8</v>
      </c>
      <c r="P58" s="24">
        <v>0.1</v>
      </c>
      <c r="Q58" s="24">
        <v>0</v>
      </c>
      <c r="R58" s="20">
        <v>0</v>
      </c>
      <c r="S58" s="20">
        <v>0</v>
      </c>
      <c r="T58" s="20">
        <v>0</v>
      </c>
      <c r="U58" s="20">
        <v>0</v>
      </c>
      <c r="V58" s="20">
        <v>0</v>
      </c>
      <c r="W58" s="355" t="s">
        <v>48</v>
      </c>
      <c r="X58" s="356"/>
      <c r="Y58" s="357"/>
      <c r="Z58" s="20">
        <v>0</v>
      </c>
      <c r="AA58" s="20">
        <v>0</v>
      </c>
      <c r="AB58" s="20">
        <v>0</v>
      </c>
      <c r="AC58" s="31" t="s">
        <v>48</v>
      </c>
      <c r="AD58" s="361" t="s">
        <v>86</v>
      </c>
      <c r="AE58" s="364"/>
      <c r="AF58" s="364"/>
      <c r="AG58" s="368"/>
      <c r="AH58" s="20">
        <v>0</v>
      </c>
      <c r="AI58" s="21">
        <f t="shared" si="2"/>
        <v>63.5</v>
      </c>
      <c r="AJ58" s="22"/>
    </row>
    <row r="59" spans="1:36" ht="17.25" customHeight="1" x14ac:dyDescent="0.2">
      <c r="A59" s="16">
        <v>1377</v>
      </c>
      <c r="B59" s="17" t="s">
        <v>56</v>
      </c>
      <c r="C59" s="18"/>
      <c r="D59" s="31" t="s">
        <v>48</v>
      </c>
      <c r="E59" s="20">
        <v>1.2</v>
      </c>
      <c r="F59" s="20">
        <v>0</v>
      </c>
      <c r="G59" s="20">
        <v>9.6</v>
      </c>
      <c r="H59" s="20">
        <v>7.8</v>
      </c>
      <c r="I59" s="20">
        <v>0.2</v>
      </c>
      <c r="J59" s="24">
        <v>14.2</v>
      </c>
      <c r="K59" s="24">
        <v>6.8</v>
      </c>
      <c r="L59" s="24">
        <v>8.1999999999999993</v>
      </c>
      <c r="M59" s="355" t="s">
        <v>48</v>
      </c>
      <c r="N59" s="357"/>
      <c r="O59" s="24">
        <v>2.6</v>
      </c>
      <c r="P59" s="24">
        <v>0</v>
      </c>
      <c r="Q59" s="24">
        <v>0.2</v>
      </c>
      <c r="R59" s="20">
        <v>0</v>
      </c>
      <c r="S59" s="20">
        <v>0</v>
      </c>
      <c r="T59" s="20">
        <v>0</v>
      </c>
      <c r="U59" s="20">
        <v>0</v>
      </c>
      <c r="V59" s="20">
        <v>0</v>
      </c>
      <c r="W59" s="20">
        <v>0</v>
      </c>
      <c r="X59" s="20">
        <v>0</v>
      </c>
      <c r="Y59" s="20">
        <v>0</v>
      </c>
      <c r="Z59" s="20">
        <v>0</v>
      </c>
      <c r="AA59" s="20">
        <v>0</v>
      </c>
      <c r="AB59" s="20">
        <v>0</v>
      </c>
      <c r="AC59" s="20">
        <v>0</v>
      </c>
      <c r="AD59" s="361" t="s">
        <v>86</v>
      </c>
      <c r="AE59" s="364"/>
      <c r="AF59" s="365"/>
      <c r="AG59" s="20">
        <v>0.2</v>
      </c>
      <c r="AH59" s="20">
        <v>0</v>
      </c>
      <c r="AI59" s="21">
        <f t="shared" si="2"/>
        <v>51.000000000000007</v>
      </c>
      <c r="AJ59" s="22"/>
    </row>
    <row r="60" spans="1:36" ht="17.25" customHeight="1" x14ac:dyDescent="0.2">
      <c r="A60" s="16">
        <v>1388</v>
      </c>
      <c r="B60" s="17" t="s">
        <v>57</v>
      </c>
      <c r="C60" s="18"/>
      <c r="D60" s="20">
        <v>17.8</v>
      </c>
      <c r="E60" s="20">
        <v>2.6</v>
      </c>
      <c r="F60" s="20">
        <v>0.2</v>
      </c>
      <c r="G60" s="20">
        <v>7.6</v>
      </c>
      <c r="H60" s="31" t="s">
        <v>48</v>
      </c>
      <c r="I60" s="20">
        <v>0.2</v>
      </c>
      <c r="J60" s="24">
        <v>21.8</v>
      </c>
      <c r="K60" s="24">
        <v>23.8</v>
      </c>
      <c r="L60" s="24">
        <v>12.8</v>
      </c>
      <c r="M60" s="24">
        <v>15</v>
      </c>
      <c r="N60" s="24">
        <v>0</v>
      </c>
      <c r="O60" s="24">
        <v>0.4</v>
      </c>
      <c r="P60" s="24">
        <v>0.2</v>
      </c>
      <c r="Q60" s="24">
        <v>0</v>
      </c>
      <c r="R60" s="20">
        <v>0</v>
      </c>
      <c r="S60" s="20">
        <v>0</v>
      </c>
      <c r="T60" s="20">
        <v>0</v>
      </c>
      <c r="U60" s="20">
        <v>0</v>
      </c>
      <c r="V60" s="20">
        <v>0.2</v>
      </c>
      <c r="W60" s="20">
        <v>0.2</v>
      </c>
      <c r="X60" s="20">
        <v>0.4</v>
      </c>
      <c r="Y60" s="20">
        <v>0</v>
      </c>
      <c r="Z60" s="20">
        <v>0</v>
      </c>
      <c r="AA60" s="20">
        <v>0</v>
      </c>
      <c r="AB60" s="20">
        <v>0</v>
      </c>
      <c r="AC60" s="20">
        <v>0.2</v>
      </c>
      <c r="AD60" s="20">
        <v>3.8</v>
      </c>
      <c r="AE60" s="20">
        <v>0</v>
      </c>
      <c r="AF60" s="20">
        <v>0</v>
      </c>
      <c r="AG60" s="20">
        <v>0</v>
      </c>
      <c r="AH60" s="20">
        <v>2.8</v>
      </c>
      <c r="AI60" s="21">
        <f t="shared" si="2"/>
        <v>110.00000000000001</v>
      </c>
      <c r="AJ60" s="22"/>
    </row>
    <row r="61" spans="1:36" ht="17.25" customHeight="1" x14ac:dyDescent="0.2">
      <c r="A61" s="16">
        <v>1389</v>
      </c>
      <c r="B61" s="17" t="s">
        <v>58</v>
      </c>
      <c r="C61" s="18"/>
      <c r="D61" s="20">
        <v>19</v>
      </c>
      <c r="E61" s="20">
        <v>1.8</v>
      </c>
      <c r="F61" s="20">
        <v>0</v>
      </c>
      <c r="G61" s="20">
        <v>6.8</v>
      </c>
      <c r="H61" s="20">
        <v>2.7</v>
      </c>
      <c r="I61" s="20">
        <v>0.1</v>
      </c>
      <c r="J61" s="24">
        <v>19</v>
      </c>
      <c r="K61" s="24">
        <v>21.7</v>
      </c>
      <c r="L61" s="24">
        <v>11.1</v>
      </c>
      <c r="M61" s="24">
        <v>13.5</v>
      </c>
      <c r="N61" s="24">
        <v>0</v>
      </c>
      <c r="O61" s="24">
        <v>0.3</v>
      </c>
      <c r="P61" s="24">
        <v>0.2</v>
      </c>
      <c r="Q61" s="24">
        <v>0</v>
      </c>
      <c r="R61" s="20">
        <v>0</v>
      </c>
      <c r="S61" s="20">
        <v>0</v>
      </c>
      <c r="T61" s="20">
        <v>0</v>
      </c>
      <c r="U61" s="31" t="s">
        <v>48</v>
      </c>
      <c r="V61" s="24">
        <v>0.1</v>
      </c>
      <c r="W61" s="20">
        <v>0</v>
      </c>
      <c r="X61" s="20">
        <v>0.2</v>
      </c>
      <c r="Y61" s="20">
        <v>0</v>
      </c>
      <c r="Z61" s="20">
        <v>0</v>
      </c>
      <c r="AA61" s="20">
        <v>0</v>
      </c>
      <c r="AB61" s="20">
        <v>0</v>
      </c>
      <c r="AC61" s="20">
        <v>0.3</v>
      </c>
      <c r="AD61" s="20">
        <v>1.5</v>
      </c>
      <c r="AE61" s="20">
        <v>0</v>
      </c>
      <c r="AF61" s="20">
        <v>0</v>
      </c>
      <c r="AG61" s="20">
        <v>0</v>
      </c>
      <c r="AH61" s="20">
        <v>0.8</v>
      </c>
      <c r="AI61" s="21">
        <f t="shared" si="2"/>
        <v>99.1</v>
      </c>
      <c r="AJ61" s="22"/>
    </row>
    <row r="62" spans="1:36" ht="17.25" customHeight="1" x14ac:dyDescent="0.2">
      <c r="A62" s="16">
        <v>1401</v>
      </c>
      <c r="B62" s="17" t="s">
        <v>59</v>
      </c>
      <c r="C62" s="18"/>
      <c r="D62" s="20">
        <v>15.1</v>
      </c>
      <c r="E62" s="20">
        <v>1.6</v>
      </c>
      <c r="F62" s="20">
        <v>0</v>
      </c>
      <c r="G62" s="20">
        <v>4.4000000000000004</v>
      </c>
      <c r="H62" s="20">
        <v>4.3</v>
      </c>
      <c r="I62" s="20">
        <v>0.1</v>
      </c>
      <c r="J62" s="24">
        <v>14.4</v>
      </c>
      <c r="K62" s="24">
        <v>6</v>
      </c>
      <c r="L62" s="24">
        <v>6.9</v>
      </c>
      <c r="M62" s="24">
        <v>13.3</v>
      </c>
      <c r="N62" s="54" t="s">
        <v>86</v>
      </c>
      <c r="O62" s="24">
        <v>0.7</v>
      </c>
      <c r="P62" s="24">
        <v>0</v>
      </c>
      <c r="Q62" s="24">
        <v>0</v>
      </c>
      <c r="R62" s="20">
        <v>0</v>
      </c>
      <c r="S62" s="20">
        <v>0</v>
      </c>
      <c r="T62" s="20">
        <v>0</v>
      </c>
      <c r="U62" s="20">
        <v>0</v>
      </c>
      <c r="V62" s="20">
        <v>0</v>
      </c>
      <c r="W62" s="20">
        <v>0</v>
      </c>
      <c r="X62" s="20">
        <v>0</v>
      </c>
      <c r="Y62" s="20">
        <v>0</v>
      </c>
      <c r="Z62" s="20">
        <v>0</v>
      </c>
      <c r="AA62" s="20">
        <v>0</v>
      </c>
      <c r="AB62" s="20">
        <v>0</v>
      </c>
      <c r="AC62" s="20">
        <v>0.3</v>
      </c>
      <c r="AD62" s="361" t="s">
        <v>86</v>
      </c>
      <c r="AE62" s="364"/>
      <c r="AF62" s="365"/>
      <c r="AG62" s="20">
        <v>1</v>
      </c>
      <c r="AH62" s="20">
        <v>0</v>
      </c>
      <c r="AI62" s="21">
        <f t="shared" si="2"/>
        <v>68.100000000000009</v>
      </c>
      <c r="AJ62" s="22"/>
    </row>
    <row r="63" spans="1:36" ht="17.25" customHeight="1" x14ac:dyDescent="0.2">
      <c r="A63" s="16">
        <v>1415</v>
      </c>
      <c r="B63" s="17" t="s">
        <v>60</v>
      </c>
      <c r="C63" s="18"/>
      <c r="D63" s="20">
        <v>6.8</v>
      </c>
      <c r="E63" s="20">
        <v>3.8</v>
      </c>
      <c r="F63" s="20">
        <v>0</v>
      </c>
      <c r="G63" s="24">
        <v>0</v>
      </c>
      <c r="H63" s="20">
        <v>0</v>
      </c>
      <c r="I63" s="20">
        <v>0</v>
      </c>
      <c r="J63" s="24">
        <v>1.8</v>
      </c>
      <c r="K63" s="24">
        <v>2.2000000000000002</v>
      </c>
      <c r="L63" s="24">
        <v>2</v>
      </c>
      <c r="M63" s="24">
        <v>4.8</v>
      </c>
      <c r="N63" s="24">
        <v>0.2</v>
      </c>
      <c r="O63" s="24">
        <v>1</v>
      </c>
      <c r="P63" s="24">
        <v>0.2</v>
      </c>
      <c r="Q63" s="24">
        <v>0</v>
      </c>
      <c r="R63" s="20">
        <v>0</v>
      </c>
      <c r="S63" s="20">
        <v>0</v>
      </c>
      <c r="T63" s="20">
        <v>0</v>
      </c>
      <c r="U63" s="20">
        <v>0</v>
      </c>
      <c r="V63" s="20">
        <v>0</v>
      </c>
      <c r="W63" s="20">
        <v>0</v>
      </c>
      <c r="X63" s="20">
        <v>0</v>
      </c>
      <c r="Y63" s="20">
        <v>0</v>
      </c>
      <c r="Z63" s="20">
        <v>0</v>
      </c>
      <c r="AA63" s="20">
        <v>0</v>
      </c>
      <c r="AB63" s="20">
        <v>0</v>
      </c>
      <c r="AC63" s="20">
        <v>0</v>
      </c>
      <c r="AD63" s="20">
        <v>10.4</v>
      </c>
      <c r="AE63" s="20">
        <v>0.2</v>
      </c>
      <c r="AF63" s="20">
        <v>0</v>
      </c>
      <c r="AG63" s="20">
        <v>1</v>
      </c>
      <c r="AH63" s="20">
        <v>0</v>
      </c>
      <c r="AI63" s="21">
        <f t="shared" si="2"/>
        <v>34.400000000000006</v>
      </c>
      <c r="AJ63" s="22"/>
    </row>
    <row r="64" spans="1:36" ht="17.25" customHeight="1" x14ac:dyDescent="0.2">
      <c r="A64" s="33">
        <v>1425</v>
      </c>
      <c r="B64" s="17" t="s">
        <v>61</v>
      </c>
      <c r="C64" s="18"/>
      <c r="D64" s="20">
        <v>6</v>
      </c>
      <c r="E64" s="20">
        <v>4.8</v>
      </c>
      <c r="F64" s="20">
        <v>0</v>
      </c>
      <c r="G64" s="20">
        <v>0.2</v>
      </c>
      <c r="H64" s="20">
        <v>0</v>
      </c>
      <c r="I64" s="20">
        <v>0</v>
      </c>
      <c r="J64" s="24">
        <v>4.2</v>
      </c>
      <c r="K64" s="24">
        <v>0.6</v>
      </c>
      <c r="L64" s="24">
        <v>5.8</v>
      </c>
      <c r="M64" s="24">
        <v>11.4</v>
      </c>
      <c r="N64" s="24">
        <v>0</v>
      </c>
      <c r="O64" s="24">
        <v>0.6</v>
      </c>
      <c r="P64" s="24">
        <v>0.2</v>
      </c>
      <c r="Q64" s="24">
        <v>0</v>
      </c>
      <c r="R64" s="20">
        <v>0</v>
      </c>
      <c r="S64" s="20">
        <v>0</v>
      </c>
      <c r="T64" s="20">
        <v>0</v>
      </c>
      <c r="U64" s="20">
        <v>0</v>
      </c>
      <c r="V64" s="20">
        <v>0</v>
      </c>
      <c r="W64" s="20"/>
      <c r="X64" s="20">
        <v>0</v>
      </c>
      <c r="Y64" s="20">
        <v>0</v>
      </c>
      <c r="Z64" s="20">
        <v>0</v>
      </c>
      <c r="AA64" s="20">
        <v>0</v>
      </c>
      <c r="AB64" s="20">
        <v>0</v>
      </c>
      <c r="AC64" s="20">
        <v>1.6</v>
      </c>
      <c r="AD64" s="361" t="s">
        <v>86</v>
      </c>
      <c r="AE64" s="358"/>
      <c r="AF64" s="20">
        <v>0</v>
      </c>
      <c r="AG64" s="20">
        <v>2.4</v>
      </c>
      <c r="AH64" s="20">
        <v>0</v>
      </c>
      <c r="AI64" s="21">
        <f t="shared" si="2"/>
        <v>37.800000000000004</v>
      </c>
      <c r="AJ64" s="22"/>
    </row>
    <row r="65" spans="1:36" ht="17.25" customHeight="1" x14ac:dyDescent="0.2">
      <c r="A65" s="16">
        <v>1466</v>
      </c>
      <c r="B65" s="17" t="s">
        <v>62</v>
      </c>
      <c r="C65" s="18"/>
      <c r="D65" s="20">
        <v>15.1</v>
      </c>
      <c r="E65" s="20">
        <v>1.2</v>
      </c>
      <c r="F65" s="20">
        <v>0</v>
      </c>
      <c r="G65" s="20">
        <v>3.6</v>
      </c>
      <c r="H65" s="20">
        <v>2.7</v>
      </c>
      <c r="I65" s="20">
        <v>0</v>
      </c>
      <c r="J65" s="24">
        <v>10.7</v>
      </c>
      <c r="K65" s="24">
        <v>7.3</v>
      </c>
      <c r="L65" s="355" t="s">
        <v>88</v>
      </c>
      <c r="M65" s="356"/>
      <c r="N65" s="356"/>
      <c r="O65" s="356"/>
      <c r="P65" s="356"/>
      <c r="Q65" s="356"/>
      <c r="R65" s="356"/>
      <c r="S65" s="356"/>
      <c r="T65" s="356"/>
      <c r="U65" s="356"/>
      <c r="V65" s="356"/>
      <c r="W65" s="356"/>
      <c r="X65" s="356"/>
      <c r="Y65" s="356"/>
      <c r="Z65" s="356"/>
      <c r="AA65" s="356"/>
      <c r="AB65" s="357"/>
      <c r="AC65" s="20">
        <v>0</v>
      </c>
      <c r="AD65" s="361" t="s">
        <v>86</v>
      </c>
      <c r="AE65" s="364"/>
      <c r="AF65" s="365"/>
      <c r="AG65" s="20">
        <v>0.7</v>
      </c>
      <c r="AH65" s="20">
        <v>0</v>
      </c>
      <c r="AI65" s="21">
        <f t="shared" si="2"/>
        <v>41.3</v>
      </c>
      <c r="AJ65" s="22"/>
    </row>
    <row r="66" spans="1:36" ht="17.25" customHeight="1" x14ac:dyDescent="0.2">
      <c r="A66" s="16">
        <v>1469</v>
      </c>
      <c r="B66" s="17" t="s">
        <v>63</v>
      </c>
      <c r="C66" s="18"/>
      <c r="D66" s="355" t="s">
        <v>88</v>
      </c>
      <c r="E66" s="358"/>
      <c r="F66" s="358"/>
      <c r="G66" s="358"/>
      <c r="H66" s="358"/>
      <c r="I66" s="358"/>
      <c r="J66" s="358"/>
      <c r="K66" s="358"/>
      <c r="L66" s="358"/>
      <c r="M66" s="55">
        <v>9.6</v>
      </c>
      <c r="N66" s="24">
        <v>0</v>
      </c>
      <c r="O66" s="24">
        <v>0</v>
      </c>
      <c r="P66" s="24">
        <v>0</v>
      </c>
      <c r="Q66" s="24">
        <v>0</v>
      </c>
      <c r="R66" s="20">
        <v>0</v>
      </c>
      <c r="S66" s="20">
        <v>0.1</v>
      </c>
      <c r="T66" s="20">
        <v>0</v>
      </c>
      <c r="U66" s="20">
        <v>0</v>
      </c>
      <c r="V66" s="20">
        <v>0.2</v>
      </c>
      <c r="W66" s="20">
        <v>0.9</v>
      </c>
      <c r="X66" s="20">
        <v>0.1</v>
      </c>
      <c r="Y66" s="20">
        <v>0</v>
      </c>
      <c r="Z66" s="20">
        <v>0</v>
      </c>
      <c r="AA66" s="20">
        <v>0</v>
      </c>
      <c r="AB66" s="20">
        <v>0</v>
      </c>
      <c r="AC66" s="20">
        <v>0</v>
      </c>
      <c r="AD66" s="20">
        <v>0.7</v>
      </c>
      <c r="AE66" s="20">
        <v>0.1</v>
      </c>
      <c r="AF66" s="20">
        <v>0</v>
      </c>
      <c r="AG66" s="20">
        <v>0</v>
      </c>
      <c r="AH66" s="20">
        <v>1.2</v>
      </c>
      <c r="AI66" s="21">
        <f t="shared" si="2"/>
        <v>12.899999999999997</v>
      </c>
      <c r="AJ66" s="22"/>
    </row>
    <row r="67" spans="1:36" ht="17.25" customHeight="1" x14ac:dyDescent="0.2">
      <c r="A67" s="16">
        <v>1505</v>
      </c>
      <c r="B67" s="17" t="s">
        <v>64</v>
      </c>
      <c r="C67" s="18"/>
      <c r="D67" s="355" t="s">
        <v>48</v>
      </c>
      <c r="E67" s="359"/>
      <c r="F67" s="359"/>
      <c r="G67" s="359"/>
      <c r="H67" s="359"/>
      <c r="I67" s="359"/>
      <c r="J67" s="359"/>
      <c r="K67" s="359"/>
      <c r="L67" s="359"/>
      <c r="M67" s="359"/>
      <c r="N67" s="359"/>
      <c r="O67" s="359"/>
      <c r="P67" s="359"/>
      <c r="Q67" s="359"/>
      <c r="R67" s="359"/>
      <c r="S67" s="359"/>
      <c r="T67" s="360"/>
      <c r="U67" s="20">
        <v>0</v>
      </c>
      <c r="V67" s="20">
        <v>0</v>
      </c>
      <c r="W67" s="20">
        <v>0</v>
      </c>
      <c r="X67" s="20">
        <v>0</v>
      </c>
      <c r="Y67" s="20">
        <v>0</v>
      </c>
      <c r="Z67" s="20">
        <v>0</v>
      </c>
      <c r="AA67" s="20">
        <v>0</v>
      </c>
      <c r="AB67" s="20">
        <v>0</v>
      </c>
      <c r="AC67" s="20">
        <v>0</v>
      </c>
      <c r="AD67" s="20">
        <v>0.9</v>
      </c>
      <c r="AE67" s="20">
        <v>0</v>
      </c>
      <c r="AF67" s="20">
        <v>0</v>
      </c>
      <c r="AG67" s="20">
        <v>0</v>
      </c>
      <c r="AH67" s="20">
        <v>0</v>
      </c>
      <c r="AI67" s="21">
        <f t="shared" si="2"/>
        <v>0.9</v>
      </c>
      <c r="AJ67" s="22"/>
    </row>
    <row r="68" spans="1:36" ht="17.25" customHeight="1" x14ac:dyDescent="0.2">
      <c r="A68" s="16">
        <v>1559</v>
      </c>
      <c r="B68" s="17" t="s">
        <v>65</v>
      </c>
      <c r="C68" s="18"/>
      <c r="D68" s="20">
        <v>4.9000000000000004</v>
      </c>
      <c r="E68" s="20">
        <v>0.1</v>
      </c>
      <c r="F68" s="20">
        <v>0.1</v>
      </c>
      <c r="G68" s="20">
        <v>0.1</v>
      </c>
      <c r="H68" s="20">
        <v>0</v>
      </c>
      <c r="I68" s="20">
        <v>0</v>
      </c>
      <c r="J68" s="24">
        <v>2.4</v>
      </c>
      <c r="K68" s="24">
        <v>0.9</v>
      </c>
      <c r="L68" s="24">
        <v>9.6</v>
      </c>
      <c r="M68" s="24">
        <v>13.1</v>
      </c>
      <c r="N68" s="24">
        <v>0.2</v>
      </c>
      <c r="O68" s="24">
        <v>0.3</v>
      </c>
      <c r="P68" s="24">
        <v>0</v>
      </c>
      <c r="Q68" s="24">
        <v>0</v>
      </c>
      <c r="R68" s="20">
        <v>0</v>
      </c>
      <c r="S68" s="20">
        <v>0.2</v>
      </c>
      <c r="T68" s="20">
        <v>0</v>
      </c>
      <c r="U68" s="20">
        <v>0</v>
      </c>
      <c r="V68" s="20">
        <v>0</v>
      </c>
      <c r="W68" s="20">
        <v>0</v>
      </c>
      <c r="X68" s="20">
        <v>0</v>
      </c>
      <c r="Y68" s="20">
        <v>0</v>
      </c>
      <c r="Z68" s="20">
        <v>0</v>
      </c>
      <c r="AA68" s="20">
        <v>0</v>
      </c>
      <c r="AB68" s="20">
        <v>0</v>
      </c>
      <c r="AC68" s="20">
        <v>1.2</v>
      </c>
      <c r="AD68" s="361" t="s">
        <v>86</v>
      </c>
      <c r="AE68" s="358"/>
      <c r="AF68" s="20">
        <v>0</v>
      </c>
      <c r="AG68" s="20">
        <v>0.3</v>
      </c>
      <c r="AH68" s="20">
        <v>0</v>
      </c>
      <c r="AI68" s="21">
        <f t="shared" si="2"/>
        <v>33.4</v>
      </c>
      <c r="AJ68" s="22"/>
    </row>
    <row r="69" spans="1:36" ht="17.25" customHeight="1" x14ac:dyDescent="0.2">
      <c r="A69" s="16">
        <v>1572</v>
      </c>
      <c r="B69" s="17" t="s">
        <v>31</v>
      </c>
      <c r="C69" s="18"/>
      <c r="D69" s="20">
        <v>15.7</v>
      </c>
      <c r="E69" s="24">
        <v>0.7</v>
      </c>
      <c r="F69" s="20">
        <v>0.2</v>
      </c>
      <c r="G69" s="20">
        <v>3</v>
      </c>
      <c r="H69" s="20">
        <v>3.6</v>
      </c>
      <c r="I69" s="20">
        <v>0</v>
      </c>
      <c r="J69" s="20">
        <v>12.5</v>
      </c>
      <c r="K69" s="20">
        <v>9.4</v>
      </c>
      <c r="L69" s="20">
        <v>11.6</v>
      </c>
      <c r="M69" s="20">
        <v>9.1999999999999993</v>
      </c>
      <c r="N69" s="20">
        <v>0</v>
      </c>
      <c r="O69" s="20">
        <v>0</v>
      </c>
      <c r="P69" s="20">
        <v>0.1</v>
      </c>
      <c r="Q69" s="20">
        <v>0</v>
      </c>
      <c r="R69" s="20">
        <v>0</v>
      </c>
      <c r="S69" s="20">
        <v>0.1</v>
      </c>
      <c r="T69" s="20">
        <v>0</v>
      </c>
      <c r="U69" s="20">
        <v>0</v>
      </c>
      <c r="V69" s="20">
        <v>0</v>
      </c>
      <c r="W69" s="20">
        <v>0</v>
      </c>
      <c r="X69" s="20">
        <v>0</v>
      </c>
      <c r="Y69" s="20">
        <v>0</v>
      </c>
      <c r="Z69" s="20">
        <v>0</v>
      </c>
      <c r="AA69" s="20">
        <v>0</v>
      </c>
      <c r="AB69" s="20">
        <v>0</v>
      </c>
      <c r="AC69" s="20">
        <v>0</v>
      </c>
      <c r="AD69" s="20">
        <v>0.6</v>
      </c>
      <c r="AE69" s="20">
        <v>0</v>
      </c>
      <c r="AF69" s="20">
        <v>0</v>
      </c>
      <c r="AG69" s="20">
        <v>0</v>
      </c>
      <c r="AH69" s="20">
        <v>0.6</v>
      </c>
      <c r="AI69" s="21">
        <f t="shared" si="2"/>
        <v>67.299999999999983</v>
      </c>
      <c r="AJ69" s="22"/>
    </row>
    <row r="70" spans="1:36" ht="17.25" customHeight="1" x14ac:dyDescent="0.2">
      <c r="A70" s="16">
        <v>1592</v>
      </c>
      <c r="B70" s="17" t="s">
        <v>66</v>
      </c>
      <c r="C70" s="18"/>
      <c r="D70" s="20">
        <v>16.2</v>
      </c>
      <c r="E70" s="20">
        <v>0.2</v>
      </c>
      <c r="F70" s="20">
        <v>0</v>
      </c>
      <c r="G70" s="20">
        <v>1</v>
      </c>
      <c r="H70" s="20">
        <v>1.2</v>
      </c>
      <c r="I70" s="20">
        <v>0.4</v>
      </c>
      <c r="J70" s="24">
        <v>11.4</v>
      </c>
      <c r="K70" s="24">
        <v>4.8</v>
      </c>
      <c r="L70" s="24">
        <v>7</v>
      </c>
      <c r="M70" s="24">
        <v>11.8</v>
      </c>
      <c r="N70" s="24">
        <v>0</v>
      </c>
      <c r="O70" s="24">
        <v>0.4</v>
      </c>
      <c r="P70" s="24">
        <v>0</v>
      </c>
      <c r="Q70" s="24">
        <v>0</v>
      </c>
      <c r="R70" s="20">
        <v>0</v>
      </c>
      <c r="S70" s="20">
        <v>0.2</v>
      </c>
      <c r="T70" s="20">
        <v>0.2</v>
      </c>
      <c r="U70" s="20">
        <v>0</v>
      </c>
      <c r="V70" s="20">
        <v>0</v>
      </c>
      <c r="W70" s="20">
        <v>0</v>
      </c>
      <c r="X70" s="20">
        <v>0</v>
      </c>
      <c r="Y70" s="20">
        <v>0</v>
      </c>
      <c r="Z70" s="20">
        <v>0</v>
      </c>
      <c r="AA70" s="20">
        <v>0.2</v>
      </c>
      <c r="AB70" s="20">
        <v>0</v>
      </c>
      <c r="AC70" s="20">
        <v>0</v>
      </c>
      <c r="AD70" s="20">
        <v>2</v>
      </c>
      <c r="AE70" s="20">
        <v>0</v>
      </c>
      <c r="AF70" s="20">
        <v>0</v>
      </c>
      <c r="AG70" s="20">
        <v>1</v>
      </c>
      <c r="AH70" s="20">
        <v>0.2</v>
      </c>
      <c r="AI70" s="21">
        <f t="shared" si="2"/>
        <v>58.20000000000001</v>
      </c>
      <c r="AJ70" s="22"/>
    </row>
    <row r="71" spans="1:36" ht="17.25" customHeight="1" x14ac:dyDescent="0.2">
      <c r="A71" s="16">
        <v>1597</v>
      </c>
      <c r="B71" s="17" t="s">
        <v>67</v>
      </c>
      <c r="C71" s="18"/>
      <c r="D71" s="20">
        <v>10.4</v>
      </c>
      <c r="E71" s="20">
        <v>0.4</v>
      </c>
      <c r="F71" s="20">
        <v>0</v>
      </c>
      <c r="G71" s="20">
        <v>0</v>
      </c>
      <c r="H71" s="20">
        <v>0.2</v>
      </c>
      <c r="I71" s="20">
        <v>0</v>
      </c>
      <c r="J71" s="24">
        <v>2.2000000000000002</v>
      </c>
      <c r="K71" s="355" t="s">
        <v>48</v>
      </c>
      <c r="L71" s="362"/>
      <c r="M71" s="362"/>
      <c r="N71" s="362"/>
      <c r="O71" s="362"/>
      <c r="P71" s="362"/>
      <c r="Q71" s="362"/>
      <c r="R71" s="362"/>
      <c r="S71" s="55">
        <v>0.2</v>
      </c>
      <c r="T71" s="20">
        <v>0</v>
      </c>
      <c r="U71" s="20">
        <v>0.2</v>
      </c>
      <c r="V71" s="20">
        <v>0</v>
      </c>
      <c r="W71" s="20">
        <v>0</v>
      </c>
      <c r="X71" s="20">
        <v>0</v>
      </c>
      <c r="Y71" s="20">
        <v>0</v>
      </c>
      <c r="Z71" s="20">
        <v>0</v>
      </c>
      <c r="AA71" s="20">
        <v>0</v>
      </c>
      <c r="AB71" s="20">
        <v>0.2</v>
      </c>
      <c r="AC71" s="20">
        <v>1.4</v>
      </c>
      <c r="AD71" s="20">
        <v>9.4</v>
      </c>
      <c r="AE71" s="20">
        <v>0</v>
      </c>
      <c r="AF71" s="20">
        <v>0</v>
      </c>
      <c r="AG71" s="24">
        <v>0</v>
      </c>
      <c r="AH71" s="20">
        <v>0</v>
      </c>
      <c r="AI71" s="21">
        <f t="shared" si="2"/>
        <v>24.599999999999998</v>
      </c>
      <c r="AJ71" s="22"/>
    </row>
    <row r="72" spans="1:36" ht="17.25" customHeight="1" x14ac:dyDescent="0.2">
      <c r="A72" s="16">
        <v>1630</v>
      </c>
      <c r="B72" s="17" t="s">
        <v>68</v>
      </c>
      <c r="C72" s="18"/>
      <c r="D72" s="20">
        <v>19.399999999999999</v>
      </c>
      <c r="E72" s="20">
        <v>2.2000000000000002</v>
      </c>
      <c r="F72" s="20">
        <v>0</v>
      </c>
      <c r="G72" s="20">
        <v>3.1</v>
      </c>
      <c r="H72" s="20">
        <v>1.7</v>
      </c>
      <c r="I72" s="20">
        <v>0.1</v>
      </c>
      <c r="J72" s="24">
        <v>10.8</v>
      </c>
      <c r="K72" s="24">
        <v>13.5</v>
      </c>
      <c r="L72" s="24">
        <v>6.6</v>
      </c>
      <c r="M72" s="24">
        <v>9.5</v>
      </c>
      <c r="N72" s="24">
        <v>0.1</v>
      </c>
      <c r="O72" s="24">
        <v>0.2</v>
      </c>
      <c r="P72" s="24">
        <v>0</v>
      </c>
      <c r="Q72" s="24">
        <v>0</v>
      </c>
      <c r="R72" s="20">
        <v>0</v>
      </c>
      <c r="S72" s="20">
        <v>0</v>
      </c>
      <c r="T72" s="20">
        <v>0</v>
      </c>
      <c r="U72" s="20">
        <v>0</v>
      </c>
      <c r="V72" s="20">
        <v>0</v>
      </c>
      <c r="W72" s="20">
        <v>0</v>
      </c>
      <c r="X72" s="20">
        <v>0.3</v>
      </c>
      <c r="Y72" s="20">
        <v>0</v>
      </c>
      <c r="Z72" s="20">
        <v>0</v>
      </c>
      <c r="AA72" s="20">
        <v>0</v>
      </c>
      <c r="AB72" s="20">
        <v>0</v>
      </c>
      <c r="AC72" s="20">
        <v>0</v>
      </c>
      <c r="AD72" s="20">
        <v>0.3</v>
      </c>
      <c r="AE72" s="20">
        <v>0</v>
      </c>
      <c r="AF72" s="20">
        <v>0</v>
      </c>
      <c r="AG72" s="20">
        <v>0.1</v>
      </c>
      <c r="AH72" s="20">
        <v>0</v>
      </c>
      <c r="AI72" s="21">
        <f t="shared" si="2"/>
        <v>67.899999999999991</v>
      </c>
      <c r="AJ72" s="22"/>
    </row>
    <row r="73" spans="1:36" ht="17.25" customHeight="1" x14ac:dyDescent="0.2">
      <c r="A73" s="16">
        <v>1632</v>
      </c>
      <c r="B73" s="17" t="s">
        <v>69</v>
      </c>
      <c r="C73" s="18"/>
      <c r="D73" s="20">
        <v>16.399999999999999</v>
      </c>
      <c r="E73" s="20">
        <v>0</v>
      </c>
      <c r="F73" s="20">
        <v>0</v>
      </c>
      <c r="G73" s="20">
        <v>0</v>
      </c>
      <c r="H73" s="20">
        <v>0</v>
      </c>
      <c r="I73" s="20">
        <v>0.1</v>
      </c>
      <c r="J73" s="24">
        <v>2.6</v>
      </c>
      <c r="K73" s="24">
        <v>2.5</v>
      </c>
      <c r="L73" s="24">
        <v>2.4</v>
      </c>
      <c r="M73" s="24">
        <v>11.8</v>
      </c>
      <c r="N73" s="24">
        <v>0</v>
      </c>
      <c r="O73" s="24">
        <v>0</v>
      </c>
      <c r="P73" s="24">
        <v>0</v>
      </c>
      <c r="Q73" s="24">
        <v>0</v>
      </c>
      <c r="R73" s="20">
        <v>0</v>
      </c>
      <c r="S73" s="20">
        <v>0.1</v>
      </c>
      <c r="T73" s="20">
        <v>0</v>
      </c>
      <c r="U73" s="20">
        <v>0</v>
      </c>
      <c r="V73" s="20">
        <v>0</v>
      </c>
      <c r="W73" s="20">
        <v>0</v>
      </c>
      <c r="X73" s="20">
        <v>0</v>
      </c>
      <c r="Y73" s="20">
        <v>0</v>
      </c>
      <c r="Z73" s="20">
        <v>0</v>
      </c>
      <c r="AA73" s="20">
        <v>0</v>
      </c>
      <c r="AB73" s="20">
        <v>0</v>
      </c>
      <c r="AC73" s="20">
        <v>0</v>
      </c>
      <c r="AD73" s="20">
        <v>2</v>
      </c>
      <c r="AE73" s="20">
        <v>0.5</v>
      </c>
      <c r="AF73" s="20">
        <v>0</v>
      </c>
      <c r="AG73" s="20">
        <v>0.1</v>
      </c>
      <c r="AH73" s="20">
        <v>0</v>
      </c>
      <c r="AI73" s="21">
        <f t="shared" si="2"/>
        <v>38.5</v>
      </c>
      <c r="AJ73" s="22"/>
    </row>
    <row r="74" spans="1:36" ht="17.25" customHeight="1" x14ac:dyDescent="0.2">
      <c r="A74" s="16">
        <v>1634</v>
      </c>
      <c r="B74" s="17" t="s">
        <v>89</v>
      </c>
      <c r="C74" s="18"/>
      <c r="D74" s="20">
        <v>12.8</v>
      </c>
      <c r="E74" s="20">
        <v>0.2</v>
      </c>
      <c r="F74" s="20">
        <v>0.2</v>
      </c>
      <c r="G74" s="20">
        <v>0.4</v>
      </c>
      <c r="H74" s="20">
        <v>0.4</v>
      </c>
      <c r="I74" s="20">
        <v>0</v>
      </c>
      <c r="J74" s="24">
        <v>5.6</v>
      </c>
      <c r="K74" s="24">
        <v>7.2</v>
      </c>
      <c r="L74" s="24">
        <v>5.6</v>
      </c>
      <c r="M74" s="24">
        <v>6.4</v>
      </c>
      <c r="N74" s="24">
        <v>0</v>
      </c>
      <c r="O74" s="24">
        <v>0</v>
      </c>
      <c r="P74" s="24">
        <v>0</v>
      </c>
      <c r="Q74" s="24">
        <v>0</v>
      </c>
      <c r="R74" s="20">
        <v>0</v>
      </c>
      <c r="S74" s="20">
        <v>0</v>
      </c>
      <c r="T74" s="20">
        <v>0</v>
      </c>
      <c r="U74" s="20">
        <v>0</v>
      </c>
      <c r="V74" s="20">
        <v>0</v>
      </c>
      <c r="W74" s="20">
        <v>0</v>
      </c>
      <c r="X74" s="20">
        <v>0</v>
      </c>
      <c r="Y74" s="20">
        <v>0</v>
      </c>
      <c r="Z74" s="20">
        <v>0</v>
      </c>
      <c r="AA74" s="20">
        <v>0</v>
      </c>
      <c r="AB74" s="20">
        <v>0</v>
      </c>
      <c r="AC74" s="20">
        <v>0</v>
      </c>
      <c r="AD74" s="20">
        <v>0.6</v>
      </c>
      <c r="AE74" s="20">
        <v>0</v>
      </c>
      <c r="AF74" s="20">
        <v>0</v>
      </c>
      <c r="AG74" s="20">
        <v>0.2</v>
      </c>
      <c r="AH74" s="20">
        <v>0</v>
      </c>
      <c r="AI74" s="21">
        <f t="shared" si="2"/>
        <v>39.6</v>
      </c>
      <c r="AJ74" s="22"/>
    </row>
    <row r="75" spans="1:36" ht="17.25" customHeight="1" x14ac:dyDescent="0.2">
      <c r="A75" s="16">
        <v>1640</v>
      </c>
      <c r="B75" s="17" t="s">
        <v>70</v>
      </c>
      <c r="C75" s="18"/>
      <c r="D75" s="20">
        <v>4</v>
      </c>
      <c r="E75" s="20">
        <v>1.8</v>
      </c>
      <c r="F75" s="20">
        <v>0.2</v>
      </c>
      <c r="G75" s="20">
        <v>0.2</v>
      </c>
      <c r="H75" s="20">
        <v>0.2</v>
      </c>
      <c r="I75" s="20">
        <v>0.2</v>
      </c>
      <c r="J75" s="24">
        <v>1.2</v>
      </c>
      <c r="K75" s="24">
        <v>1</v>
      </c>
      <c r="L75" s="24">
        <v>0.8</v>
      </c>
      <c r="M75" s="24">
        <v>9.8000000000000007</v>
      </c>
      <c r="N75" s="24">
        <v>0.2</v>
      </c>
      <c r="O75" s="24">
        <v>4.8</v>
      </c>
      <c r="P75" s="24">
        <v>0</v>
      </c>
      <c r="Q75" s="24">
        <v>0</v>
      </c>
      <c r="R75" s="20">
        <v>0</v>
      </c>
      <c r="S75" s="20">
        <v>0.2</v>
      </c>
      <c r="T75" s="20">
        <v>0</v>
      </c>
      <c r="U75" s="20">
        <v>0</v>
      </c>
      <c r="V75" s="20">
        <v>0.2</v>
      </c>
      <c r="W75" s="20">
        <v>0</v>
      </c>
      <c r="X75" s="20">
        <v>0</v>
      </c>
      <c r="Y75" s="20">
        <v>0</v>
      </c>
      <c r="Z75" s="20">
        <v>0</v>
      </c>
      <c r="AA75" s="20">
        <v>0</v>
      </c>
      <c r="AB75" s="20">
        <v>0</v>
      </c>
      <c r="AC75" s="20">
        <v>7.4</v>
      </c>
      <c r="AD75" s="20">
        <v>2</v>
      </c>
      <c r="AE75" s="20">
        <v>0</v>
      </c>
      <c r="AF75" s="20">
        <v>0</v>
      </c>
      <c r="AG75" s="20">
        <v>2.4</v>
      </c>
      <c r="AH75" s="20">
        <v>0</v>
      </c>
      <c r="AI75" s="21">
        <f t="shared" si="2"/>
        <v>36.6</v>
      </c>
      <c r="AJ75" s="22"/>
    </row>
    <row r="76" spans="1:36" ht="17.25" customHeight="1" x14ac:dyDescent="0.2">
      <c r="A76" s="16">
        <v>1666</v>
      </c>
      <c r="B76" s="17" t="s">
        <v>71</v>
      </c>
      <c r="C76" s="18"/>
      <c r="D76" s="20">
        <v>3.9</v>
      </c>
      <c r="E76" s="20">
        <v>1.8</v>
      </c>
      <c r="F76" s="20">
        <v>0.1</v>
      </c>
      <c r="G76" s="20">
        <v>0.1</v>
      </c>
      <c r="H76" s="20">
        <v>0.1</v>
      </c>
      <c r="I76" s="20">
        <v>0.1</v>
      </c>
      <c r="J76" s="24">
        <v>1.2</v>
      </c>
      <c r="K76" s="24">
        <v>1.8</v>
      </c>
      <c r="L76" s="24">
        <v>0</v>
      </c>
      <c r="M76" s="24">
        <v>10</v>
      </c>
      <c r="N76" s="24">
        <v>0.1</v>
      </c>
      <c r="O76" s="24">
        <v>1.4</v>
      </c>
      <c r="P76" s="24">
        <v>0</v>
      </c>
      <c r="Q76" s="24">
        <v>0</v>
      </c>
      <c r="R76" s="20">
        <v>0</v>
      </c>
      <c r="S76" s="20">
        <v>0.1</v>
      </c>
      <c r="T76" s="20">
        <v>0</v>
      </c>
      <c r="U76" s="20">
        <v>0</v>
      </c>
      <c r="V76" s="20">
        <v>0</v>
      </c>
      <c r="W76" s="20">
        <v>0</v>
      </c>
      <c r="X76" s="20">
        <v>0</v>
      </c>
      <c r="Y76" s="20">
        <v>0</v>
      </c>
      <c r="Z76" s="20">
        <v>0</v>
      </c>
      <c r="AA76" s="20">
        <v>0</v>
      </c>
      <c r="AB76" s="20">
        <v>0</v>
      </c>
      <c r="AC76" s="20">
        <v>5.5</v>
      </c>
      <c r="AD76" s="20">
        <v>2.8</v>
      </c>
      <c r="AE76" s="20">
        <v>0</v>
      </c>
      <c r="AF76" s="20">
        <v>0</v>
      </c>
      <c r="AG76" s="20">
        <v>0.7</v>
      </c>
      <c r="AH76" s="20">
        <v>0</v>
      </c>
      <c r="AI76" s="21">
        <f t="shared" si="2"/>
        <v>29.700000000000003</v>
      </c>
      <c r="AJ76" s="22"/>
    </row>
    <row r="77" spans="1:36" ht="15" customHeight="1" x14ac:dyDescent="0.2">
      <c r="A77" s="16">
        <v>1668</v>
      </c>
      <c r="B77" s="17" t="s">
        <v>72</v>
      </c>
      <c r="C77" s="18"/>
      <c r="D77" s="20">
        <v>3.1</v>
      </c>
      <c r="E77" s="20">
        <v>1.4</v>
      </c>
      <c r="F77" s="20">
        <v>0.1</v>
      </c>
      <c r="G77" s="20">
        <v>0.1</v>
      </c>
      <c r="H77" s="20">
        <v>0</v>
      </c>
      <c r="I77" s="20">
        <v>0.1</v>
      </c>
      <c r="J77" s="24">
        <v>1</v>
      </c>
      <c r="K77" s="24">
        <v>1.7</v>
      </c>
      <c r="L77" s="24">
        <v>0</v>
      </c>
      <c r="M77" s="24">
        <v>9.6</v>
      </c>
      <c r="N77" s="24">
        <v>0.1</v>
      </c>
      <c r="O77" s="24">
        <v>1.8</v>
      </c>
      <c r="P77" s="24">
        <v>0</v>
      </c>
      <c r="Q77" s="24">
        <v>0</v>
      </c>
      <c r="R77" s="20">
        <v>0</v>
      </c>
      <c r="S77" s="20">
        <v>0</v>
      </c>
      <c r="T77" s="20">
        <v>0</v>
      </c>
      <c r="U77" s="20">
        <v>0</v>
      </c>
      <c r="V77" s="20">
        <v>0</v>
      </c>
      <c r="W77" s="20">
        <v>0.1</v>
      </c>
      <c r="X77" s="20">
        <v>0</v>
      </c>
      <c r="Y77" s="20">
        <v>0</v>
      </c>
      <c r="Z77" s="20">
        <v>0.1</v>
      </c>
      <c r="AA77" s="20">
        <v>0</v>
      </c>
      <c r="AB77" s="20">
        <v>0</v>
      </c>
      <c r="AC77" s="20">
        <v>7.8</v>
      </c>
      <c r="AD77" s="20">
        <v>3</v>
      </c>
      <c r="AE77" s="20">
        <v>0</v>
      </c>
      <c r="AF77" s="20">
        <v>0</v>
      </c>
      <c r="AG77" s="20">
        <v>1.3</v>
      </c>
      <c r="AH77" s="20">
        <v>0</v>
      </c>
      <c r="AI77" s="21">
        <f t="shared" si="2"/>
        <v>31.300000000000004</v>
      </c>
      <c r="AJ77" s="22"/>
    </row>
    <row r="78" spans="1:36" ht="17.25" customHeight="1" x14ac:dyDescent="0.2">
      <c r="A78" s="16">
        <v>1674</v>
      </c>
      <c r="B78" s="17" t="s">
        <v>73</v>
      </c>
      <c r="C78" s="18"/>
      <c r="D78" s="20">
        <v>10.5</v>
      </c>
      <c r="E78" s="20">
        <v>0.1</v>
      </c>
      <c r="F78" s="20">
        <v>0</v>
      </c>
      <c r="G78" s="20">
        <v>0</v>
      </c>
      <c r="H78" s="20">
        <v>0.2</v>
      </c>
      <c r="I78" s="20">
        <v>0</v>
      </c>
      <c r="J78" s="24">
        <v>5.2</v>
      </c>
      <c r="K78" s="24">
        <v>5.2</v>
      </c>
      <c r="L78" s="24">
        <v>3.1</v>
      </c>
      <c r="M78" s="355" t="s">
        <v>48</v>
      </c>
      <c r="N78" s="362"/>
      <c r="O78" s="362"/>
      <c r="P78" s="24">
        <v>0</v>
      </c>
      <c r="Q78" s="24">
        <v>0</v>
      </c>
      <c r="R78" s="20">
        <v>0</v>
      </c>
      <c r="S78" s="20">
        <v>0</v>
      </c>
      <c r="T78" s="20">
        <v>0</v>
      </c>
      <c r="U78" s="20">
        <v>0</v>
      </c>
      <c r="V78" s="20">
        <v>0</v>
      </c>
      <c r="W78" s="20">
        <v>0</v>
      </c>
      <c r="X78" s="20">
        <v>0</v>
      </c>
      <c r="Y78" s="20">
        <v>0</v>
      </c>
      <c r="Z78" s="20">
        <v>0</v>
      </c>
      <c r="AA78" s="20">
        <v>0</v>
      </c>
      <c r="AB78" s="20">
        <v>0</v>
      </c>
      <c r="AC78" s="20">
        <v>0</v>
      </c>
      <c r="AD78" s="20">
        <v>1</v>
      </c>
      <c r="AE78" s="20">
        <v>0</v>
      </c>
      <c r="AF78" s="20">
        <v>0.1</v>
      </c>
      <c r="AG78" s="20">
        <v>0</v>
      </c>
      <c r="AH78" s="20">
        <v>0</v>
      </c>
      <c r="AI78" s="21">
        <f t="shared" si="2"/>
        <v>25.400000000000002</v>
      </c>
      <c r="AJ78" s="22"/>
    </row>
    <row r="79" spans="1:36" ht="17.25" customHeight="1" x14ac:dyDescent="0.2">
      <c r="A79" s="16">
        <v>1686</v>
      </c>
      <c r="B79" s="17" t="s">
        <v>74</v>
      </c>
      <c r="C79" s="18"/>
      <c r="D79" s="20">
        <v>10.199999999999999</v>
      </c>
      <c r="E79" s="20">
        <v>0.2</v>
      </c>
      <c r="F79" s="20">
        <v>0</v>
      </c>
      <c r="G79" s="20">
        <v>0.6</v>
      </c>
      <c r="H79" s="20">
        <v>0</v>
      </c>
      <c r="I79" s="20">
        <v>0.2</v>
      </c>
      <c r="J79" s="24">
        <v>5.4</v>
      </c>
      <c r="K79" s="24">
        <v>6.8</v>
      </c>
      <c r="L79" s="24">
        <v>2.6</v>
      </c>
      <c r="M79" s="24">
        <v>8.8000000000000007</v>
      </c>
      <c r="N79" s="24">
        <v>0</v>
      </c>
      <c r="O79" s="24">
        <v>0</v>
      </c>
      <c r="P79" s="24">
        <v>0</v>
      </c>
      <c r="Q79" s="24">
        <v>0</v>
      </c>
      <c r="R79" s="20">
        <v>0</v>
      </c>
      <c r="S79" s="20">
        <v>0</v>
      </c>
      <c r="T79" s="20">
        <v>0</v>
      </c>
      <c r="U79" s="20">
        <v>0</v>
      </c>
      <c r="V79" s="20">
        <v>0</v>
      </c>
      <c r="W79" s="20">
        <v>0</v>
      </c>
      <c r="X79" s="20">
        <v>0</v>
      </c>
      <c r="Y79" s="20">
        <v>0</v>
      </c>
      <c r="Z79" s="20">
        <v>0</v>
      </c>
      <c r="AA79" s="20">
        <v>0</v>
      </c>
      <c r="AB79" s="20">
        <v>0</v>
      </c>
      <c r="AC79" s="20">
        <v>0</v>
      </c>
      <c r="AD79" s="20">
        <v>0.2</v>
      </c>
      <c r="AE79" s="20">
        <v>0</v>
      </c>
      <c r="AF79" s="20">
        <v>0</v>
      </c>
      <c r="AG79" s="20">
        <v>0</v>
      </c>
      <c r="AH79" s="20">
        <v>0</v>
      </c>
      <c r="AI79" s="21">
        <f t="shared" si="2"/>
        <v>35</v>
      </c>
      <c r="AJ79" s="22"/>
    </row>
    <row r="80" spans="1:36" ht="17.25" customHeight="1" x14ac:dyDescent="0.2">
      <c r="A80" s="16">
        <v>1690</v>
      </c>
      <c r="B80" s="17" t="s">
        <v>37</v>
      </c>
      <c r="C80" s="18"/>
      <c r="D80" s="20">
        <v>4.8</v>
      </c>
      <c r="E80" s="20">
        <v>0</v>
      </c>
      <c r="F80" s="20">
        <v>0</v>
      </c>
      <c r="G80" s="20">
        <v>0</v>
      </c>
      <c r="H80" s="20">
        <v>0</v>
      </c>
      <c r="I80" s="20">
        <v>0</v>
      </c>
      <c r="J80" s="24">
        <v>2.2000000000000002</v>
      </c>
      <c r="K80" s="24">
        <v>3.8</v>
      </c>
      <c r="L80" s="24">
        <v>0</v>
      </c>
      <c r="M80" s="24">
        <v>6.2</v>
      </c>
      <c r="N80" s="24">
        <v>0</v>
      </c>
      <c r="O80" s="24">
        <v>0.4</v>
      </c>
      <c r="P80" s="24">
        <v>0</v>
      </c>
      <c r="Q80" s="24">
        <v>0</v>
      </c>
      <c r="R80" s="20">
        <v>0</v>
      </c>
      <c r="S80" s="20">
        <v>0</v>
      </c>
      <c r="T80" s="20">
        <v>0</v>
      </c>
      <c r="U80" s="20">
        <v>0</v>
      </c>
      <c r="V80" s="20">
        <v>0</v>
      </c>
      <c r="W80" s="20">
        <v>0</v>
      </c>
      <c r="X80" s="20">
        <v>0</v>
      </c>
      <c r="Y80" s="20">
        <v>0</v>
      </c>
      <c r="Z80" s="20">
        <v>0</v>
      </c>
      <c r="AA80" s="20">
        <v>0</v>
      </c>
      <c r="AB80" s="20">
        <v>0</v>
      </c>
      <c r="AC80" s="20">
        <v>3.4</v>
      </c>
      <c r="AD80" s="20">
        <v>6</v>
      </c>
      <c r="AE80" s="20">
        <v>0</v>
      </c>
      <c r="AF80" s="20">
        <v>0</v>
      </c>
      <c r="AG80" s="20">
        <v>0</v>
      </c>
      <c r="AH80" s="20">
        <v>0</v>
      </c>
      <c r="AI80" s="21">
        <f t="shared" si="2"/>
        <v>26.799999999999997</v>
      </c>
      <c r="AJ80" s="22"/>
    </row>
    <row r="81" spans="1:36" ht="17.25" customHeight="1" x14ac:dyDescent="0.2">
      <c r="A81" s="16">
        <v>1800</v>
      </c>
      <c r="B81" s="17" t="s">
        <v>75</v>
      </c>
      <c r="C81" s="18"/>
      <c r="D81" s="20">
        <v>12.8</v>
      </c>
      <c r="E81" s="20">
        <v>1.2</v>
      </c>
      <c r="F81" s="20">
        <v>0</v>
      </c>
      <c r="G81" s="20">
        <v>0</v>
      </c>
      <c r="H81" s="20">
        <v>0</v>
      </c>
      <c r="I81" s="20">
        <v>0</v>
      </c>
      <c r="J81" s="24">
        <v>3.6</v>
      </c>
      <c r="K81" s="24">
        <v>3.8</v>
      </c>
      <c r="L81" s="24">
        <v>0.6</v>
      </c>
      <c r="M81" s="24">
        <v>4</v>
      </c>
      <c r="N81" s="24">
        <v>0</v>
      </c>
      <c r="O81" s="24">
        <v>0</v>
      </c>
      <c r="P81" s="24">
        <v>0</v>
      </c>
      <c r="Q81" s="24">
        <v>0</v>
      </c>
      <c r="R81" s="20">
        <v>0</v>
      </c>
      <c r="S81" s="20">
        <v>0</v>
      </c>
      <c r="T81" s="20">
        <v>0</v>
      </c>
      <c r="U81" s="20">
        <v>0</v>
      </c>
      <c r="V81" s="20">
        <v>0</v>
      </c>
      <c r="W81" s="20">
        <v>0</v>
      </c>
      <c r="X81" s="20">
        <v>0</v>
      </c>
      <c r="Y81" s="20">
        <v>0</v>
      </c>
      <c r="Z81" s="20">
        <v>0</v>
      </c>
      <c r="AA81" s="20">
        <v>0</v>
      </c>
      <c r="AB81" s="20">
        <v>0</v>
      </c>
      <c r="AC81" s="20">
        <v>0.6</v>
      </c>
      <c r="AD81" s="20">
        <v>4</v>
      </c>
      <c r="AE81" s="20">
        <v>0</v>
      </c>
      <c r="AF81" s="20">
        <v>0</v>
      </c>
      <c r="AG81" s="20">
        <v>0</v>
      </c>
      <c r="AH81" s="20">
        <v>0</v>
      </c>
      <c r="AI81" s="21">
        <f t="shared" si="2"/>
        <v>30.600000000000005</v>
      </c>
      <c r="AJ81" s="22"/>
    </row>
    <row r="82" spans="1:36" ht="17.25" customHeight="1" x14ac:dyDescent="0.2">
      <c r="A82" s="16">
        <v>1810</v>
      </c>
      <c r="B82" s="17" t="s">
        <v>76</v>
      </c>
      <c r="C82" s="18"/>
      <c r="D82" s="20">
        <v>16.2</v>
      </c>
      <c r="E82" s="20">
        <v>0.7</v>
      </c>
      <c r="F82" s="20">
        <v>0</v>
      </c>
      <c r="G82" s="20">
        <v>0.1</v>
      </c>
      <c r="H82" s="20">
        <v>0</v>
      </c>
      <c r="I82" s="20">
        <v>0</v>
      </c>
      <c r="J82" s="24">
        <v>6.5</v>
      </c>
      <c r="K82" s="24">
        <v>11.2</v>
      </c>
      <c r="L82" s="24">
        <v>1.9</v>
      </c>
      <c r="M82" s="24">
        <v>2.8</v>
      </c>
      <c r="N82" s="24">
        <v>0.1</v>
      </c>
      <c r="O82" s="24">
        <v>0</v>
      </c>
      <c r="P82" s="24">
        <v>0</v>
      </c>
      <c r="Q82" s="24">
        <v>0</v>
      </c>
      <c r="R82" s="20">
        <v>0</v>
      </c>
      <c r="S82" s="20">
        <v>0.1</v>
      </c>
      <c r="T82" s="20">
        <v>0</v>
      </c>
      <c r="U82" s="20">
        <v>0</v>
      </c>
      <c r="V82" s="20">
        <v>0</v>
      </c>
      <c r="W82" s="20">
        <v>0</v>
      </c>
      <c r="X82" s="20">
        <v>0</v>
      </c>
      <c r="Y82" s="20">
        <v>0</v>
      </c>
      <c r="Z82" s="20">
        <v>0</v>
      </c>
      <c r="AA82" s="20">
        <v>0</v>
      </c>
      <c r="AB82" s="20">
        <v>0</v>
      </c>
      <c r="AC82" s="20">
        <v>0</v>
      </c>
      <c r="AD82" s="20">
        <v>2.2999999999999998</v>
      </c>
      <c r="AE82" s="20">
        <v>0</v>
      </c>
      <c r="AF82" s="20">
        <v>0</v>
      </c>
      <c r="AG82" s="20">
        <v>0</v>
      </c>
      <c r="AH82" s="20">
        <v>0</v>
      </c>
      <c r="AI82" s="21">
        <f t="shared" si="2"/>
        <v>41.9</v>
      </c>
      <c r="AJ82" s="22"/>
    </row>
    <row r="83" spans="1:36" ht="17.25" customHeight="1" x14ac:dyDescent="0.2">
      <c r="A83" s="16">
        <v>1889</v>
      </c>
      <c r="B83" s="17" t="s">
        <v>77</v>
      </c>
      <c r="C83" s="18"/>
      <c r="D83" s="20">
        <v>12.8</v>
      </c>
      <c r="E83" s="20">
        <v>0.2</v>
      </c>
      <c r="F83" s="20">
        <v>0</v>
      </c>
      <c r="G83" s="20">
        <v>0.2</v>
      </c>
      <c r="H83" s="20">
        <v>0</v>
      </c>
      <c r="I83" s="20">
        <v>0</v>
      </c>
      <c r="J83" s="24">
        <v>6.8</v>
      </c>
      <c r="K83" s="24">
        <v>6.6</v>
      </c>
      <c r="L83" s="24">
        <v>1.8</v>
      </c>
      <c r="M83" s="24">
        <v>1</v>
      </c>
      <c r="N83" s="24">
        <v>0</v>
      </c>
      <c r="O83" s="24">
        <v>0</v>
      </c>
      <c r="P83" s="24">
        <v>0</v>
      </c>
      <c r="Q83" s="24">
        <v>0</v>
      </c>
      <c r="R83" s="20">
        <v>0</v>
      </c>
      <c r="S83" s="20">
        <v>0</v>
      </c>
      <c r="T83" s="20">
        <v>0</v>
      </c>
      <c r="U83" s="20">
        <v>0</v>
      </c>
      <c r="V83" s="20">
        <v>0</v>
      </c>
      <c r="W83" s="20">
        <v>0</v>
      </c>
      <c r="X83" s="20">
        <v>0</v>
      </c>
      <c r="Y83" s="20">
        <v>0</v>
      </c>
      <c r="Z83" s="20">
        <v>0</v>
      </c>
      <c r="AA83" s="20">
        <v>0</v>
      </c>
      <c r="AB83" s="20">
        <v>0</v>
      </c>
      <c r="AC83" s="20">
        <v>0.6</v>
      </c>
      <c r="AD83" s="20">
        <v>2.4</v>
      </c>
      <c r="AE83" s="20">
        <v>0</v>
      </c>
      <c r="AF83" s="20">
        <v>0</v>
      </c>
      <c r="AG83" s="20">
        <v>0</v>
      </c>
      <c r="AH83" s="20">
        <v>0</v>
      </c>
      <c r="AI83" s="21">
        <f t="shared" si="2"/>
        <v>32.400000000000006</v>
      </c>
      <c r="AJ83" s="22"/>
    </row>
    <row r="84" spans="1:36" ht="8.25" customHeight="1" x14ac:dyDescent="0.2">
      <c r="C84" s="57"/>
      <c r="X84" s="50"/>
      <c r="Y84" s="50"/>
      <c r="Z84" s="50"/>
      <c r="AA84" s="50"/>
      <c r="AB84" s="50"/>
      <c r="AC84" s="50"/>
      <c r="AD84" s="50"/>
      <c r="AE84" s="50"/>
      <c r="AF84" s="50"/>
      <c r="AG84" s="50"/>
      <c r="AH84" s="50"/>
      <c r="AI84" s="58" t="s">
        <v>83</v>
      </c>
      <c r="AJ84" s="59"/>
    </row>
    <row r="85" spans="1:36" ht="17.25" customHeight="1" x14ac:dyDescent="0.2">
      <c r="B85" s="60" t="s">
        <v>78</v>
      </c>
      <c r="C85" s="61">
        <v>102.4</v>
      </c>
      <c r="D85" s="62">
        <v>14.6</v>
      </c>
      <c r="E85" s="62">
        <v>4</v>
      </c>
      <c r="F85" s="62">
        <v>0.5</v>
      </c>
      <c r="G85" s="62">
        <v>4.5999999999999996</v>
      </c>
      <c r="H85" s="63"/>
      <c r="I85" s="63"/>
      <c r="J85" s="63"/>
      <c r="K85" s="63">
        <v>23.9</v>
      </c>
      <c r="L85" s="62">
        <v>5</v>
      </c>
      <c r="M85" s="62">
        <v>12</v>
      </c>
      <c r="N85" s="62">
        <v>0</v>
      </c>
      <c r="O85" s="62">
        <v>1.7</v>
      </c>
      <c r="P85" s="62">
        <v>0</v>
      </c>
      <c r="Q85" s="62">
        <v>0</v>
      </c>
      <c r="R85" s="62">
        <v>0</v>
      </c>
      <c r="S85" s="62">
        <v>0</v>
      </c>
      <c r="T85" s="62">
        <v>0</v>
      </c>
      <c r="U85" s="62">
        <v>0</v>
      </c>
      <c r="V85" s="62">
        <v>0.5</v>
      </c>
      <c r="W85" s="63"/>
      <c r="X85" s="63"/>
      <c r="Y85" s="63">
        <v>0.9</v>
      </c>
      <c r="Z85" s="62">
        <v>0</v>
      </c>
      <c r="AA85" s="62">
        <v>0</v>
      </c>
      <c r="AB85" s="62">
        <v>0</v>
      </c>
      <c r="AC85" s="62">
        <v>1.2</v>
      </c>
      <c r="AD85" s="63"/>
      <c r="AE85" s="63">
        <v>6.7</v>
      </c>
      <c r="AF85" s="62">
        <v>0</v>
      </c>
      <c r="AG85" s="62">
        <v>1</v>
      </c>
      <c r="AH85" s="62">
        <v>0.1</v>
      </c>
      <c r="AI85" s="11">
        <v>79.7</v>
      </c>
      <c r="AJ85" s="64">
        <f>AI85/C85</f>
        <v>0.7783203125</v>
      </c>
    </row>
    <row r="86" spans="1:36" s="71" customFormat="1" x14ac:dyDescent="0.2">
      <c r="A86" s="65"/>
      <c r="B86" s="66"/>
      <c r="C86" s="67"/>
      <c r="D86" s="68"/>
      <c r="E86" s="68"/>
      <c r="F86" s="68"/>
      <c r="G86" s="68"/>
      <c r="H86" s="68" t="s">
        <v>79</v>
      </c>
      <c r="I86" s="68"/>
      <c r="J86" s="68"/>
      <c r="K86" s="68"/>
      <c r="L86" s="68" t="s">
        <v>80</v>
      </c>
      <c r="M86" s="68"/>
      <c r="N86" s="68"/>
      <c r="O86" s="68"/>
      <c r="P86" s="68" t="s">
        <v>81</v>
      </c>
      <c r="Q86" s="68"/>
      <c r="R86" s="68"/>
      <c r="S86" s="68"/>
      <c r="T86" s="68"/>
      <c r="U86" s="68" t="s">
        <v>82</v>
      </c>
      <c r="V86" s="68"/>
      <c r="W86" s="68"/>
      <c r="X86" s="68"/>
      <c r="Y86" s="68"/>
      <c r="Z86" s="68"/>
      <c r="AA86" s="68"/>
      <c r="AB86" s="68"/>
      <c r="AC86" s="68"/>
      <c r="AD86" s="68"/>
      <c r="AE86" s="68"/>
      <c r="AF86" s="68"/>
      <c r="AG86" s="68"/>
      <c r="AH86" s="68"/>
      <c r="AI86" s="69"/>
      <c r="AJ86" s="70"/>
    </row>
    <row r="87" spans="1:36" x14ac:dyDescent="0.2">
      <c r="D87" s="34"/>
      <c r="E87" s="35"/>
      <c r="F87" s="35"/>
      <c r="G87" s="36"/>
      <c r="H87" s="35"/>
      <c r="I87" s="37"/>
      <c r="J87" s="34"/>
      <c r="K87" s="38"/>
      <c r="L87" s="35"/>
      <c r="M87" s="37"/>
      <c r="N87" s="37"/>
      <c r="O87" s="37"/>
      <c r="P87" s="35"/>
      <c r="Q87" s="37"/>
      <c r="R87" s="37"/>
      <c r="S87" s="37"/>
      <c r="T87" s="37"/>
      <c r="U87" s="37"/>
      <c r="V87" s="34"/>
      <c r="W87" s="37"/>
      <c r="X87" s="37"/>
      <c r="Y87" s="37"/>
      <c r="Z87" s="37"/>
      <c r="AA87" s="37"/>
      <c r="AB87" s="37"/>
      <c r="AC87" s="37"/>
      <c r="AD87" s="37"/>
      <c r="AE87" s="37"/>
      <c r="AF87" s="37"/>
      <c r="AG87" s="37"/>
      <c r="AH87" s="37"/>
      <c r="AI87" s="37"/>
      <c r="AJ87" s="37"/>
    </row>
    <row r="88" spans="1:36" x14ac:dyDescent="0.2">
      <c r="AI88" s="39"/>
      <c r="AJ88" s="40"/>
    </row>
    <row r="89" spans="1:36" x14ac:dyDescent="0.2">
      <c r="AI89" s="39"/>
      <c r="AJ89" s="40"/>
    </row>
    <row r="90" spans="1:36" x14ac:dyDescent="0.2">
      <c r="D90" s="41"/>
      <c r="E90" s="41"/>
      <c r="F90" s="41"/>
      <c r="G90" s="41"/>
      <c r="H90" s="41"/>
      <c r="I90" s="41"/>
      <c r="J90" s="41"/>
      <c r="K90" s="41"/>
      <c r="L90" s="41"/>
      <c r="M90" s="41"/>
      <c r="N90" s="41"/>
      <c r="O90" s="41"/>
      <c r="P90" s="41"/>
      <c r="Q90" s="41"/>
      <c r="R90" s="41"/>
      <c r="S90" s="41"/>
      <c r="T90" s="41"/>
      <c r="U90" s="41"/>
      <c r="V90" s="41"/>
      <c r="W90" s="41"/>
      <c r="X90" s="41"/>
      <c r="Y90" s="41"/>
      <c r="Z90" s="41"/>
      <c r="AA90" s="41"/>
      <c r="AB90" s="41"/>
      <c r="AC90" s="41"/>
      <c r="AD90" s="41"/>
      <c r="AE90" s="41"/>
      <c r="AF90" s="41"/>
      <c r="AG90" s="41"/>
      <c r="AH90" s="41"/>
      <c r="AI90" s="42"/>
      <c r="AJ90" s="43"/>
    </row>
    <row r="91" spans="1:36" x14ac:dyDescent="0.2">
      <c r="D91" s="41"/>
      <c r="E91" s="41"/>
      <c r="F91" s="41"/>
      <c r="G91" s="41"/>
      <c r="H91" s="41"/>
      <c r="I91" s="41"/>
      <c r="J91" s="41"/>
      <c r="K91" s="41"/>
      <c r="L91" s="41"/>
      <c r="M91" s="41"/>
      <c r="N91" s="41"/>
      <c r="O91" s="41"/>
      <c r="P91" s="41"/>
      <c r="Q91" s="41"/>
      <c r="R91" s="41"/>
      <c r="S91" s="41"/>
      <c r="T91" s="41"/>
      <c r="U91" s="41"/>
      <c r="V91" s="41"/>
      <c r="W91" s="41"/>
      <c r="X91" s="41"/>
      <c r="Y91" s="41"/>
      <c r="Z91" s="41"/>
      <c r="AA91" s="41"/>
      <c r="AB91" s="41"/>
      <c r="AC91" s="41"/>
      <c r="AD91" s="41"/>
      <c r="AE91" s="41"/>
      <c r="AF91" s="41"/>
      <c r="AG91" s="41"/>
      <c r="AH91" s="41"/>
      <c r="AI91" s="39"/>
      <c r="AJ91" s="40"/>
    </row>
    <row r="92" spans="1:36" x14ac:dyDescent="0.2">
      <c r="D92" s="41"/>
      <c r="E92" s="41"/>
      <c r="F92" s="41"/>
      <c r="G92" s="41"/>
      <c r="H92" s="41"/>
      <c r="I92" s="41"/>
      <c r="J92" s="41"/>
      <c r="K92" s="41"/>
      <c r="L92" s="41"/>
      <c r="M92" s="41"/>
      <c r="N92" s="41"/>
      <c r="O92" s="41"/>
      <c r="P92" s="41"/>
      <c r="Q92" s="41"/>
      <c r="R92" s="41"/>
      <c r="S92" s="41"/>
      <c r="T92" s="41"/>
      <c r="U92" s="41"/>
      <c r="V92" s="41"/>
      <c r="W92" s="41"/>
      <c r="X92" s="41"/>
      <c r="Y92" s="41"/>
      <c r="Z92" s="41"/>
      <c r="AA92" s="41"/>
      <c r="AB92" s="41"/>
      <c r="AC92" s="41"/>
      <c r="AD92" s="41"/>
      <c r="AE92" s="41"/>
      <c r="AF92" s="41"/>
      <c r="AG92" s="41"/>
      <c r="AH92" s="41"/>
      <c r="AI92" s="39"/>
      <c r="AJ92" s="40"/>
    </row>
    <row r="93" spans="1:36" x14ac:dyDescent="0.2">
      <c r="D93" s="41"/>
      <c r="E93" s="41"/>
      <c r="F93" s="41"/>
      <c r="G93" s="41"/>
      <c r="H93" s="41"/>
      <c r="I93" s="41"/>
      <c r="J93" s="41"/>
      <c r="K93" s="41"/>
      <c r="L93" s="41"/>
      <c r="M93" s="41"/>
      <c r="N93" s="41"/>
      <c r="O93" s="41"/>
      <c r="P93" s="41"/>
      <c r="Q93" s="41"/>
      <c r="R93" s="41"/>
      <c r="S93" s="41"/>
      <c r="T93" s="41"/>
      <c r="U93" s="41"/>
      <c r="V93" s="41"/>
      <c r="W93" s="41"/>
      <c r="X93" s="41"/>
      <c r="Y93" s="41"/>
      <c r="Z93" s="41"/>
      <c r="AA93" s="41"/>
      <c r="AB93" s="41"/>
      <c r="AC93" s="41"/>
      <c r="AD93" s="41"/>
      <c r="AE93" s="41"/>
      <c r="AF93" s="41"/>
      <c r="AG93" s="41"/>
      <c r="AH93" s="41"/>
      <c r="AI93" s="39"/>
      <c r="AJ93" s="40"/>
    </row>
    <row r="94" spans="1:36" x14ac:dyDescent="0.2">
      <c r="D94" s="41"/>
      <c r="E94" s="41"/>
      <c r="F94" s="41"/>
      <c r="G94" s="41"/>
      <c r="H94" s="41"/>
      <c r="I94" s="41"/>
      <c r="J94" s="41"/>
      <c r="K94" s="41"/>
      <c r="L94" s="41"/>
      <c r="M94" s="41"/>
      <c r="N94" s="41"/>
      <c r="O94" s="41"/>
      <c r="P94" s="41"/>
      <c r="Q94" s="41"/>
      <c r="R94" s="41"/>
      <c r="S94" s="41"/>
      <c r="T94" s="41"/>
      <c r="U94" s="41"/>
      <c r="V94" s="41"/>
      <c r="W94" s="41"/>
      <c r="X94" s="41"/>
      <c r="Y94" s="41"/>
      <c r="Z94" s="41"/>
      <c r="AA94" s="41"/>
      <c r="AB94" s="41"/>
      <c r="AC94" s="41"/>
      <c r="AD94" s="41"/>
      <c r="AE94" s="41"/>
      <c r="AF94" s="41"/>
      <c r="AG94" s="41"/>
      <c r="AH94" s="41"/>
      <c r="AI94" s="39"/>
      <c r="AJ94" s="40"/>
    </row>
    <row r="95" spans="1:36" x14ac:dyDescent="0.2">
      <c r="D95" s="41"/>
      <c r="E95" s="41"/>
      <c r="F95" s="41"/>
      <c r="G95" s="41"/>
      <c r="H95" s="41"/>
      <c r="I95" s="41"/>
      <c r="J95" s="41"/>
      <c r="K95" s="41"/>
      <c r="L95" s="41"/>
      <c r="M95" s="41"/>
      <c r="N95" s="41"/>
      <c r="O95" s="41"/>
      <c r="P95" s="41"/>
      <c r="Q95" s="41"/>
      <c r="R95" s="41"/>
      <c r="S95" s="41"/>
      <c r="T95" s="41"/>
      <c r="U95" s="41"/>
      <c r="V95" s="41"/>
      <c r="W95" s="41"/>
      <c r="X95" s="41"/>
      <c r="Y95" s="41"/>
      <c r="Z95" s="41"/>
      <c r="AA95" s="41"/>
      <c r="AB95" s="41"/>
      <c r="AC95" s="41"/>
      <c r="AD95" s="41"/>
      <c r="AE95" s="41"/>
      <c r="AF95" s="41"/>
      <c r="AG95" s="41"/>
      <c r="AH95" s="41"/>
      <c r="AI95" s="39"/>
      <c r="AJ95" s="40"/>
    </row>
    <row r="96" spans="1:36" x14ac:dyDescent="0.2">
      <c r="D96" s="41"/>
      <c r="E96" s="41"/>
      <c r="F96" s="41"/>
      <c r="G96" s="41"/>
      <c r="H96" s="41"/>
      <c r="I96" s="41"/>
      <c r="J96" s="41"/>
      <c r="K96" s="41"/>
      <c r="L96" s="41"/>
      <c r="M96" s="41"/>
      <c r="N96" s="41"/>
      <c r="O96" s="41"/>
      <c r="P96" s="41"/>
      <c r="Q96" s="41"/>
      <c r="R96" s="41"/>
      <c r="S96" s="41"/>
      <c r="T96" s="41"/>
      <c r="U96" s="41"/>
      <c r="V96" s="41"/>
      <c r="W96" s="41"/>
      <c r="X96" s="41"/>
      <c r="Y96" s="41"/>
      <c r="Z96" s="41"/>
      <c r="AA96" s="41"/>
      <c r="AB96" s="41"/>
      <c r="AC96" s="41"/>
      <c r="AD96" s="41"/>
      <c r="AE96" s="41"/>
      <c r="AF96" s="41"/>
      <c r="AG96" s="41"/>
      <c r="AH96" s="41"/>
      <c r="AI96" s="39"/>
      <c r="AJ96" s="40"/>
    </row>
    <row r="97" spans="4:36" x14ac:dyDescent="0.2">
      <c r="D97" s="41"/>
      <c r="E97" s="41"/>
      <c r="F97" s="41"/>
      <c r="G97" s="41"/>
      <c r="H97" s="41"/>
      <c r="I97" s="41"/>
      <c r="J97" s="41"/>
      <c r="K97" s="41"/>
      <c r="L97" s="41"/>
      <c r="M97" s="41"/>
      <c r="N97" s="41"/>
      <c r="O97" s="41"/>
      <c r="P97" s="41"/>
      <c r="Q97" s="41"/>
      <c r="R97" s="41"/>
      <c r="S97" s="41"/>
      <c r="T97" s="41"/>
      <c r="U97" s="41"/>
      <c r="V97" s="41"/>
      <c r="W97" s="41"/>
      <c r="X97" s="41"/>
      <c r="Y97" s="41"/>
      <c r="Z97" s="41"/>
      <c r="AA97" s="41"/>
      <c r="AB97" s="41"/>
      <c r="AC97" s="41"/>
      <c r="AD97" s="41"/>
      <c r="AE97" s="41"/>
      <c r="AF97" s="41"/>
      <c r="AG97" s="41"/>
      <c r="AH97" s="41"/>
      <c r="AI97" s="39"/>
      <c r="AJ97" s="40"/>
    </row>
    <row r="98" spans="4:36" x14ac:dyDescent="0.2">
      <c r="D98" s="41"/>
      <c r="E98" s="41"/>
      <c r="F98" s="41"/>
      <c r="G98" s="41"/>
      <c r="H98" s="41"/>
      <c r="I98" s="41"/>
      <c r="J98" s="41"/>
      <c r="K98" s="41"/>
      <c r="L98" s="41"/>
      <c r="M98" s="41"/>
      <c r="N98" s="41"/>
      <c r="O98" s="41"/>
      <c r="P98" s="41"/>
      <c r="Q98" s="41"/>
      <c r="R98" s="41"/>
      <c r="S98" s="41"/>
      <c r="T98" s="41"/>
      <c r="U98" s="41"/>
      <c r="V98" s="41"/>
      <c r="W98" s="41"/>
      <c r="X98" s="41"/>
      <c r="Y98" s="41"/>
      <c r="Z98" s="41"/>
      <c r="AA98" s="41"/>
      <c r="AB98" s="41"/>
      <c r="AC98" s="41"/>
      <c r="AD98" s="41"/>
      <c r="AE98" s="41"/>
      <c r="AF98" s="41"/>
      <c r="AG98" s="41"/>
      <c r="AH98" s="41"/>
      <c r="AI98" s="39"/>
      <c r="AJ98" s="40"/>
    </row>
    <row r="99" spans="4:36" x14ac:dyDescent="0.2">
      <c r="D99" s="41"/>
      <c r="E99" s="41"/>
      <c r="F99" s="41"/>
      <c r="G99" s="41"/>
      <c r="H99" s="41"/>
      <c r="I99" s="41"/>
      <c r="J99" s="41"/>
      <c r="K99" s="41"/>
      <c r="L99" s="41"/>
      <c r="M99" s="41"/>
      <c r="N99" s="41"/>
      <c r="O99" s="41"/>
      <c r="P99" s="41"/>
      <c r="Q99" s="41"/>
      <c r="R99" s="41"/>
      <c r="S99" s="41"/>
      <c r="T99" s="41"/>
      <c r="U99" s="41"/>
      <c r="V99" s="41"/>
      <c r="W99" s="41"/>
      <c r="X99" s="41"/>
      <c r="Y99" s="41"/>
      <c r="Z99" s="41"/>
      <c r="AA99" s="41"/>
      <c r="AB99" s="41"/>
      <c r="AC99" s="41"/>
      <c r="AD99" s="41"/>
      <c r="AE99" s="41"/>
      <c r="AF99" s="41"/>
      <c r="AG99" s="41"/>
      <c r="AH99" s="41"/>
      <c r="AI99" s="39"/>
      <c r="AJ99" s="40"/>
    </row>
    <row r="100" spans="4:36" x14ac:dyDescent="0.2">
      <c r="AI100" s="39"/>
      <c r="AJ100" s="40"/>
    </row>
    <row r="101" spans="4:36" x14ac:dyDescent="0.2">
      <c r="AI101" s="39"/>
      <c r="AJ101" s="40"/>
    </row>
    <row r="102" spans="4:36" x14ac:dyDescent="0.2">
      <c r="AI102" s="44"/>
    </row>
    <row r="103" spans="4:36" x14ac:dyDescent="0.2">
      <c r="AI103" s="44"/>
    </row>
    <row r="104" spans="4:36" x14ac:dyDescent="0.2">
      <c r="AI104" s="44"/>
    </row>
    <row r="105" spans="4:36" x14ac:dyDescent="0.2">
      <c r="AI105" s="44"/>
    </row>
  </sheetData>
  <mergeCells count="32">
    <mergeCell ref="J1:Y1"/>
    <mergeCell ref="A40:B40"/>
    <mergeCell ref="AC42:AE42"/>
    <mergeCell ref="D44:E44"/>
    <mergeCell ref="G44:O44"/>
    <mergeCell ref="AD64:AE64"/>
    <mergeCell ref="J46:K46"/>
    <mergeCell ref="AD46:AE46"/>
    <mergeCell ref="K47:P47"/>
    <mergeCell ref="W47:AA47"/>
    <mergeCell ref="AD48:AF48"/>
    <mergeCell ref="M78:O78"/>
    <mergeCell ref="D49:AE49"/>
    <mergeCell ref="D50:J50"/>
    <mergeCell ref="AD52:AF52"/>
    <mergeCell ref="AD65:AF65"/>
    <mergeCell ref="D53:H53"/>
    <mergeCell ref="AD54:AF54"/>
    <mergeCell ref="D55:F55"/>
    <mergeCell ref="AD55:AH55"/>
    <mergeCell ref="J56:K56"/>
    <mergeCell ref="D58:F58"/>
    <mergeCell ref="W58:Y58"/>
    <mergeCell ref="AD58:AG58"/>
    <mergeCell ref="M59:N59"/>
    <mergeCell ref="AD59:AF59"/>
    <mergeCell ref="AD62:AF62"/>
    <mergeCell ref="L65:AB65"/>
    <mergeCell ref="D66:L66"/>
    <mergeCell ref="D67:T67"/>
    <mergeCell ref="AD68:AE68"/>
    <mergeCell ref="K71:R71"/>
  </mergeCells>
  <conditionalFormatting sqref="E45:E48 E43 D4:F42 F43:F45 F47:F48 E51:H52 E54:H54 I51:J54 AD24:AD29 AC78:AH85 D78:M85 G68:S69 L70:S70 L72:S77 E68:F77 G70:K77 T68:T77 X59:Y64 AG51:AH54 AA57:AB64 N79:AA85 AB66:AB85 P78:AA78 U66:AA77 Z58:Z64 E59:F65 AD21:AD22 AD32 AD34:AD41 AI4:AJ85 AF4:AH42 AH43:AH50 G4:G48 AG59:AG77 H4:O43 AG50 M57:M64 AH57:AH77 X48:AA48 AG57 O57:W64 W4:Y6 P4:P46 H45:I48 J48:P48 K47 J45:O46 AF49:AG49 Z4:AA46 X7:Y46 AB43:AD48 AB4:AC42 AF43:AG47 AE43:AE45 AE47 K50:M54 N66:T66 G57:L65 AC57:AC77 N60:N64 AE65:AE67 AD57:AD68 AD69:AE77 N57:N58 J56 X57:Z57 L56:AC56 J55:M55 AE56:AE63 N50:AD55 D43:D77 E56:F57 G55:I56 AE50:AF54 AF56:AF77 Q4:V48 W7:W48 AD4:AD19 AE4:AE41">
    <cfRule type="cellIs" dxfId="224" priority="1" stopIfTrue="1" operator="equal">
      <formula>0</formula>
    </cfRule>
  </conditionalFormatting>
  <pageMargins left="0.4" right="0.11811023622047245" top="0.23622047244094491" bottom="0.15748031496062992" header="0.11811023622047245" footer="0.15748031496062992"/>
  <pageSetup paperSize="9" scale="80" orientation="landscape" horizontalDpi="4294967293" r:id="rId1"/>
  <headerFooter alignWithMargins="0"/>
  <rowBreaks count="1" manualBreakCount="1">
    <brk id="39" max="35" man="1"/>
  </rowBreaks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09"/>
  <sheetViews>
    <sheetView zoomScaleNormal="10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AM21" sqref="AM21"/>
    </sheetView>
  </sheetViews>
  <sheetFormatPr defaultRowHeight="12.75" outlineLevelRow="1" x14ac:dyDescent="0.2"/>
  <cols>
    <col min="1" max="1" width="5.5703125" style="404" customWidth="1"/>
    <col min="2" max="2" width="26.140625" style="410" customWidth="1"/>
    <col min="3" max="3" width="6.28515625" style="411" customWidth="1"/>
    <col min="4" max="31" width="4.7109375" style="412" customWidth="1"/>
    <col min="32" max="32" width="4.28515625" style="412" customWidth="1"/>
    <col min="33" max="33" width="3.85546875" style="412" customWidth="1"/>
    <col min="34" max="34" width="4.7109375" style="412" customWidth="1"/>
    <col min="35" max="35" width="5.5703125" style="413" bestFit="1" customWidth="1"/>
    <col min="36" max="36" width="6" style="408" customWidth="1"/>
    <col min="37" max="256" width="9.140625" style="409"/>
    <col min="257" max="257" width="5.5703125" style="409" customWidth="1"/>
    <col min="258" max="258" width="26.140625" style="409" customWidth="1"/>
    <col min="259" max="259" width="6.28515625" style="409" customWidth="1"/>
    <col min="260" max="287" width="4.7109375" style="409" customWidth="1"/>
    <col min="288" max="288" width="4.28515625" style="409" customWidth="1"/>
    <col min="289" max="289" width="3.85546875" style="409" customWidth="1"/>
    <col min="290" max="290" width="4.7109375" style="409" customWidth="1"/>
    <col min="291" max="291" width="5.5703125" style="409" bestFit="1" customWidth="1"/>
    <col min="292" max="292" width="6" style="409" customWidth="1"/>
    <col min="293" max="512" width="9.140625" style="409"/>
    <col min="513" max="513" width="5.5703125" style="409" customWidth="1"/>
    <col min="514" max="514" width="26.140625" style="409" customWidth="1"/>
    <col min="515" max="515" width="6.28515625" style="409" customWidth="1"/>
    <col min="516" max="543" width="4.7109375" style="409" customWidth="1"/>
    <col min="544" max="544" width="4.28515625" style="409" customWidth="1"/>
    <col min="545" max="545" width="3.85546875" style="409" customWidth="1"/>
    <col min="546" max="546" width="4.7109375" style="409" customWidth="1"/>
    <col min="547" max="547" width="5.5703125" style="409" bestFit="1" customWidth="1"/>
    <col min="548" max="548" width="6" style="409" customWidth="1"/>
    <col min="549" max="768" width="9.140625" style="409"/>
    <col min="769" max="769" width="5.5703125" style="409" customWidth="1"/>
    <col min="770" max="770" width="26.140625" style="409" customWidth="1"/>
    <col min="771" max="771" width="6.28515625" style="409" customWidth="1"/>
    <col min="772" max="799" width="4.7109375" style="409" customWidth="1"/>
    <col min="800" max="800" width="4.28515625" style="409" customWidth="1"/>
    <col min="801" max="801" width="3.85546875" style="409" customWidth="1"/>
    <col min="802" max="802" width="4.7109375" style="409" customWidth="1"/>
    <col min="803" max="803" width="5.5703125" style="409" bestFit="1" customWidth="1"/>
    <col min="804" max="804" width="6" style="409" customWidth="1"/>
    <col min="805" max="1024" width="9.140625" style="409"/>
    <col min="1025" max="1025" width="5.5703125" style="409" customWidth="1"/>
    <col min="1026" max="1026" width="26.140625" style="409" customWidth="1"/>
    <col min="1027" max="1027" width="6.28515625" style="409" customWidth="1"/>
    <col min="1028" max="1055" width="4.7109375" style="409" customWidth="1"/>
    <col min="1056" max="1056" width="4.28515625" style="409" customWidth="1"/>
    <col min="1057" max="1057" width="3.85546875" style="409" customWidth="1"/>
    <col min="1058" max="1058" width="4.7109375" style="409" customWidth="1"/>
    <col min="1059" max="1059" width="5.5703125" style="409" bestFit="1" customWidth="1"/>
    <col min="1060" max="1060" width="6" style="409" customWidth="1"/>
    <col min="1061" max="1280" width="9.140625" style="409"/>
    <col min="1281" max="1281" width="5.5703125" style="409" customWidth="1"/>
    <col min="1282" max="1282" width="26.140625" style="409" customWidth="1"/>
    <col min="1283" max="1283" width="6.28515625" style="409" customWidth="1"/>
    <col min="1284" max="1311" width="4.7109375" style="409" customWidth="1"/>
    <col min="1312" max="1312" width="4.28515625" style="409" customWidth="1"/>
    <col min="1313" max="1313" width="3.85546875" style="409" customWidth="1"/>
    <col min="1314" max="1314" width="4.7109375" style="409" customWidth="1"/>
    <col min="1315" max="1315" width="5.5703125" style="409" bestFit="1" customWidth="1"/>
    <col min="1316" max="1316" width="6" style="409" customWidth="1"/>
    <col min="1317" max="1536" width="9.140625" style="409"/>
    <col min="1537" max="1537" width="5.5703125" style="409" customWidth="1"/>
    <col min="1538" max="1538" width="26.140625" style="409" customWidth="1"/>
    <col min="1539" max="1539" width="6.28515625" style="409" customWidth="1"/>
    <col min="1540" max="1567" width="4.7109375" style="409" customWidth="1"/>
    <col min="1568" max="1568" width="4.28515625" style="409" customWidth="1"/>
    <col min="1569" max="1569" width="3.85546875" style="409" customWidth="1"/>
    <col min="1570" max="1570" width="4.7109375" style="409" customWidth="1"/>
    <col min="1571" max="1571" width="5.5703125" style="409" bestFit="1" customWidth="1"/>
    <col min="1572" max="1572" width="6" style="409" customWidth="1"/>
    <col min="1573" max="1792" width="9.140625" style="409"/>
    <col min="1793" max="1793" width="5.5703125" style="409" customWidth="1"/>
    <col min="1794" max="1794" width="26.140625" style="409" customWidth="1"/>
    <col min="1795" max="1795" width="6.28515625" style="409" customWidth="1"/>
    <col min="1796" max="1823" width="4.7109375" style="409" customWidth="1"/>
    <col min="1824" max="1824" width="4.28515625" style="409" customWidth="1"/>
    <col min="1825" max="1825" width="3.85546875" style="409" customWidth="1"/>
    <col min="1826" max="1826" width="4.7109375" style="409" customWidth="1"/>
    <col min="1827" max="1827" width="5.5703125" style="409" bestFit="1" customWidth="1"/>
    <col min="1828" max="1828" width="6" style="409" customWidth="1"/>
    <col min="1829" max="2048" width="9.140625" style="409"/>
    <col min="2049" max="2049" width="5.5703125" style="409" customWidth="1"/>
    <col min="2050" max="2050" width="26.140625" style="409" customWidth="1"/>
    <col min="2051" max="2051" width="6.28515625" style="409" customWidth="1"/>
    <col min="2052" max="2079" width="4.7109375" style="409" customWidth="1"/>
    <col min="2080" max="2080" width="4.28515625" style="409" customWidth="1"/>
    <col min="2081" max="2081" width="3.85546875" style="409" customWidth="1"/>
    <col min="2082" max="2082" width="4.7109375" style="409" customWidth="1"/>
    <col min="2083" max="2083" width="5.5703125" style="409" bestFit="1" customWidth="1"/>
    <col min="2084" max="2084" width="6" style="409" customWidth="1"/>
    <col min="2085" max="2304" width="9.140625" style="409"/>
    <col min="2305" max="2305" width="5.5703125" style="409" customWidth="1"/>
    <col min="2306" max="2306" width="26.140625" style="409" customWidth="1"/>
    <col min="2307" max="2307" width="6.28515625" style="409" customWidth="1"/>
    <col min="2308" max="2335" width="4.7109375" style="409" customWidth="1"/>
    <col min="2336" max="2336" width="4.28515625" style="409" customWidth="1"/>
    <col min="2337" max="2337" width="3.85546875" style="409" customWidth="1"/>
    <col min="2338" max="2338" width="4.7109375" style="409" customWidth="1"/>
    <col min="2339" max="2339" width="5.5703125" style="409" bestFit="1" customWidth="1"/>
    <col min="2340" max="2340" width="6" style="409" customWidth="1"/>
    <col min="2341" max="2560" width="9.140625" style="409"/>
    <col min="2561" max="2561" width="5.5703125" style="409" customWidth="1"/>
    <col min="2562" max="2562" width="26.140625" style="409" customWidth="1"/>
    <col min="2563" max="2563" width="6.28515625" style="409" customWidth="1"/>
    <col min="2564" max="2591" width="4.7109375" style="409" customWidth="1"/>
    <col min="2592" max="2592" width="4.28515625" style="409" customWidth="1"/>
    <col min="2593" max="2593" width="3.85546875" style="409" customWidth="1"/>
    <col min="2594" max="2594" width="4.7109375" style="409" customWidth="1"/>
    <col min="2595" max="2595" width="5.5703125" style="409" bestFit="1" customWidth="1"/>
    <col min="2596" max="2596" width="6" style="409" customWidth="1"/>
    <col min="2597" max="2816" width="9.140625" style="409"/>
    <col min="2817" max="2817" width="5.5703125" style="409" customWidth="1"/>
    <col min="2818" max="2818" width="26.140625" style="409" customWidth="1"/>
    <col min="2819" max="2819" width="6.28515625" style="409" customWidth="1"/>
    <col min="2820" max="2847" width="4.7109375" style="409" customWidth="1"/>
    <col min="2848" max="2848" width="4.28515625" style="409" customWidth="1"/>
    <col min="2849" max="2849" width="3.85546875" style="409" customWidth="1"/>
    <col min="2850" max="2850" width="4.7109375" style="409" customWidth="1"/>
    <col min="2851" max="2851" width="5.5703125" style="409" bestFit="1" customWidth="1"/>
    <col min="2852" max="2852" width="6" style="409" customWidth="1"/>
    <col min="2853" max="3072" width="9.140625" style="409"/>
    <col min="3073" max="3073" width="5.5703125" style="409" customWidth="1"/>
    <col min="3074" max="3074" width="26.140625" style="409" customWidth="1"/>
    <col min="3075" max="3075" width="6.28515625" style="409" customWidth="1"/>
    <col min="3076" max="3103" width="4.7109375" style="409" customWidth="1"/>
    <col min="3104" max="3104" width="4.28515625" style="409" customWidth="1"/>
    <col min="3105" max="3105" width="3.85546875" style="409" customWidth="1"/>
    <col min="3106" max="3106" width="4.7109375" style="409" customWidth="1"/>
    <col min="3107" max="3107" width="5.5703125" style="409" bestFit="1" customWidth="1"/>
    <col min="3108" max="3108" width="6" style="409" customWidth="1"/>
    <col min="3109" max="3328" width="9.140625" style="409"/>
    <col min="3329" max="3329" width="5.5703125" style="409" customWidth="1"/>
    <col min="3330" max="3330" width="26.140625" style="409" customWidth="1"/>
    <col min="3331" max="3331" width="6.28515625" style="409" customWidth="1"/>
    <col min="3332" max="3359" width="4.7109375" style="409" customWidth="1"/>
    <col min="3360" max="3360" width="4.28515625" style="409" customWidth="1"/>
    <col min="3361" max="3361" width="3.85546875" style="409" customWidth="1"/>
    <col min="3362" max="3362" width="4.7109375" style="409" customWidth="1"/>
    <col min="3363" max="3363" width="5.5703125" style="409" bestFit="1" customWidth="1"/>
    <col min="3364" max="3364" width="6" style="409" customWidth="1"/>
    <col min="3365" max="3584" width="9.140625" style="409"/>
    <col min="3585" max="3585" width="5.5703125" style="409" customWidth="1"/>
    <col min="3586" max="3586" width="26.140625" style="409" customWidth="1"/>
    <col min="3587" max="3587" width="6.28515625" style="409" customWidth="1"/>
    <col min="3588" max="3615" width="4.7109375" style="409" customWidth="1"/>
    <col min="3616" max="3616" width="4.28515625" style="409" customWidth="1"/>
    <col min="3617" max="3617" width="3.85546875" style="409" customWidth="1"/>
    <col min="3618" max="3618" width="4.7109375" style="409" customWidth="1"/>
    <col min="3619" max="3619" width="5.5703125" style="409" bestFit="1" customWidth="1"/>
    <col min="3620" max="3620" width="6" style="409" customWidth="1"/>
    <col min="3621" max="3840" width="9.140625" style="409"/>
    <col min="3841" max="3841" width="5.5703125" style="409" customWidth="1"/>
    <col min="3842" max="3842" width="26.140625" style="409" customWidth="1"/>
    <col min="3843" max="3843" width="6.28515625" style="409" customWidth="1"/>
    <col min="3844" max="3871" width="4.7109375" style="409" customWidth="1"/>
    <col min="3872" max="3872" width="4.28515625" style="409" customWidth="1"/>
    <col min="3873" max="3873" width="3.85546875" style="409" customWidth="1"/>
    <col min="3874" max="3874" width="4.7109375" style="409" customWidth="1"/>
    <col min="3875" max="3875" width="5.5703125" style="409" bestFit="1" customWidth="1"/>
    <col min="3876" max="3876" width="6" style="409" customWidth="1"/>
    <col min="3877" max="4096" width="9.140625" style="409"/>
    <col min="4097" max="4097" width="5.5703125" style="409" customWidth="1"/>
    <col min="4098" max="4098" width="26.140625" style="409" customWidth="1"/>
    <col min="4099" max="4099" width="6.28515625" style="409" customWidth="1"/>
    <col min="4100" max="4127" width="4.7109375" style="409" customWidth="1"/>
    <col min="4128" max="4128" width="4.28515625" style="409" customWidth="1"/>
    <col min="4129" max="4129" width="3.85546875" style="409" customWidth="1"/>
    <col min="4130" max="4130" width="4.7109375" style="409" customWidth="1"/>
    <col min="4131" max="4131" width="5.5703125" style="409" bestFit="1" customWidth="1"/>
    <col min="4132" max="4132" width="6" style="409" customWidth="1"/>
    <col min="4133" max="4352" width="9.140625" style="409"/>
    <col min="4353" max="4353" width="5.5703125" style="409" customWidth="1"/>
    <col min="4354" max="4354" width="26.140625" style="409" customWidth="1"/>
    <col min="4355" max="4355" width="6.28515625" style="409" customWidth="1"/>
    <col min="4356" max="4383" width="4.7109375" style="409" customWidth="1"/>
    <col min="4384" max="4384" width="4.28515625" style="409" customWidth="1"/>
    <col min="4385" max="4385" width="3.85546875" style="409" customWidth="1"/>
    <col min="4386" max="4386" width="4.7109375" style="409" customWidth="1"/>
    <col min="4387" max="4387" width="5.5703125" style="409" bestFit="1" customWidth="1"/>
    <col min="4388" max="4388" width="6" style="409" customWidth="1"/>
    <col min="4389" max="4608" width="9.140625" style="409"/>
    <col min="4609" max="4609" width="5.5703125" style="409" customWidth="1"/>
    <col min="4610" max="4610" width="26.140625" style="409" customWidth="1"/>
    <col min="4611" max="4611" width="6.28515625" style="409" customWidth="1"/>
    <col min="4612" max="4639" width="4.7109375" style="409" customWidth="1"/>
    <col min="4640" max="4640" width="4.28515625" style="409" customWidth="1"/>
    <col min="4641" max="4641" width="3.85546875" style="409" customWidth="1"/>
    <col min="4642" max="4642" width="4.7109375" style="409" customWidth="1"/>
    <col min="4643" max="4643" width="5.5703125" style="409" bestFit="1" customWidth="1"/>
    <col min="4644" max="4644" width="6" style="409" customWidth="1"/>
    <col min="4645" max="4864" width="9.140625" style="409"/>
    <col min="4865" max="4865" width="5.5703125" style="409" customWidth="1"/>
    <col min="4866" max="4866" width="26.140625" style="409" customWidth="1"/>
    <col min="4867" max="4867" width="6.28515625" style="409" customWidth="1"/>
    <col min="4868" max="4895" width="4.7109375" style="409" customWidth="1"/>
    <col min="4896" max="4896" width="4.28515625" style="409" customWidth="1"/>
    <col min="4897" max="4897" width="3.85546875" style="409" customWidth="1"/>
    <col min="4898" max="4898" width="4.7109375" style="409" customWidth="1"/>
    <col min="4899" max="4899" width="5.5703125" style="409" bestFit="1" customWidth="1"/>
    <col min="4900" max="4900" width="6" style="409" customWidth="1"/>
    <col min="4901" max="5120" width="9.140625" style="409"/>
    <col min="5121" max="5121" width="5.5703125" style="409" customWidth="1"/>
    <col min="5122" max="5122" width="26.140625" style="409" customWidth="1"/>
    <col min="5123" max="5123" width="6.28515625" style="409" customWidth="1"/>
    <col min="5124" max="5151" width="4.7109375" style="409" customWidth="1"/>
    <col min="5152" max="5152" width="4.28515625" style="409" customWidth="1"/>
    <col min="5153" max="5153" width="3.85546875" style="409" customWidth="1"/>
    <col min="5154" max="5154" width="4.7109375" style="409" customWidth="1"/>
    <col min="5155" max="5155" width="5.5703125" style="409" bestFit="1" customWidth="1"/>
    <col min="5156" max="5156" width="6" style="409" customWidth="1"/>
    <col min="5157" max="5376" width="9.140625" style="409"/>
    <col min="5377" max="5377" width="5.5703125" style="409" customWidth="1"/>
    <col min="5378" max="5378" width="26.140625" style="409" customWidth="1"/>
    <col min="5379" max="5379" width="6.28515625" style="409" customWidth="1"/>
    <col min="5380" max="5407" width="4.7109375" style="409" customWidth="1"/>
    <col min="5408" max="5408" width="4.28515625" style="409" customWidth="1"/>
    <col min="5409" max="5409" width="3.85546875" style="409" customWidth="1"/>
    <col min="5410" max="5410" width="4.7109375" style="409" customWidth="1"/>
    <col min="5411" max="5411" width="5.5703125" style="409" bestFit="1" customWidth="1"/>
    <col min="5412" max="5412" width="6" style="409" customWidth="1"/>
    <col min="5413" max="5632" width="9.140625" style="409"/>
    <col min="5633" max="5633" width="5.5703125" style="409" customWidth="1"/>
    <col min="5634" max="5634" width="26.140625" style="409" customWidth="1"/>
    <col min="5635" max="5635" width="6.28515625" style="409" customWidth="1"/>
    <col min="5636" max="5663" width="4.7109375" style="409" customWidth="1"/>
    <col min="5664" max="5664" width="4.28515625" style="409" customWidth="1"/>
    <col min="5665" max="5665" width="3.85546875" style="409" customWidth="1"/>
    <col min="5666" max="5666" width="4.7109375" style="409" customWidth="1"/>
    <col min="5667" max="5667" width="5.5703125" style="409" bestFit="1" customWidth="1"/>
    <col min="5668" max="5668" width="6" style="409" customWidth="1"/>
    <col min="5669" max="5888" width="9.140625" style="409"/>
    <col min="5889" max="5889" width="5.5703125" style="409" customWidth="1"/>
    <col min="5890" max="5890" width="26.140625" style="409" customWidth="1"/>
    <col min="5891" max="5891" width="6.28515625" style="409" customWidth="1"/>
    <col min="5892" max="5919" width="4.7109375" style="409" customWidth="1"/>
    <col min="5920" max="5920" width="4.28515625" style="409" customWidth="1"/>
    <col min="5921" max="5921" width="3.85546875" style="409" customWidth="1"/>
    <col min="5922" max="5922" width="4.7109375" style="409" customWidth="1"/>
    <col min="5923" max="5923" width="5.5703125" style="409" bestFit="1" customWidth="1"/>
    <col min="5924" max="5924" width="6" style="409" customWidth="1"/>
    <col min="5925" max="6144" width="9.140625" style="409"/>
    <col min="6145" max="6145" width="5.5703125" style="409" customWidth="1"/>
    <col min="6146" max="6146" width="26.140625" style="409" customWidth="1"/>
    <col min="6147" max="6147" width="6.28515625" style="409" customWidth="1"/>
    <col min="6148" max="6175" width="4.7109375" style="409" customWidth="1"/>
    <col min="6176" max="6176" width="4.28515625" style="409" customWidth="1"/>
    <col min="6177" max="6177" width="3.85546875" style="409" customWidth="1"/>
    <col min="6178" max="6178" width="4.7109375" style="409" customWidth="1"/>
    <col min="6179" max="6179" width="5.5703125" style="409" bestFit="1" customWidth="1"/>
    <col min="6180" max="6180" width="6" style="409" customWidth="1"/>
    <col min="6181" max="6400" width="9.140625" style="409"/>
    <col min="6401" max="6401" width="5.5703125" style="409" customWidth="1"/>
    <col min="6402" max="6402" width="26.140625" style="409" customWidth="1"/>
    <col min="6403" max="6403" width="6.28515625" style="409" customWidth="1"/>
    <col min="6404" max="6431" width="4.7109375" style="409" customWidth="1"/>
    <col min="6432" max="6432" width="4.28515625" style="409" customWidth="1"/>
    <col min="6433" max="6433" width="3.85546875" style="409" customWidth="1"/>
    <col min="6434" max="6434" width="4.7109375" style="409" customWidth="1"/>
    <col min="6435" max="6435" width="5.5703125" style="409" bestFit="1" customWidth="1"/>
    <col min="6436" max="6436" width="6" style="409" customWidth="1"/>
    <col min="6437" max="6656" width="9.140625" style="409"/>
    <col min="6657" max="6657" width="5.5703125" style="409" customWidth="1"/>
    <col min="6658" max="6658" width="26.140625" style="409" customWidth="1"/>
    <col min="6659" max="6659" width="6.28515625" style="409" customWidth="1"/>
    <col min="6660" max="6687" width="4.7109375" style="409" customWidth="1"/>
    <col min="6688" max="6688" width="4.28515625" style="409" customWidth="1"/>
    <col min="6689" max="6689" width="3.85546875" style="409" customWidth="1"/>
    <col min="6690" max="6690" width="4.7109375" style="409" customWidth="1"/>
    <col min="6691" max="6691" width="5.5703125" style="409" bestFit="1" customWidth="1"/>
    <col min="6692" max="6692" width="6" style="409" customWidth="1"/>
    <col min="6693" max="6912" width="9.140625" style="409"/>
    <col min="6913" max="6913" width="5.5703125" style="409" customWidth="1"/>
    <col min="6914" max="6914" width="26.140625" style="409" customWidth="1"/>
    <col min="6915" max="6915" width="6.28515625" style="409" customWidth="1"/>
    <col min="6916" max="6943" width="4.7109375" style="409" customWidth="1"/>
    <col min="6944" max="6944" width="4.28515625" style="409" customWidth="1"/>
    <col min="6945" max="6945" width="3.85546875" style="409" customWidth="1"/>
    <col min="6946" max="6946" width="4.7109375" style="409" customWidth="1"/>
    <col min="6947" max="6947" width="5.5703125" style="409" bestFit="1" customWidth="1"/>
    <col min="6948" max="6948" width="6" style="409" customWidth="1"/>
    <col min="6949" max="7168" width="9.140625" style="409"/>
    <col min="7169" max="7169" width="5.5703125" style="409" customWidth="1"/>
    <col min="7170" max="7170" width="26.140625" style="409" customWidth="1"/>
    <col min="7171" max="7171" width="6.28515625" style="409" customWidth="1"/>
    <col min="7172" max="7199" width="4.7109375" style="409" customWidth="1"/>
    <col min="7200" max="7200" width="4.28515625" style="409" customWidth="1"/>
    <col min="7201" max="7201" width="3.85546875" style="409" customWidth="1"/>
    <col min="7202" max="7202" width="4.7109375" style="409" customWidth="1"/>
    <col min="7203" max="7203" width="5.5703125" style="409" bestFit="1" customWidth="1"/>
    <col min="7204" max="7204" width="6" style="409" customWidth="1"/>
    <col min="7205" max="7424" width="9.140625" style="409"/>
    <col min="7425" max="7425" width="5.5703125" style="409" customWidth="1"/>
    <col min="7426" max="7426" width="26.140625" style="409" customWidth="1"/>
    <col min="7427" max="7427" width="6.28515625" style="409" customWidth="1"/>
    <col min="7428" max="7455" width="4.7109375" style="409" customWidth="1"/>
    <col min="7456" max="7456" width="4.28515625" style="409" customWidth="1"/>
    <col min="7457" max="7457" width="3.85546875" style="409" customWidth="1"/>
    <col min="7458" max="7458" width="4.7109375" style="409" customWidth="1"/>
    <col min="7459" max="7459" width="5.5703125" style="409" bestFit="1" customWidth="1"/>
    <col min="7460" max="7460" width="6" style="409" customWidth="1"/>
    <col min="7461" max="7680" width="9.140625" style="409"/>
    <col min="7681" max="7681" width="5.5703125" style="409" customWidth="1"/>
    <col min="7682" max="7682" width="26.140625" style="409" customWidth="1"/>
    <col min="7683" max="7683" width="6.28515625" style="409" customWidth="1"/>
    <col min="7684" max="7711" width="4.7109375" style="409" customWidth="1"/>
    <col min="7712" max="7712" width="4.28515625" style="409" customWidth="1"/>
    <col min="7713" max="7713" width="3.85546875" style="409" customWidth="1"/>
    <col min="7714" max="7714" width="4.7109375" style="409" customWidth="1"/>
    <col min="7715" max="7715" width="5.5703125" style="409" bestFit="1" customWidth="1"/>
    <col min="7716" max="7716" width="6" style="409" customWidth="1"/>
    <col min="7717" max="7936" width="9.140625" style="409"/>
    <col min="7937" max="7937" width="5.5703125" style="409" customWidth="1"/>
    <col min="7938" max="7938" width="26.140625" style="409" customWidth="1"/>
    <col min="7939" max="7939" width="6.28515625" style="409" customWidth="1"/>
    <col min="7940" max="7967" width="4.7109375" style="409" customWidth="1"/>
    <col min="7968" max="7968" width="4.28515625" style="409" customWidth="1"/>
    <col min="7969" max="7969" width="3.85546875" style="409" customWidth="1"/>
    <col min="7970" max="7970" width="4.7109375" style="409" customWidth="1"/>
    <col min="7971" max="7971" width="5.5703125" style="409" bestFit="1" customWidth="1"/>
    <col min="7972" max="7972" width="6" style="409" customWidth="1"/>
    <col min="7973" max="8192" width="9.140625" style="409"/>
    <col min="8193" max="8193" width="5.5703125" style="409" customWidth="1"/>
    <col min="8194" max="8194" width="26.140625" style="409" customWidth="1"/>
    <col min="8195" max="8195" width="6.28515625" style="409" customWidth="1"/>
    <col min="8196" max="8223" width="4.7109375" style="409" customWidth="1"/>
    <col min="8224" max="8224" width="4.28515625" style="409" customWidth="1"/>
    <col min="8225" max="8225" width="3.85546875" style="409" customWidth="1"/>
    <col min="8226" max="8226" width="4.7109375" style="409" customWidth="1"/>
    <col min="8227" max="8227" width="5.5703125" style="409" bestFit="1" customWidth="1"/>
    <col min="8228" max="8228" width="6" style="409" customWidth="1"/>
    <col min="8229" max="8448" width="9.140625" style="409"/>
    <col min="8449" max="8449" width="5.5703125" style="409" customWidth="1"/>
    <col min="8450" max="8450" width="26.140625" style="409" customWidth="1"/>
    <col min="8451" max="8451" width="6.28515625" style="409" customWidth="1"/>
    <col min="8452" max="8479" width="4.7109375" style="409" customWidth="1"/>
    <col min="8480" max="8480" width="4.28515625" style="409" customWidth="1"/>
    <col min="8481" max="8481" width="3.85546875" style="409" customWidth="1"/>
    <col min="8482" max="8482" width="4.7109375" style="409" customWidth="1"/>
    <col min="8483" max="8483" width="5.5703125" style="409" bestFit="1" customWidth="1"/>
    <col min="8484" max="8484" width="6" style="409" customWidth="1"/>
    <col min="8485" max="8704" width="9.140625" style="409"/>
    <col min="8705" max="8705" width="5.5703125" style="409" customWidth="1"/>
    <col min="8706" max="8706" width="26.140625" style="409" customWidth="1"/>
    <col min="8707" max="8707" width="6.28515625" style="409" customWidth="1"/>
    <col min="8708" max="8735" width="4.7109375" style="409" customWidth="1"/>
    <col min="8736" max="8736" width="4.28515625" style="409" customWidth="1"/>
    <col min="8737" max="8737" width="3.85546875" style="409" customWidth="1"/>
    <col min="8738" max="8738" width="4.7109375" style="409" customWidth="1"/>
    <col min="8739" max="8739" width="5.5703125" style="409" bestFit="1" customWidth="1"/>
    <col min="8740" max="8740" width="6" style="409" customWidth="1"/>
    <col min="8741" max="8960" width="9.140625" style="409"/>
    <col min="8961" max="8961" width="5.5703125" style="409" customWidth="1"/>
    <col min="8962" max="8962" width="26.140625" style="409" customWidth="1"/>
    <col min="8963" max="8963" width="6.28515625" style="409" customWidth="1"/>
    <col min="8964" max="8991" width="4.7109375" style="409" customWidth="1"/>
    <col min="8992" max="8992" width="4.28515625" style="409" customWidth="1"/>
    <col min="8993" max="8993" width="3.85546875" style="409" customWidth="1"/>
    <col min="8994" max="8994" width="4.7109375" style="409" customWidth="1"/>
    <col min="8995" max="8995" width="5.5703125" style="409" bestFit="1" customWidth="1"/>
    <col min="8996" max="8996" width="6" style="409" customWidth="1"/>
    <col min="8997" max="9216" width="9.140625" style="409"/>
    <col min="9217" max="9217" width="5.5703125" style="409" customWidth="1"/>
    <col min="9218" max="9218" width="26.140625" style="409" customWidth="1"/>
    <col min="9219" max="9219" width="6.28515625" style="409" customWidth="1"/>
    <col min="9220" max="9247" width="4.7109375" style="409" customWidth="1"/>
    <col min="9248" max="9248" width="4.28515625" style="409" customWidth="1"/>
    <col min="9249" max="9249" width="3.85546875" style="409" customWidth="1"/>
    <col min="9250" max="9250" width="4.7109375" style="409" customWidth="1"/>
    <col min="9251" max="9251" width="5.5703125" style="409" bestFit="1" customWidth="1"/>
    <col min="9252" max="9252" width="6" style="409" customWidth="1"/>
    <col min="9253" max="9472" width="9.140625" style="409"/>
    <col min="9473" max="9473" width="5.5703125" style="409" customWidth="1"/>
    <col min="9474" max="9474" width="26.140625" style="409" customWidth="1"/>
    <col min="9475" max="9475" width="6.28515625" style="409" customWidth="1"/>
    <col min="9476" max="9503" width="4.7109375" style="409" customWidth="1"/>
    <col min="9504" max="9504" width="4.28515625" style="409" customWidth="1"/>
    <col min="9505" max="9505" width="3.85546875" style="409" customWidth="1"/>
    <col min="9506" max="9506" width="4.7109375" style="409" customWidth="1"/>
    <col min="9507" max="9507" width="5.5703125" style="409" bestFit="1" customWidth="1"/>
    <col min="9508" max="9508" width="6" style="409" customWidth="1"/>
    <col min="9509" max="9728" width="9.140625" style="409"/>
    <col min="9729" max="9729" width="5.5703125" style="409" customWidth="1"/>
    <col min="9730" max="9730" width="26.140625" style="409" customWidth="1"/>
    <col min="9731" max="9731" width="6.28515625" style="409" customWidth="1"/>
    <col min="9732" max="9759" width="4.7109375" style="409" customWidth="1"/>
    <col min="9760" max="9760" width="4.28515625" style="409" customWidth="1"/>
    <col min="9761" max="9761" width="3.85546875" style="409" customWidth="1"/>
    <col min="9762" max="9762" width="4.7109375" style="409" customWidth="1"/>
    <col min="9763" max="9763" width="5.5703125" style="409" bestFit="1" customWidth="1"/>
    <col min="9764" max="9764" width="6" style="409" customWidth="1"/>
    <col min="9765" max="9984" width="9.140625" style="409"/>
    <col min="9985" max="9985" width="5.5703125" style="409" customWidth="1"/>
    <col min="9986" max="9986" width="26.140625" style="409" customWidth="1"/>
    <col min="9987" max="9987" width="6.28515625" style="409" customWidth="1"/>
    <col min="9988" max="10015" width="4.7109375" style="409" customWidth="1"/>
    <col min="10016" max="10016" width="4.28515625" style="409" customWidth="1"/>
    <col min="10017" max="10017" width="3.85546875" style="409" customWidth="1"/>
    <col min="10018" max="10018" width="4.7109375" style="409" customWidth="1"/>
    <col min="10019" max="10019" width="5.5703125" style="409" bestFit="1" customWidth="1"/>
    <col min="10020" max="10020" width="6" style="409" customWidth="1"/>
    <col min="10021" max="10240" width="9.140625" style="409"/>
    <col min="10241" max="10241" width="5.5703125" style="409" customWidth="1"/>
    <col min="10242" max="10242" width="26.140625" style="409" customWidth="1"/>
    <col min="10243" max="10243" width="6.28515625" style="409" customWidth="1"/>
    <col min="10244" max="10271" width="4.7109375" style="409" customWidth="1"/>
    <col min="10272" max="10272" width="4.28515625" style="409" customWidth="1"/>
    <col min="10273" max="10273" width="3.85546875" style="409" customWidth="1"/>
    <col min="10274" max="10274" width="4.7109375" style="409" customWidth="1"/>
    <col min="10275" max="10275" width="5.5703125" style="409" bestFit="1" customWidth="1"/>
    <col min="10276" max="10276" width="6" style="409" customWidth="1"/>
    <col min="10277" max="10496" width="9.140625" style="409"/>
    <col min="10497" max="10497" width="5.5703125" style="409" customWidth="1"/>
    <col min="10498" max="10498" width="26.140625" style="409" customWidth="1"/>
    <col min="10499" max="10499" width="6.28515625" style="409" customWidth="1"/>
    <col min="10500" max="10527" width="4.7109375" style="409" customWidth="1"/>
    <col min="10528" max="10528" width="4.28515625" style="409" customWidth="1"/>
    <col min="10529" max="10529" width="3.85546875" style="409" customWidth="1"/>
    <col min="10530" max="10530" width="4.7109375" style="409" customWidth="1"/>
    <col min="10531" max="10531" width="5.5703125" style="409" bestFit="1" customWidth="1"/>
    <col min="10532" max="10532" width="6" style="409" customWidth="1"/>
    <col min="10533" max="10752" width="9.140625" style="409"/>
    <col min="10753" max="10753" width="5.5703125" style="409" customWidth="1"/>
    <col min="10754" max="10754" width="26.140625" style="409" customWidth="1"/>
    <col min="10755" max="10755" width="6.28515625" style="409" customWidth="1"/>
    <col min="10756" max="10783" width="4.7109375" style="409" customWidth="1"/>
    <col min="10784" max="10784" width="4.28515625" style="409" customWidth="1"/>
    <col min="10785" max="10785" width="3.85546875" style="409" customWidth="1"/>
    <col min="10786" max="10786" width="4.7109375" style="409" customWidth="1"/>
    <col min="10787" max="10787" width="5.5703125" style="409" bestFit="1" customWidth="1"/>
    <col min="10788" max="10788" width="6" style="409" customWidth="1"/>
    <col min="10789" max="11008" width="9.140625" style="409"/>
    <col min="11009" max="11009" width="5.5703125" style="409" customWidth="1"/>
    <col min="11010" max="11010" width="26.140625" style="409" customWidth="1"/>
    <col min="11011" max="11011" width="6.28515625" style="409" customWidth="1"/>
    <col min="11012" max="11039" width="4.7109375" style="409" customWidth="1"/>
    <col min="11040" max="11040" width="4.28515625" style="409" customWidth="1"/>
    <col min="11041" max="11041" width="3.85546875" style="409" customWidth="1"/>
    <col min="11042" max="11042" width="4.7109375" style="409" customWidth="1"/>
    <col min="11043" max="11043" width="5.5703125" style="409" bestFit="1" customWidth="1"/>
    <col min="11044" max="11044" width="6" style="409" customWidth="1"/>
    <col min="11045" max="11264" width="9.140625" style="409"/>
    <col min="11265" max="11265" width="5.5703125" style="409" customWidth="1"/>
    <col min="11266" max="11266" width="26.140625" style="409" customWidth="1"/>
    <col min="11267" max="11267" width="6.28515625" style="409" customWidth="1"/>
    <col min="11268" max="11295" width="4.7109375" style="409" customWidth="1"/>
    <col min="11296" max="11296" width="4.28515625" style="409" customWidth="1"/>
    <col min="11297" max="11297" width="3.85546875" style="409" customWidth="1"/>
    <col min="11298" max="11298" width="4.7109375" style="409" customWidth="1"/>
    <col min="11299" max="11299" width="5.5703125" style="409" bestFit="1" customWidth="1"/>
    <col min="11300" max="11300" width="6" style="409" customWidth="1"/>
    <col min="11301" max="11520" width="9.140625" style="409"/>
    <col min="11521" max="11521" width="5.5703125" style="409" customWidth="1"/>
    <col min="11522" max="11522" width="26.140625" style="409" customWidth="1"/>
    <col min="11523" max="11523" width="6.28515625" style="409" customWidth="1"/>
    <col min="11524" max="11551" width="4.7109375" style="409" customWidth="1"/>
    <col min="11552" max="11552" width="4.28515625" style="409" customWidth="1"/>
    <col min="11553" max="11553" width="3.85546875" style="409" customWidth="1"/>
    <col min="11554" max="11554" width="4.7109375" style="409" customWidth="1"/>
    <col min="11555" max="11555" width="5.5703125" style="409" bestFit="1" customWidth="1"/>
    <col min="11556" max="11556" width="6" style="409" customWidth="1"/>
    <col min="11557" max="11776" width="9.140625" style="409"/>
    <col min="11777" max="11777" width="5.5703125" style="409" customWidth="1"/>
    <col min="11778" max="11778" width="26.140625" style="409" customWidth="1"/>
    <col min="11779" max="11779" width="6.28515625" style="409" customWidth="1"/>
    <col min="11780" max="11807" width="4.7109375" style="409" customWidth="1"/>
    <col min="11808" max="11808" width="4.28515625" style="409" customWidth="1"/>
    <col min="11809" max="11809" width="3.85546875" style="409" customWidth="1"/>
    <col min="11810" max="11810" width="4.7109375" style="409" customWidth="1"/>
    <col min="11811" max="11811" width="5.5703125" style="409" bestFit="1" customWidth="1"/>
    <col min="11812" max="11812" width="6" style="409" customWidth="1"/>
    <col min="11813" max="12032" width="9.140625" style="409"/>
    <col min="12033" max="12033" width="5.5703125" style="409" customWidth="1"/>
    <col min="12034" max="12034" width="26.140625" style="409" customWidth="1"/>
    <col min="12035" max="12035" width="6.28515625" style="409" customWidth="1"/>
    <col min="12036" max="12063" width="4.7109375" style="409" customWidth="1"/>
    <col min="12064" max="12064" width="4.28515625" style="409" customWidth="1"/>
    <col min="12065" max="12065" width="3.85546875" style="409" customWidth="1"/>
    <col min="12066" max="12066" width="4.7109375" style="409" customWidth="1"/>
    <col min="12067" max="12067" width="5.5703125" style="409" bestFit="1" customWidth="1"/>
    <col min="12068" max="12068" width="6" style="409" customWidth="1"/>
    <col min="12069" max="12288" width="9.140625" style="409"/>
    <col min="12289" max="12289" width="5.5703125" style="409" customWidth="1"/>
    <col min="12290" max="12290" width="26.140625" style="409" customWidth="1"/>
    <col min="12291" max="12291" width="6.28515625" style="409" customWidth="1"/>
    <col min="12292" max="12319" width="4.7109375" style="409" customWidth="1"/>
    <col min="12320" max="12320" width="4.28515625" style="409" customWidth="1"/>
    <col min="12321" max="12321" width="3.85546875" style="409" customWidth="1"/>
    <col min="12322" max="12322" width="4.7109375" style="409" customWidth="1"/>
    <col min="12323" max="12323" width="5.5703125" style="409" bestFit="1" customWidth="1"/>
    <col min="12324" max="12324" width="6" style="409" customWidth="1"/>
    <col min="12325" max="12544" width="9.140625" style="409"/>
    <col min="12545" max="12545" width="5.5703125" style="409" customWidth="1"/>
    <col min="12546" max="12546" width="26.140625" style="409" customWidth="1"/>
    <col min="12547" max="12547" width="6.28515625" style="409" customWidth="1"/>
    <col min="12548" max="12575" width="4.7109375" style="409" customWidth="1"/>
    <col min="12576" max="12576" width="4.28515625" style="409" customWidth="1"/>
    <col min="12577" max="12577" width="3.85546875" style="409" customWidth="1"/>
    <col min="12578" max="12578" width="4.7109375" style="409" customWidth="1"/>
    <col min="12579" max="12579" width="5.5703125" style="409" bestFit="1" customWidth="1"/>
    <col min="12580" max="12580" width="6" style="409" customWidth="1"/>
    <col min="12581" max="12800" width="9.140625" style="409"/>
    <col min="12801" max="12801" width="5.5703125" style="409" customWidth="1"/>
    <col min="12802" max="12802" width="26.140625" style="409" customWidth="1"/>
    <col min="12803" max="12803" width="6.28515625" style="409" customWidth="1"/>
    <col min="12804" max="12831" width="4.7109375" style="409" customWidth="1"/>
    <col min="12832" max="12832" width="4.28515625" style="409" customWidth="1"/>
    <col min="12833" max="12833" width="3.85546875" style="409" customWidth="1"/>
    <col min="12834" max="12834" width="4.7109375" style="409" customWidth="1"/>
    <col min="12835" max="12835" width="5.5703125" style="409" bestFit="1" customWidth="1"/>
    <col min="12836" max="12836" width="6" style="409" customWidth="1"/>
    <col min="12837" max="13056" width="9.140625" style="409"/>
    <col min="13057" max="13057" width="5.5703125" style="409" customWidth="1"/>
    <col min="13058" max="13058" width="26.140625" style="409" customWidth="1"/>
    <col min="13059" max="13059" width="6.28515625" style="409" customWidth="1"/>
    <col min="13060" max="13087" width="4.7109375" style="409" customWidth="1"/>
    <col min="13088" max="13088" width="4.28515625" style="409" customWidth="1"/>
    <col min="13089" max="13089" width="3.85546875" style="409" customWidth="1"/>
    <col min="13090" max="13090" width="4.7109375" style="409" customWidth="1"/>
    <col min="13091" max="13091" width="5.5703125" style="409" bestFit="1" customWidth="1"/>
    <col min="13092" max="13092" width="6" style="409" customWidth="1"/>
    <col min="13093" max="13312" width="9.140625" style="409"/>
    <col min="13313" max="13313" width="5.5703125" style="409" customWidth="1"/>
    <col min="13314" max="13314" width="26.140625" style="409" customWidth="1"/>
    <col min="13315" max="13315" width="6.28515625" style="409" customWidth="1"/>
    <col min="13316" max="13343" width="4.7109375" style="409" customWidth="1"/>
    <col min="13344" max="13344" width="4.28515625" style="409" customWidth="1"/>
    <col min="13345" max="13345" width="3.85546875" style="409" customWidth="1"/>
    <col min="13346" max="13346" width="4.7109375" style="409" customWidth="1"/>
    <col min="13347" max="13347" width="5.5703125" style="409" bestFit="1" customWidth="1"/>
    <col min="13348" max="13348" width="6" style="409" customWidth="1"/>
    <col min="13349" max="13568" width="9.140625" style="409"/>
    <col min="13569" max="13569" width="5.5703125" style="409" customWidth="1"/>
    <col min="13570" max="13570" width="26.140625" style="409" customWidth="1"/>
    <col min="13571" max="13571" width="6.28515625" style="409" customWidth="1"/>
    <col min="13572" max="13599" width="4.7109375" style="409" customWidth="1"/>
    <col min="13600" max="13600" width="4.28515625" style="409" customWidth="1"/>
    <col min="13601" max="13601" width="3.85546875" style="409" customWidth="1"/>
    <col min="13602" max="13602" width="4.7109375" style="409" customWidth="1"/>
    <col min="13603" max="13603" width="5.5703125" style="409" bestFit="1" customWidth="1"/>
    <col min="13604" max="13604" width="6" style="409" customWidth="1"/>
    <col min="13605" max="13824" width="9.140625" style="409"/>
    <col min="13825" max="13825" width="5.5703125" style="409" customWidth="1"/>
    <col min="13826" max="13826" width="26.140625" style="409" customWidth="1"/>
    <col min="13827" max="13827" width="6.28515625" style="409" customWidth="1"/>
    <col min="13828" max="13855" width="4.7109375" style="409" customWidth="1"/>
    <col min="13856" max="13856" width="4.28515625" style="409" customWidth="1"/>
    <col min="13857" max="13857" width="3.85546875" style="409" customWidth="1"/>
    <col min="13858" max="13858" width="4.7109375" style="409" customWidth="1"/>
    <col min="13859" max="13859" width="5.5703125" style="409" bestFit="1" customWidth="1"/>
    <col min="13860" max="13860" width="6" style="409" customWidth="1"/>
    <col min="13861" max="14080" width="9.140625" style="409"/>
    <col min="14081" max="14081" width="5.5703125" style="409" customWidth="1"/>
    <col min="14082" max="14082" width="26.140625" style="409" customWidth="1"/>
    <col min="14083" max="14083" width="6.28515625" style="409" customWidth="1"/>
    <col min="14084" max="14111" width="4.7109375" style="409" customWidth="1"/>
    <col min="14112" max="14112" width="4.28515625" style="409" customWidth="1"/>
    <col min="14113" max="14113" width="3.85546875" style="409" customWidth="1"/>
    <col min="14114" max="14114" width="4.7109375" style="409" customWidth="1"/>
    <col min="14115" max="14115" width="5.5703125" style="409" bestFit="1" customWidth="1"/>
    <col min="14116" max="14116" width="6" style="409" customWidth="1"/>
    <col min="14117" max="14336" width="9.140625" style="409"/>
    <col min="14337" max="14337" width="5.5703125" style="409" customWidth="1"/>
    <col min="14338" max="14338" width="26.140625" style="409" customWidth="1"/>
    <col min="14339" max="14339" width="6.28515625" style="409" customWidth="1"/>
    <col min="14340" max="14367" width="4.7109375" style="409" customWidth="1"/>
    <col min="14368" max="14368" width="4.28515625" style="409" customWidth="1"/>
    <col min="14369" max="14369" width="3.85546875" style="409" customWidth="1"/>
    <col min="14370" max="14370" width="4.7109375" style="409" customWidth="1"/>
    <col min="14371" max="14371" width="5.5703125" style="409" bestFit="1" customWidth="1"/>
    <col min="14372" max="14372" width="6" style="409" customWidth="1"/>
    <col min="14373" max="14592" width="9.140625" style="409"/>
    <col min="14593" max="14593" width="5.5703125" style="409" customWidth="1"/>
    <col min="14594" max="14594" width="26.140625" style="409" customWidth="1"/>
    <col min="14595" max="14595" width="6.28515625" style="409" customWidth="1"/>
    <col min="14596" max="14623" width="4.7109375" style="409" customWidth="1"/>
    <col min="14624" max="14624" width="4.28515625" style="409" customWidth="1"/>
    <col min="14625" max="14625" width="3.85546875" style="409" customWidth="1"/>
    <col min="14626" max="14626" width="4.7109375" style="409" customWidth="1"/>
    <col min="14627" max="14627" width="5.5703125" style="409" bestFit="1" customWidth="1"/>
    <col min="14628" max="14628" width="6" style="409" customWidth="1"/>
    <col min="14629" max="14848" width="9.140625" style="409"/>
    <col min="14849" max="14849" width="5.5703125" style="409" customWidth="1"/>
    <col min="14850" max="14850" width="26.140625" style="409" customWidth="1"/>
    <col min="14851" max="14851" width="6.28515625" style="409" customWidth="1"/>
    <col min="14852" max="14879" width="4.7109375" style="409" customWidth="1"/>
    <col min="14880" max="14880" width="4.28515625" style="409" customWidth="1"/>
    <col min="14881" max="14881" width="3.85546875" style="409" customWidth="1"/>
    <col min="14882" max="14882" width="4.7109375" style="409" customWidth="1"/>
    <col min="14883" max="14883" width="5.5703125" style="409" bestFit="1" customWidth="1"/>
    <col min="14884" max="14884" width="6" style="409" customWidth="1"/>
    <col min="14885" max="15104" width="9.140625" style="409"/>
    <col min="15105" max="15105" width="5.5703125" style="409" customWidth="1"/>
    <col min="15106" max="15106" width="26.140625" style="409" customWidth="1"/>
    <col min="15107" max="15107" width="6.28515625" style="409" customWidth="1"/>
    <col min="15108" max="15135" width="4.7109375" style="409" customWidth="1"/>
    <col min="15136" max="15136" width="4.28515625" style="409" customWidth="1"/>
    <col min="15137" max="15137" width="3.85546875" style="409" customWidth="1"/>
    <col min="15138" max="15138" width="4.7109375" style="409" customWidth="1"/>
    <col min="15139" max="15139" width="5.5703125" style="409" bestFit="1" customWidth="1"/>
    <col min="15140" max="15140" width="6" style="409" customWidth="1"/>
    <col min="15141" max="15360" width="9.140625" style="409"/>
    <col min="15361" max="15361" width="5.5703125" style="409" customWidth="1"/>
    <col min="15362" max="15362" width="26.140625" style="409" customWidth="1"/>
    <col min="15363" max="15363" width="6.28515625" style="409" customWidth="1"/>
    <col min="15364" max="15391" width="4.7109375" style="409" customWidth="1"/>
    <col min="15392" max="15392" width="4.28515625" style="409" customWidth="1"/>
    <col min="15393" max="15393" width="3.85546875" style="409" customWidth="1"/>
    <col min="15394" max="15394" width="4.7109375" style="409" customWidth="1"/>
    <col min="15395" max="15395" width="5.5703125" style="409" bestFit="1" customWidth="1"/>
    <col min="15396" max="15396" width="6" style="409" customWidth="1"/>
    <col min="15397" max="15616" width="9.140625" style="409"/>
    <col min="15617" max="15617" width="5.5703125" style="409" customWidth="1"/>
    <col min="15618" max="15618" width="26.140625" style="409" customWidth="1"/>
    <col min="15619" max="15619" width="6.28515625" style="409" customWidth="1"/>
    <col min="15620" max="15647" width="4.7109375" style="409" customWidth="1"/>
    <col min="15648" max="15648" width="4.28515625" style="409" customWidth="1"/>
    <col min="15649" max="15649" width="3.85546875" style="409" customWidth="1"/>
    <col min="15650" max="15650" width="4.7109375" style="409" customWidth="1"/>
    <col min="15651" max="15651" width="5.5703125" style="409" bestFit="1" customWidth="1"/>
    <col min="15652" max="15652" width="6" style="409" customWidth="1"/>
    <col min="15653" max="15872" width="9.140625" style="409"/>
    <col min="15873" max="15873" width="5.5703125" style="409" customWidth="1"/>
    <col min="15874" max="15874" width="26.140625" style="409" customWidth="1"/>
    <col min="15875" max="15875" width="6.28515625" style="409" customWidth="1"/>
    <col min="15876" max="15903" width="4.7109375" style="409" customWidth="1"/>
    <col min="15904" max="15904" width="4.28515625" style="409" customWidth="1"/>
    <col min="15905" max="15905" width="3.85546875" style="409" customWidth="1"/>
    <col min="15906" max="15906" width="4.7109375" style="409" customWidth="1"/>
    <col min="15907" max="15907" width="5.5703125" style="409" bestFit="1" customWidth="1"/>
    <col min="15908" max="15908" width="6" style="409" customWidth="1"/>
    <col min="15909" max="16128" width="9.140625" style="409"/>
    <col min="16129" max="16129" width="5.5703125" style="409" customWidth="1"/>
    <col min="16130" max="16130" width="26.140625" style="409" customWidth="1"/>
    <col min="16131" max="16131" width="6.28515625" style="409" customWidth="1"/>
    <col min="16132" max="16159" width="4.7109375" style="409" customWidth="1"/>
    <col min="16160" max="16160" width="4.28515625" style="409" customWidth="1"/>
    <col min="16161" max="16161" width="3.85546875" style="409" customWidth="1"/>
    <col min="16162" max="16162" width="4.7109375" style="409" customWidth="1"/>
    <col min="16163" max="16163" width="5.5703125" style="409" bestFit="1" customWidth="1"/>
    <col min="16164" max="16164" width="6" style="409" customWidth="1"/>
    <col min="16165" max="16384" width="9.140625" style="409"/>
  </cols>
  <sheetData>
    <row r="1" spans="1:36" x14ac:dyDescent="0.2">
      <c r="B1" s="405"/>
      <c r="C1" s="406"/>
      <c r="D1" s="406"/>
      <c r="E1" s="406"/>
      <c r="F1" s="406"/>
      <c r="G1" s="406"/>
      <c r="H1" s="406"/>
      <c r="I1" s="406"/>
      <c r="J1" s="407" t="s">
        <v>118</v>
      </c>
      <c r="K1" s="407"/>
      <c r="L1" s="407"/>
      <c r="M1" s="407"/>
      <c r="N1" s="407"/>
      <c r="O1" s="407"/>
      <c r="P1" s="407"/>
      <c r="Q1" s="407"/>
      <c r="R1" s="407"/>
      <c r="S1" s="407"/>
      <c r="T1" s="407"/>
      <c r="U1" s="407"/>
      <c r="V1" s="407"/>
      <c r="W1" s="407"/>
      <c r="X1" s="407"/>
      <c r="Y1" s="407"/>
      <c r="Z1" s="406"/>
      <c r="AA1" s="406"/>
      <c r="AB1" s="406"/>
      <c r="AC1" s="406"/>
      <c r="AD1" s="406"/>
      <c r="AE1" s="406"/>
      <c r="AF1" s="406"/>
      <c r="AG1" s="406"/>
      <c r="AH1" s="406"/>
      <c r="AI1" s="406"/>
    </row>
    <row r="2" spans="1:36" ht="6" customHeight="1" x14ac:dyDescent="0.2"/>
    <row r="3" spans="1:36" s="420" customFormat="1" ht="25.5" x14ac:dyDescent="0.25">
      <c r="A3" s="414" t="s">
        <v>0</v>
      </c>
      <c r="B3" s="415" t="s">
        <v>1</v>
      </c>
      <c r="C3" s="416" t="s">
        <v>2</v>
      </c>
      <c r="D3" s="417">
        <v>1</v>
      </c>
      <c r="E3" s="417">
        <v>2</v>
      </c>
      <c r="F3" s="417">
        <v>3</v>
      </c>
      <c r="G3" s="417">
        <v>4</v>
      </c>
      <c r="H3" s="417">
        <v>5</v>
      </c>
      <c r="I3" s="417">
        <v>6</v>
      </c>
      <c r="J3" s="417">
        <v>7</v>
      </c>
      <c r="K3" s="417">
        <v>8</v>
      </c>
      <c r="L3" s="417">
        <v>9</v>
      </c>
      <c r="M3" s="417">
        <v>10</v>
      </c>
      <c r="N3" s="417">
        <v>11</v>
      </c>
      <c r="O3" s="417">
        <v>12</v>
      </c>
      <c r="P3" s="417">
        <v>13</v>
      </c>
      <c r="Q3" s="417">
        <v>14</v>
      </c>
      <c r="R3" s="417">
        <v>15</v>
      </c>
      <c r="S3" s="417">
        <v>16</v>
      </c>
      <c r="T3" s="417">
        <v>17</v>
      </c>
      <c r="U3" s="417">
        <v>18</v>
      </c>
      <c r="V3" s="417">
        <v>19</v>
      </c>
      <c r="W3" s="417">
        <v>20</v>
      </c>
      <c r="X3" s="417">
        <v>21</v>
      </c>
      <c r="Y3" s="417">
        <v>22</v>
      </c>
      <c r="Z3" s="417">
        <v>23</v>
      </c>
      <c r="AA3" s="417">
        <v>24</v>
      </c>
      <c r="AB3" s="417">
        <v>25</v>
      </c>
      <c r="AC3" s="417">
        <v>26</v>
      </c>
      <c r="AD3" s="417">
        <v>27</v>
      </c>
      <c r="AE3" s="417">
        <v>28</v>
      </c>
      <c r="AF3" s="417">
        <v>29</v>
      </c>
      <c r="AG3" s="417">
        <v>30</v>
      </c>
      <c r="AH3" s="417">
        <v>31</v>
      </c>
      <c r="AI3" s="418" t="s">
        <v>3</v>
      </c>
      <c r="AJ3" s="419" t="s">
        <v>4</v>
      </c>
    </row>
    <row r="4" spans="1:36" s="429" customFormat="1" ht="17.25" customHeight="1" x14ac:dyDescent="0.2">
      <c r="A4" s="421">
        <v>10</v>
      </c>
      <c r="B4" s="422" t="s">
        <v>5</v>
      </c>
      <c r="C4" s="423">
        <v>48</v>
      </c>
      <c r="D4" s="424">
        <v>0</v>
      </c>
      <c r="E4" s="424">
        <v>0</v>
      </c>
      <c r="F4" s="424">
        <v>0</v>
      </c>
      <c r="G4" s="424">
        <v>0</v>
      </c>
      <c r="H4" s="424">
        <v>0</v>
      </c>
      <c r="I4" s="425">
        <v>0</v>
      </c>
      <c r="J4" s="425">
        <v>0</v>
      </c>
      <c r="K4" s="425">
        <v>3</v>
      </c>
      <c r="L4" s="426">
        <v>0</v>
      </c>
      <c r="M4" s="426">
        <v>0</v>
      </c>
      <c r="N4" s="426">
        <v>0</v>
      </c>
      <c r="O4" s="426">
        <v>0</v>
      </c>
      <c r="P4" s="426">
        <v>0</v>
      </c>
      <c r="Q4" s="426">
        <v>0</v>
      </c>
      <c r="R4" s="425">
        <v>0</v>
      </c>
      <c r="S4" s="425">
        <v>0</v>
      </c>
      <c r="T4" s="425">
        <v>0</v>
      </c>
      <c r="U4" s="425">
        <v>0</v>
      </c>
      <c r="V4" s="425">
        <v>0</v>
      </c>
      <c r="W4" s="425">
        <v>0</v>
      </c>
      <c r="X4" s="425">
        <v>0</v>
      </c>
      <c r="Y4" s="425">
        <v>0</v>
      </c>
      <c r="Z4" s="425">
        <v>0</v>
      </c>
      <c r="AA4" s="425">
        <v>15.6</v>
      </c>
      <c r="AB4" s="425">
        <v>47.4</v>
      </c>
      <c r="AC4" s="425">
        <v>0</v>
      </c>
      <c r="AD4" s="425">
        <v>0</v>
      </c>
      <c r="AE4" s="425">
        <v>3.5</v>
      </c>
      <c r="AF4" s="425">
        <v>5</v>
      </c>
      <c r="AG4" s="424">
        <v>0</v>
      </c>
      <c r="AH4" s="424">
        <v>0.5</v>
      </c>
      <c r="AI4" s="427">
        <f t="shared" ref="AI4:AI38" si="0">SUM(D4:AH4)</f>
        <v>75</v>
      </c>
      <c r="AJ4" s="428">
        <f t="shared" ref="AJ4:AJ38" si="1">AI4/C4</f>
        <v>1.5625</v>
      </c>
    </row>
    <row r="5" spans="1:36" s="420" customFormat="1" ht="17.25" customHeight="1" x14ac:dyDescent="0.2">
      <c r="A5" s="421">
        <v>38</v>
      </c>
      <c r="B5" s="422" t="s">
        <v>6</v>
      </c>
      <c r="C5" s="423">
        <v>29.6</v>
      </c>
      <c r="D5" s="430">
        <v>0</v>
      </c>
      <c r="E5" s="430">
        <v>0</v>
      </c>
      <c r="F5" s="430">
        <v>0</v>
      </c>
      <c r="G5" s="430">
        <v>0</v>
      </c>
      <c r="H5" s="430">
        <v>0</v>
      </c>
      <c r="I5" s="425">
        <v>0</v>
      </c>
      <c r="J5" s="425">
        <v>0</v>
      </c>
      <c r="K5" s="425">
        <v>3.4</v>
      </c>
      <c r="L5" s="425">
        <v>0</v>
      </c>
      <c r="M5" s="425">
        <v>0</v>
      </c>
      <c r="N5" s="425">
        <v>0</v>
      </c>
      <c r="O5" s="425">
        <v>0</v>
      </c>
      <c r="P5" s="425">
        <v>0</v>
      </c>
      <c r="Q5" s="425">
        <v>0</v>
      </c>
      <c r="R5" s="425">
        <v>0</v>
      </c>
      <c r="S5" s="425">
        <v>0</v>
      </c>
      <c r="T5" s="425">
        <v>0</v>
      </c>
      <c r="U5" s="425">
        <v>0</v>
      </c>
      <c r="V5" s="425">
        <v>0</v>
      </c>
      <c r="W5" s="425">
        <v>0</v>
      </c>
      <c r="X5" s="425">
        <v>0</v>
      </c>
      <c r="Y5" s="425">
        <v>0</v>
      </c>
      <c r="Z5" s="425">
        <v>0</v>
      </c>
      <c r="AA5" s="425">
        <v>23.7</v>
      </c>
      <c r="AB5" s="425">
        <v>26.5</v>
      </c>
      <c r="AC5" s="425">
        <v>0</v>
      </c>
      <c r="AD5" s="425">
        <v>0</v>
      </c>
      <c r="AE5" s="425">
        <v>1.5</v>
      </c>
      <c r="AF5" s="425">
        <v>3.5</v>
      </c>
      <c r="AG5" s="425">
        <v>1</v>
      </c>
      <c r="AH5" s="425">
        <v>0</v>
      </c>
      <c r="AI5" s="427">
        <f t="shared" si="0"/>
        <v>59.599999999999994</v>
      </c>
      <c r="AJ5" s="428">
        <f t="shared" si="1"/>
        <v>2.0135135135135132</v>
      </c>
    </row>
    <row r="6" spans="1:36" s="420" customFormat="1" ht="17.25" customHeight="1" x14ac:dyDescent="0.2">
      <c r="A6" s="421">
        <v>40</v>
      </c>
      <c r="B6" s="422" t="s">
        <v>7</v>
      </c>
      <c r="C6" s="423">
        <v>38.6</v>
      </c>
      <c r="D6" s="430">
        <v>0</v>
      </c>
      <c r="E6" s="430">
        <v>0</v>
      </c>
      <c r="F6" s="430">
        <v>0</v>
      </c>
      <c r="G6" s="430">
        <v>0</v>
      </c>
      <c r="H6" s="430">
        <v>0</v>
      </c>
      <c r="I6" s="425">
        <v>0</v>
      </c>
      <c r="J6" s="425">
        <v>0</v>
      </c>
      <c r="K6" s="425">
        <v>7.6</v>
      </c>
      <c r="L6" s="425">
        <v>0</v>
      </c>
      <c r="M6" s="425">
        <v>0</v>
      </c>
      <c r="N6" s="425">
        <v>0</v>
      </c>
      <c r="O6" s="425">
        <v>0</v>
      </c>
      <c r="P6" s="425">
        <v>0</v>
      </c>
      <c r="Q6" s="425">
        <v>0</v>
      </c>
      <c r="R6" s="425">
        <v>0</v>
      </c>
      <c r="S6" s="425">
        <v>0</v>
      </c>
      <c r="T6" s="425">
        <v>0</v>
      </c>
      <c r="U6" s="425">
        <v>0</v>
      </c>
      <c r="V6" s="425">
        <v>0</v>
      </c>
      <c r="W6" s="425">
        <v>0</v>
      </c>
      <c r="X6" s="425">
        <v>0</v>
      </c>
      <c r="Y6" s="425">
        <v>0</v>
      </c>
      <c r="Z6" s="425">
        <v>0</v>
      </c>
      <c r="AA6" s="431">
        <v>10.5</v>
      </c>
      <c r="AB6" s="425">
        <v>39</v>
      </c>
      <c r="AC6" s="425">
        <v>0</v>
      </c>
      <c r="AD6" s="425">
        <v>0</v>
      </c>
      <c r="AE6" s="425">
        <v>0</v>
      </c>
      <c r="AF6" s="425">
        <v>2.9</v>
      </c>
      <c r="AG6" s="430">
        <v>0</v>
      </c>
      <c r="AH6" s="430">
        <v>0</v>
      </c>
      <c r="AI6" s="427">
        <f t="shared" si="0"/>
        <v>60</v>
      </c>
      <c r="AJ6" s="428">
        <f t="shared" si="1"/>
        <v>1.5544041450777202</v>
      </c>
    </row>
    <row r="7" spans="1:36" s="420" customFormat="1" ht="17.25" customHeight="1" x14ac:dyDescent="0.2">
      <c r="A7" s="421">
        <v>63</v>
      </c>
      <c r="B7" s="422" t="s">
        <v>8</v>
      </c>
      <c r="C7" s="423">
        <v>39</v>
      </c>
      <c r="D7" s="430">
        <v>0</v>
      </c>
      <c r="E7" s="430">
        <v>0</v>
      </c>
      <c r="F7" s="430">
        <v>0</v>
      </c>
      <c r="G7" s="430">
        <v>0</v>
      </c>
      <c r="H7" s="430">
        <v>0</v>
      </c>
      <c r="I7" s="425">
        <v>0</v>
      </c>
      <c r="J7" s="425">
        <v>0</v>
      </c>
      <c r="K7" s="425">
        <v>5.2</v>
      </c>
      <c r="L7" s="425">
        <v>0</v>
      </c>
      <c r="M7" s="425">
        <v>0</v>
      </c>
      <c r="N7" s="425">
        <v>0</v>
      </c>
      <c r="O7" s="425">
        <v>0</v>
      </c>
      <c r="P7" s="425">
        <v>0</v>
      </c>
      <c r="Q7" s="425">
        <v>0</v>
      </c>
      <c r="R7" s="425">
        <v>0</v>
      </c>
      <c r="S7" s="425">
        <v>0</v>
      </c>
      <c r="T7" s="425">
        <v>0</v>
      </c>
      <c r="U7" s="425">
        <v>0</v>
      </c>
      <c r="V7" s="425">
        <v>0</v>
      </c>
      <c r="W7" s="425">
        <v>0</v>
      </c>
      <c r="X7" s="425">
        <v>0</v>
      </c>
      <c r="Y7" s="425">
        <v>0</v>
      </c>
      <c r="Z7" s="425">
        <v>0</v>
      </c>
      <c r="AA7" s="425">
        <v>15</v>
      </c>
      <c r="AB7" s="425">
        <v>23.7</v>
      </c>
      <c r="AC7" s="425">
        <v>0</v>
      </c>
      <c r="AD7" s="425">
        <v>0</v>
      </c>
      <c r="AE7" s="425">
        <v>0.8</v>
      </c>
      <c r="AF7" s="425">
        <v>5</v>
      </c>
      <c r="AG7" s="425">
        <v>0</v>
      </c>
      <c r="AH7" s="425">
        <v>0</v>
      </c>
      <c r="AI7" s="427">
        <f t="shared" si="0"/>
        <v>49.699999999999996</v>
      </c>
      <c r="AJ7" s="428">
        <f t="shared" si="1"/>
        <v>1.2743589743589743</v>
      </c>
    </row>
    <row r="8" spans="1:36" s="420" customFormat="1" ht="17.25" customHeight="1" x14ac:dyDescent="0.2">
      <c r="A8" s="421">
        <v>82</v>
      </c>
      <c r="B8" s="422" t="s">
        <v>9</v>
      </c>
      <c r="C8" s="423">
        <v>31</v>
      </c>
      <c r="D8" s="430">
        <v>0</v>
      </c>
      <c r="E8" s="430">
        <v>0</v>
      </c>
      <c r="F8" s="430">
        <v>0</v>
      </c>
      <c r="G8" s="430">
        <v>0</v>
      </c>
      <c r="H8" s="430">
        <v>0</v>
      </c>
      <c r="I8" s="425">
        <v>0</v>
      </c>
      <c r="J8" s="425">
        <v>0</v>
      </c>
      <c r="K8" s="425">
        <v>4.5</v>
      </c>
      <c r="L8" s="425">
        <v>0</v>
      </c>
      <c r="M8" s="425">
        <v>0</v>
      </c>
      <c r="N8" s="425">
        <v>0</v>
      </c>
      <c r="O8" s="425">
        <v>0</v>
      </c>
      <c r="P8" s="425">
        <v>0</v>
      </c>
      <c r="Q8" s="425">
        <v>0</v>
      </c>
      <c r="R8" s="425">
        <v>0</v>
      </c>
      <c r="S8" s="425">
        <v>0</v>
      </c>
      <c r="T8" s="425">
        <v>0</v>
      </c>
      <c r="U8" s="425">
        <v>0</v>
      </c>
      <c r="V8" s="425">
        <v>0</v>
      </c>
      <c r="W8" s="425">
        <v>0</v>
      </c>
      <c r="X8" s="425">
        <v>0</v>
      </c>
      <c r="Y8" s="425">
        <v>0</v>
      </c>
      <c r="Z8" s="425">
        <v>0</v>
      </c>
      <c r="AA8" s="425">
        <v>2.7</v>
      </c>
      <c r="AB8" s="425">
        <v>25.8</v>
      </c>
      <c r="AC8" s="425" t="s">
        <v>28</v>
      </c>
      <c r="AD8" s="425">
        <v>0</v>
      </c>
      <c r="AE8" s="425">
        <v>0.2</v>
      </c>
      <c r="AF8" s="425">
        <v>8.9</v>
      </c>
      <c r="AG8" s="430">
        <v>0</v>
      </c>
      <c r="AH8" s="430">
        <v>0</v>
      </c>
      <c r="AI8" s="427">
        <f t="shared" si="0"/>
        <v>42.1</v>
      </c>
      <c r="AJ8" s="428">
        <f t="shared" si="1"/>
        <v>1.3580645161290323</v>
      </c>
    </row>
    <row r="9" spans="1:36" ht="17.25" customHeight="1" x14ac:dyDescent="0.2">
      <c r="A9" s="421">
        <v>90</v>
      </c>
      <c r="B9" s="432" t="s">
        <v>119</v>
      </c>
      <c r="C9" s="423">
        <v>37.1</v>
      </c>
      <c r="D9" s="430">
        <v>0</v>
      </c>
      <c r="E9" s="430">
        <v>0</v>
      </c>
      <c r="F9" s="430">
        <v>0</v>
      </c>
      <c r="G9" s="430">
        <v>0</v>
      </c>
      <c r="H9" s="430">
        <v>0</v>
      </c>
      <c r="I9" s="425">
        <v>0</v>
      </c>
      <c r="J9" s="425">
        <v>0</v>
      </c>
      <c r="K9" s="425">
        <v>6</v>
      </c>
      <c r="L9" s="425" t="s">
        <v>28</v>
      </c>
      <c r="M9" s="425">
        <v>0</v>
      </c>
      <c r="N9" s="425">
        <v>0</v>
      </c>
      <c r="O9" s="425">
        <v>0</v>
      </c>
      <c r="P9" s="425">
        <v>0</v>
      </c>
      <c r="Q9" s="425">
        <v>0</v>
      </c>
      <c r="R9" s="425">
        <v>0</v>
      </c>
      <c r="S9" s="425">
        <v>0</v>
      </c>
      <c r="T9" s="425">
        <v>0</v>
      </c>
      <c r="U9" s="425">
        <v>0</v>
      </c>
      <c r="V9" s="425">
        <v>0</v>
      </c>
      <c r="W9" s="425">
        <v>0</v>
      </c>
      <c r="X9" s="425">
        <v>0</v>
      </c>
      <c r="Y9" s="425">
        <v>0</v>
      </c>
      <c r="Z9" s="425">
        <v>0</v>
      </c>
      <c r="AA9" s="425">
        <v>7.1</v>
      </c>
      <c r="AB9" s="425">
        <v>21.1</v>
      </c>
      <c r="AC9" s="425">
        <v>0</v>
      </c>
      <c r="AD9" s="425">
        <v>0</v>
      </c>
      <c r="AE9" s="425">
        <v>0</v>
      </c>
      <c r="AF9" s="425">
        <v>7.6</v>
      </c>
      <c r="AG9" s="430">
        <v>0</v>
      </c>
      <c r="AH9" s="430">
        <v>0</v>
      </c>
      <c r="AI9" s="427">
        <f t="shared" si="0"/>
        <v>41.800000000000004</v>
      </c>
      <c r="AJ9" s="428">
        <f t="shared" si="1"/>
        <v>1.1266846361185985</v>
      </c>
    </row>
    <row r="10" spans="1:36" ht="17.25" customHeight="1" x14ac:dyDescent="0.2">
      <c r="A10" s="421">
        <v>94</v>
      </c>
      <c r="B10" s="422" t="s">
        <v>10</v>
      </c>
      <c r="C10" s="423">
        <v>34</v>
      </c>
      <c r="D10" s="430">
        <v>0</v>
      </c>
      <c r="E10" s="430">
        <v>0</v>
      </c>
      <c r="F10" s="430">
        <v>0</v>
      </c>
      <c r="G10" s="430">
        <v>0</v>
      </c>
      <c r="H10" s="430">
        <v>0</v>
      </c>
      <c r="I10" s="425">
        <v>0</v>
      </c>
      <c r="J10" s="425">
        <v>0</v>
      </c>
      <c r="K10" s="425">
        <v>13.5</v>
      </c>
      <c r="L10" s="425">
        <v>0</v>
      </c>
      <c r="M10" s="425">
        <v>0</v>
      </c>
      <c r="N10" s="425">
        <v>0</v>
      </c>
      <c r="O10" s="425">
        <v>0</v>
      </c>
      <c r="P10" s="425">
        <v>0</v>
      </c>
      <c r="Q10" s="425">
        <v>0</v>
      </c>
      <c r="R10" s="425">
        <v>0</v>
      </c>
      <c r="S10" s="425">
        <v>0</v>
      </c>
      <c r="T10" s="425">
        <v>0</v>
      </c>
      <c r="U10" s="425">
        <v>0</v>
      </c>
      <c r="V10" s="425">
        <v>0</v>
      </c>
      <c r="W10" s="425">
        <v>0</v>
      </c>
      <c r="X10" s="425">
        <v>0</v>
      </c>
      <c r="Y10" s="425">
        <v>0</v>
      </c>
      <c r="Z10" s="425">
        <v>0</v>
      </c>
      <c r="AA10" s="425">
        <v>1.7</v>
      </c>
      <c r="AB10" s="425">
        <v>20</v>
      </c>
      <c r="AC10" s="425">
        <v>0</v>
      </c>
      <c r="AD10" s="425">
        <v>0</v>
      </c>
      <c r="AE10" s="425">
        <v>0.5</v>
      </c>
      <c r="AF10" s="425">
        <v>20</v>
      </c>
      <c r="AG10" s="425">
        <v>0</v>
      </c>
      <c r="AH10" s="425">
        <v>0</v>
      </c>
      <c r="AI10" s="427">
        <f t="shared" si="0"/>
        <v>55.7</v>
      </c>
      <c r="AJ10" s="428">
        <f t="shared" si="1"/>
        <v>1.6382352941176472</v>
      </c>
    </row>
    <row r="11" spans="1:36" ht="17.25" customHeight="1" x14ac:dyDescent="0.2">
      <c r="A11" s="421">
        <v>105</v>
      </c>
      <c r="B11" s="422" t="s">
        <v>11</v>
      </c>
      <c r="C11" s="423">
        <v>42</v>
      </c>
      <c r="D11" s="430">
        <v>0</v>
      </c>
      <c r="E11" s="430">
        <v>0</v>
      </c>
      <c r="F11" s="430">
        <v>0</v>
      </c>
      <c r="G11" s="430">
        <v>0</v>
      </c>
      <c r="H11" s="430">
        <v>0</v>
      </c>
      <c r="I11" s="425">
        <v>0</v>
      </c>
      <c r="J11" s="425">
        <v>0</v>
      </c>
      <c r="K11" s="425">
        <v>6.6</v>
      </c>
      <c r="L11" s="425">
        <v>0.1</v>
      </c>
      <c r="M11" s="425">
        <v>0</v>
      </c>
      <c r="N11" s="425">
        <v>0</v>
      </c>
      <c r="O11" s="425">
        <v>0</v>
      </c>
      <c r="P11" s="425">
        <v>0</v>
      </c>
      <c r="Q11" s="425">
        <v>0</v>
      </c>
      <c r="R11" s="425">
        <v>0</v>
      </c>
      <c r="S11" s="425">
        <v>0</v>
      </c>
      <c r="T11" s="425">
        <v>0</v>
      </c>
      <c r="U11" s="425">
        <v>0</v>
      </c>
      <c r="V11" s="425">
        <v>0</v>
      </c>
      <c r="W11" s="425">
        <v>0</v>
      </c>
      <c r="X11" s="425">
        <v>0</v>
      </c>
      <c r="Y11" s="425">
        <v>0</v>
      </c>
      <c r="Z11" s="425">
        <v>0</v>
      </c>
      <c r="AA11" s="425">
        <v>8.4</v>
      </c>
      <c r="AB11" s="425">
        <v>15.4</v>
      </c>
      <c r="AC11" s="425">
        <v>0</v>
      </c>
      <c r="AD11" s="425">
        <v>0</v>
      </c>
      <c r="AE11" s="425">
        <v>2</v>
      </c>
      <c r="AF11" s="425">
        <v>7.9</v>
      </c>
      <c r="AG11" s="425">
        <v>0.2</v>
      </c>
      <c r="AH11" s="433">
        <v>1</v>
      </c>
      <c r="AI11" s="427">
        <f t="shared" si="0"/>
        <v>41.6</v>
      </c>
      <c r="AJ11" s="428">
        <f t="shared" si="1"/>
        <v>0.99047619047619051</v>
      </c>
    </row>
    <row r="12" spans="1:36" ht="17.25" customHeight="1" x14ac:dyDescent="0.2">
      <c r="A12" s="421">
        <v>120</v>
      </c>
      <c r="B12" s="422" t="s">
        <v>12</v>
      </c>
      <c r="C12" s="423">
        <v>47.6</v>
      </c>
      <c r="D12" s="430">
        <v>0</v>
      </c>
      <c r="E12" s="430">
        <v>0</v>
      </c>
      <c r="F12" s="430">
        <v>0</v>
      </c>
      <c r="G12" s="430">
        <v>0</v>
      </c>
      <c r="H12" s="430">
        <v>0</v>
      </c>
      <c r="I12" s="425">
        <v>0</v>
      </c>
      <c r="J12" s="425">
        <v>0</v>
      </c>
      <c r="K12" s="425">
        <v>6.8</v>
      </c>
      <c r="L12" s="425">
        <v>0</v>
      </c>
      <c r="M12" s="425">
        <v>0</v>
      </c>
      <c r="N12" s="425">
        <v>0</v>
      </c>
      <c r="O12" s="425">
        <v>0</v>
      </c>
      <c r="P12" s="425">
        <v>0</v>
      </c>
      <c r="Q12" s="425">
        <v>0</v>
      </c>
      <c r="R12" s="425">
        <v>1.9</v>
      </c>
      <c r="S12" s="425">
        <v>0</v>
      </c>
      <c r="T12" s="425">
        <v>0</v>
      </c>
      <c r="U12" s="425">
        <v>0</v>
      </c>
      <c r="V12" s="425">
        <v>0</v>
      </c>
      <c r="W12" s="425">
        <v>0</v>
      </c>
      <c r="X12" s="425">
        <v>0</v>
      </c>
      <c r="Y12" s="425">
        <v>0</v>
      </c>
      <c r="Z12" s="425">
        <v>0</v>
      </c>
      <c r="AA12" s="425">
        <v>7.4</v>
      </c>
      <c r="AB12" s="425">
        <v>12.8</v>
      </c>
      <c r="AC12" s="425">
        <v>0</v>
      </c>
      <c r="AD12" s="425">
        <v>0</v>
      </c>
      <c r="AE12" s="425">
        <v>2</v>
      </c>
      <c r="AF12" s="425">
        <v>10</v>
      </c>
      <c r="AG12" s="430">
        <v>0.3</v>
      </c>
      <c r="AH12" s="430">
        <v>0.9</v>
      </c>
      <c r="AI12" s="427">
        <f t="shared" si="0"/>
        <v>42.1</v>
      </c>
      <c r="AJ12" s="428">
        <f t="shared" si="1"/>
        <v>0.88445378151260501</v>
      </c>
    </row>
    <row r="13" spans="1:36" ht="17.25" customHeight="1" x14ac:dyDescent="0.2">
      <c r="A13" s="421">
        <v>130</v>
      </c>
      <c r="B13" s="422" t="s">
        <v>13</v>
      </c>
      <c r="C13" s="423">
        <v>46.4</v>
      </c>
      <c r="D13" s="430">
        <v>0</v>
      </c>
      <c r="E13" s="430">
        <v>0</v>
      </c>
      <c r="F13" s="430">
        <v>0</v>
      </c>
      <c r="G13" s="430">
        <v>0</v>
      </c>
      <c r="H13" s="430">
        <v>0</v>
      </c>
      <c r="I13" s="430">
        <v>0</v>
      </c>
      <c r="J13" s="425">
        <v>0</v>
      </c>
      <c r="K13" s="425">
        <v>5.6</v>
      </c>
      <c r="L13" s="425">
        <v>0.7</v>
      </c>
      <c r="M13" s="425">
        <v>0</v>
      </c>
      <c r="N13" s="425">
        <v>0</v>
      </c>
      <c r="O13" s="425">
        <v>0</v>
      </c>
      <c r="P13" s="425">
        <v>0</v>
      </c>
      <c r="Q13" s="425">
        <v>0</v>
      </c>
      <c r="R13" s="430">
        <v>0.6</v>
      </c>
      <c r="S13" s="430">
        <v>0</v>
      </c>
      <c r="T13" s="430">
        <v>0</v>
      </c>
      <c r="U13" s="430">
        <v>0</v>
      </c>
      <c r="V13" s="430">
        <v>0</v>
      </c>
      <c r="W13" s="430">
        <v>0</v>
      </c>
      <c r="X13" s="430">
        <v>0</v>
      </c>
      <c r="Y13" s="430">
        <v>0</v>
      </c>
      <c r="Z13" s="430">
        <v>0</v>
      </c>
      <c r="AA13" s="430">
        <v>8.5</v>
      </c>
      <c r="AB13" s="430">
        <v>21.5</v>
      </c>
      <c r="AC13" s="430">
        <v>0</v>
      </c>
      <c r="AD13" s="430">
        <v>0</v>
      </c>
      <c r="AE13" s="425">
        <v>2</v>
      </c>
      <c r="AF13" s="430">
        <v>8.3000000000000007</v>
      </c>
      <c r="AG13" s="430">
        <v>0</v>
      </c>
      <c r="AH13" s="430">
        <v>2.2999999999999998</v>
      </c>
      <c r="AI13" s="427">
        <f t="shared" si="0"/>
        <v>49.5</v>
      </c>
      <c r="AJ13" s="428">
        <f t="shared" si="1"/>
        <v>1.0668103448275863</v>
      </c>
    </row>
    <row r="14" spans="1:36" ht="17.25" customHeight="1" x14ac:dyDescent="0.2">
      <c r="A14" s="421">
        <v>160</v>
      </c>
      <c r="B14" s="432" t="s">
        <v>14</v>
      </c>
      <c r="C14" s="423">
        <v>45.8</v>
      </c>
      <c r="D14" s="430">
        <v>0</v>
      </c>
      <c r="E14" s="430">
        <v>0</v>
      </c>
      <c r="F14" s="430">
        <v>0</v>
      </c>
      <c r="G14" s="430">
        <v>0</v>
      </c>
      <c r="H14" s="430">
        <v>0</v>
      </c>
      <c r="I14" s="430">
        <v>0</v>
      </c>
      <c r="J14" s="425">
        <v>0.1</v>
      </c>
      <c r="K14" s="425">
        <v>3.1</v>
      </c>
      <c r="L14" s="425">
        <v>0</v>
      </c>
      <c r="M14" s="425">
        <v>0</v>
      </c>
      <c r="N14" s="425">
        <v>0</v>
      </c>
      <c r="O14" s="425">
        <v>0</v>
      </c>
      <c r="P14" s="425">
        <v>0</v>
      </c>
      <c r="Q14" s="425">
        <v>0</v>
      </c>
      <c r="R14" s="430">
        <v>0</v>
      </c>
      <c r="S14" s="430">
        <v>0</v>
      </c>
      <c r="T14" s="430">
        <v>0</v>
      </c>
      <c r="U14" s="430">
        <v>0</v>
      </c>
      <c r="V14" s="430">
        <v>0</v>
      </c>
      <c r="W14" s="430">
        <v>0</v>
      </c>
      <c r="X14" s="430">
        <v>0</v>
      </c>
      <c r="Y14" s="430">
        <v>0</v>
      </c>
      <c r="Z14" s="430">
        <v>0</v>
      </c>
      <c r="AA14" s="430">
        <v>1.3</v>
      </c>
      <c r="AB14" s="430">
        <v>27</v>
      </c>
      <c r="AC14" s="430">
        <v>0</v>
      </c>
      <c r="AD14" s="430">
        <v>0</v>
      </c>
      <c r="AE14" s="425">
        <v>0</v>
      </c>
      <c r="AF14" s="430">
        <v>6.9</v>
      </c>
      <c r="AG14" s="430">
        <v>1</v>
      </c>
      <c r="AH14" s="430">
        <v>0.1</v>
      </c>
      <c r="AI14" s="427">
        <f t="shared" si="0"/>
        <v>39.5</v>
      </c>
      <c r="AJ14" s="428">
        <f t="shared" si="1"/>
        <v>0.86244541484716164</v>
      </c>
    </row>
    <row r="15" spans="1:36" ht="17.25" customHeight="1" x14ac:dyDescent="0.2">
      <c r="A15" s="421">
        <v>178</v>
      </c>
      <c r="B15" s="432" t="s">
        <v>15</v>
      </c>
      <c r="C15" s="423">
        <v>41.2</v>
      </c>
      <c r="D15" s="430">
        <v>0</v>
      </c>
      <c r="E15" s="430">
        <v>0</v>
      </c>
      <c r="F15" s="430">
        <v>0</v>
      </c>
      <c r="G15" s="430">
        <v>0</v>
      </c>
      <c r="H15" s="430">
        <v>0</v>
      </c>
      <c r="I15" s="430">
        <v>0</v>
      </c>
      <c r="J15" s="425">
        <v>0</v>
      </c>
      <c r="K15" s="425">
        <v>6.5</v>
      </c>
      <c r="L15" s="425">
        <v>0</v>
      </c>
      <c r="M15" s="425">
        <v>0</v>
      </c>
      <c r="N15" s="425">
        <v>0</v>
      </c>
      <c r="O15" s="425">
        <v>0</v>
      </c>
      <c r="P15" s="425">
        <v>0</v>
      </c>
      <c r="Q15" s="425">
        <v>0</v>
      </c>
      <c r="R15" s="430">
        <v>0</v>
      </c>
      <c r="S15" s="430">
        <v>0</v>
      </c>
      <c r="T15" s="430">
        <v>0</v>
      </c>
      <c r="U15" s="430">
        <v>0</v>
      </c>
      <c r="V15" s="430">
        <v>0</v>
      </c>
      <c r="W15" s="430">
        <v>0</v>
      </c>
      <c r="X15" s="430">
        <v>0</v>
      </c>
      <c r="Y15" s="430">
        <v>0</v>
      </c>
      <c r="Z15" s="430">
        <v>0</v>
      </c>
      <c r="AA15" s="430">
        <v>3.5</v>
      </c>
      <c r="AB15" s="430">
        <v>12.1</v>
      </c>
      <c r="AC15" s="430">
        <v>0</v>
      </c>
      <c r="AD15" s="430">
        <v>0.2</v>
      </c>
      <c r="AE15" s="425">
        <v>0</v>
      </c>
      <c r="AF15" s="430">
        <v>8.4</v>
      </c>
      <c r="AG15" s="430">
        <v>0</v>
      </c>
      <c r="AH15" s="430">
        <v>0.3</v>
      </c>
      <c r="AI15" s="427">
        <f t="shared" si="0"/>
        <v>31.000000000000004</v>
      </c>
      <c r="AJ15" s="428">
        <f t="shared" si="1"/>
        <v>0.75242718446601942</v>
      </c>
    </row>
    <row r="16" spans="1:36" ht="17.25" customHeight="1" x14ac:dyDescent="0.2">
      <c r="A16" s="421">
        <v>211</v>
      </c>
      <c r="B16" s="422" t="s">
        <v>16</v>
      </c>
      <c r="C16" s="423">
        <v>33.1</v>
      </c>
      <c r="D16" s="430">
        <v>0</v>
      </c>
      <c r="E16" s="430">
        <v>0</v>
      </c>
      <c r="F16" s="430">
        <v>0</v>
      </c>
      <c r="G16" s="430">
        <v>0</v>
      </c>
      <c r="H16" s="430">
        <v>0</v>
      </c>
      <c r="I16" s="425">
        <v>0</v>
      </c>
      <c r="J16" s="425">
        <v>0</v>
      </c>
      <c r="K16" s="425">
        <v>1.1000000000000001</v>
      </c>
      <c r="L16" s="425">
        <v>0</v>
      </c>
      <c r="M16" s="425">
        <v>0</v>
      </c>
      <c r="N16" s="425">
        <v>0</v>
      </c>
      <c r="O16" s="425">
        <v>0</v>
      </c>
      <c r="P16" s="425">
        <v>0</v>
      </c>
      <c r="Q16" s="425">
        <v>0</v>
      </c>
      <c r="R16" s="430">
        <v>0.4</v>
      </c>
      <c r="S16" s="430">
        <v>0</v>
      </c>
      <c r="T16" s="430">
        <v>0</v>
      </c>
      <c r="U16" s="430">
        <v>0</v>
      </c>
      <c r="V16" s="430">
        <v>0</v>
      </c>
      <c r="W16" s="430">
        <v>0</v>
      </c>
      <c r="X16" s="430">
        <v>0</v>
      </c>
      <c r="Y16" s="430">
        <v>0</v>
      </c>
      <c r="Z16" s="430">
        <v>0</v>
      </c>
      <c r="AA16" s="431">
        <v>2</v>
      </c>
      <c r="AB16" s="425">
        <v>4</v>
      </c>
      <c r="AC16" s="425">
        <v>1.9</v>
      </c>
      <c r="AD16" s="425">
        <v>0</v>
      </c>
      <c r="AE16" s="425">
        <v>0.2</v>
      </c>
      <c r="AF16" s="425">
        <v>6.8</v>
      </c>
      <c r="AG16" s="425">
        <v>0.3</v>
      </c>
      <c r="AH16" s="425">
        <v>0.1</v>
      </c>
      <c r="AI16" s="427">
        <f t="shared" si="0"/>
        <v>16.8</v>
      </c>
      <c r="AJ16" s="428">
        <f t="shared" si="1"/>
        <v>0.50755287009063443</v>
      </c>
    </row>
    <row r="17" spans="1:36" ht="17.25" customHeight="1" x14ac:dyDescent="0.2">
      <c r="A17" s="421">
        <v>225</v>
      </c>
      <c r="B17" s="422" t="s">
        <v>17</v>
      </c>
      <c r="C17" s="423">
        <v>47.1</v>
      </c>
      <c r="D17" s="430">
        <v>0</v>
      </c>
      <c r="E17" s="430">
        <v>0</v>
      </c>
      <c r="F17" s="430">
        <v>0</v>
      </c>
      <c r="G17" s="430">
        <v>0</v>
      </c>
      <c r="H17" s="430">
        <v>0</v>
      </c>
      <c r="I17" s="425">
        <v>0</v>
      </c>
      <c r="J17" s="425">
        <v>0</v>
      </c>
      <c r="K17" s="425">
        <v>2.2999999999999998</v>
      </c>
      <c r="L17" s="425">
        <v>0</v>
      </c>
      <c r="M17" s="425">
        <v>0</v>
      </c>
      <c r="N17" s="425">
        <v>0</v>
      </c>
      <c r="O17" s="425">
        <v>0</v>
      </c>
      <c r="P17" s="425">
        <v>0</v>
      </c>
      <c r="Q17" s="425">
        <v>0</v>
      </c>
      <c r="R17" s="430">
        <v>0.5</v>
      </c>
      <c r="S17" s="430">
        <v>0</v>
      </c>
      <c r="T17" s="430">
        <v>0</v>
      </c>
      <c r="U17" s="430">
        <v>0</v>
      </c>
      <c r="V17" s="430">
        <v>0</v>
      </c>
      <c r="W17" s="430">
        <v>0</v>
      </c>
      <c r="X17" s="430">
        <v>0</v>
      </c>
      <c r="Y17" s="430">
        <v>0</v>
      </c>
      <c r="Z17" s="430">
        <v>0</v>
      </c>
      <c r="AA17" s="425">
        <v>2.5</v>
      </c>
      <c r="AB17" s="425">
        <v>7.1</v>
      </c>
      <c r="AC17" s="425">
        <v>1.4</v>
      </c>
      <c r="AD17" s="430">
        <v>0</v>
      </c>
      <c r="AE17" s="425">
        <v>2.7</v>
      </c>
      <c r="AF17" s="430">
        <v>10.6</v>
      </c>
      <c r="AG17" s="430">
        <v>0.2</v>
      </c>
      <c r="AH17" s="430">
        <v>0.7</v>
      </c>
      <c r="AI17" s="427">
        <f t="shared" si="0"/>
        <v>28</v>
      </c>
      <c r="AJ17" s="428">
        <f t="shared" si="1"/>
        <v>0.59447983014861994</v>
      </c>
    </row>
    <row r="18" spans="1:36" ht="17.25" customHeight="1" x14ac:dyDescent="0.2">
      <c r="A18" s="421">
        <v>310</v>
      </c>
      <c r="B18" s="422" t="s">
        <v>18</v>
      </c>
      <c r="C18" s="423">
        <v>46.9</v>
      </c>
      <c r="D18" s="430">
        <v>0</v>
      </c>
      <c r="E18" s="430">
        <v>0</v>
      </c>
      <c r="F18" s="430">
        <v>0</v>
      </c>
      <c r="G18" s="430">
        <v>0</v>
      </c>
      <c r="H18" s="430">
        <v>0</v>
      </c>
      <c r="I18" s="425">
        <v>0</v>
      </c>
      <c r="J18" s="425">
        <v>0</v>
      </c>
      <c r="K18" s="425">
        <v>0.7</v>
      </c>
      <c r="L18" s="425">
        <v>0</v>
      </c>
      <c r="M18" s="425">
        <v>0</v>
      </c>
      <c r="N18" s="425">
        <v>0</v>
      </c>
      <c r="O18" s="425">
        <v>0</v>
      </c>
      <c r="P18" s="425">
        <v>0</v>
      </c>
      <c r="Q18" s="425">
        <v>0</v>
      </c>
      <c r="R18" s="425">
        <v>1.9</v>
      </c>
      <c r="S18" s="430">
        <v>0</v>
      </c>
      <c r="T18" s="430">
        <v>0</v>
      </c>
      <c r="U18" s="430">
        <v>0</v>
      </c>
      <c r="V18" s="430">
        <v>0</v>
      </c>
      <c r="W18" s="430">
        <v>0</v>
      </c>
      <c r="X18" s="430">
        <v>0</v>
      </c>
      <c r="Y18" s="430">
        <v>0</v>
      </c>
      <c r="Z18" s="430">
        <v>0</v>
      </c>
      <c r="AA18" s="430">
        <v>2.9</v>
      </c>
      <c r="AB18" s="430">
        <v>1.9</v>
      </c>
      <c r="AC18" s="430">
        <v>2.9</v>
      </c>
      <c r="AD18" s="425">
        <v>0</v>
      </c>
      <c r="AE18" s="425">
        <v>1</v>
      </c>
      <c r="AF18" s="425">
        <v>10.5</v>
      </c>
      <c r="AG18" s="430">
        <v>0.2</v>
      </c>
      <c r="AH18" s="430" t="s">
        <v>28</v>
      </c>
      <c r="AI18" s="427">
        <f t="shared" si="0"/>
        <v>22</v>
      </c>
      <c r="AJ18" s="428">
        <f t="shared" si="1"/>
        <v>0.46908315565031983</v>
      </c>
    </row>
    <row r="19" spans="1:36" ht="17.25" customHeight="1" x14ac:dyDescent="0.2">
      <c r="A19" s="421">
        <v>313</v>
      </c>
      <c r="B19" s="422" t="s">
        <v>19</v>
      </c>
      <c r="C19" s="423">
        <v>28</v>
      </c>
      <c r="D19" s="430">
        <v>0</v>
      </c>
      <c r="E19" s="430">
        <v>0</v>
      </c>
      <c r="F19" s="430">
        <v>0</v>
      </c>
      <c r="G19" s="430">
        <v>0</v>
      </c>
      <c r="H19" s="430">
        <v>6.9</v>
      </c>
      <c r="I19" s="425">
        <v>0</v>
      </c>
      <c r="J19" s="425">
        <v>0</v>
      </c>
      <c r="K19" s="425">
        <v>1.5</v>
      </c>
      <c r="L19" s="425">
        <v>0</v>
      </c>
      <c r="M19" s="425">
        <v>0</v>
      </c>
      <c r="N19" s="425">
        <v>0</v>
      </c>
      <c r="O19" s="425">
        <v>0</v>
      </c>
      <c r="P19" s="425">
        <v>0</v>
      </c>
      <c r="Q19" s="425">
        <v>0</v>
      </c>
      <c r="R19" s="430">
        <v>0</v>
      </c>
      <c r="S19" s="430">
        <v>0</v>
      </c>
      <c r="T19" s="430">
        <v>0</v>
      </c>
      <c r="U19" s="430">
        <v>0</v>
      </c>
      <c r="V19" s="430">
        <v>0</v>
      </c>
      <c r="W19" s="430">
        <v>0</v>
      </c>
      <c r="X19" s="430">
        <v>0</v>
      </c>
      <c r="Y19" s="430">
        <v>0</v>
      </c>
      <c r="Z19" s="430">
        <v>0</v>
      </c>
      <c r="AA19" s="425" t="s">
        <v>28</v>
      </c>
      <c r="AB19" s="425">
        <v>9.8000000000000007</v>
      </c>
      <c r="AC19" s="425">
        <v>5.4</v>
      </c>
      <c r="AD19" s="425">
        <v>0</v>
      </c>
      <c r="AE19" s="425">
        <v>1.6</v>
      </c>
      <c r="AF19" s="425">
        <v>3</v>
      </c>
      <c r="AG19" s="425">
        <v>0.5</v>
      </c>
      <c r="AH19" s="425">
        <v>0</v>
      </c>
      <c r="AI19" s="427">
        <f t="shared" si="0"/>
        <v>28.700000000000003</v>
      </c>
      <c r="AJ19" s="428">
        <f t="shared" si="1"/>
        <v>1.0250000000000001</v>
      </c>
    </row>
    <row r="20" spans="1:36" ht="17.25" customHeight="1" x14ac:dyDescent="0.2">
      <c r="A20" s="421">
        <v>320</v>
      </c>
      <c r="B20" s="422" t="s">
        <v>20</v>
      </c>
      <c r="C20" s="423">
        <v>41.3</v>
      </c>
      <c r="D20" s="430">
        <v>0</v>
      </c>
      <c r="E20" s="430">
        <v>0</v>
      </c>
      <c r="F20" s="430">
        <v>0</v>
      </c>
      <c r="G20" s="430">
        <v>0</v>
      </c>
      <c r="H20" s="425" t="s">
        <v>28</v>
      </c>
      <c r="I20" s="425">
        <v>0.9</v>
      </c>
      <c r="J20" s="425">
        <v>0.1</v>
      </c>
      <c r="K20" s="425">
        <v>5.5</v>
      </c>
      <c r="L20" s="425">
        <v>0</v>
      </c>
      <c r="M20" s="425">
        <v>0</v>
      </c>
      <c r="N20" s="425">
        <v>0</v>
      </c>
      <c r="O20" s="425">
        <v>0</v>
      </c>
      <c r="P20" s="425">
        <v>0</v>
      </c>
      <c r="Q20" s="425">
        <v>0</v>
      </c>
      <c r="R20" s="425">
        <v>6.6</v>
      </c>
      <c r="S20" s="425">
        <v>0</v>
      </c>
      <c r="T20" s="425">
        <v>0</v>
      </c>
      <c r="U20" s="425">
        <v>0</v>
      </c>
      <c r="V20" s="425">
        <v>0</v>
      </c>
      <c r="W20" s="425">
        <v>0</v>
      </c>
      <c r="X20" s="425">
        <v>0</v>
      </c>
      <c r="Y20" s="425">
        <v>0</v>
      </c>
      <c r="Z20" s="425">
        <v>0</v>
      </c>
      <c r="AA20" s="425">
        <v>5.5</v>
      </c>
      <c r="AB20" s="425">
        <v>6.8</v>
      </c>
      <c r="AC20" s="425">
        <v>2.2000000000000002</v>
      </c>
      <c r="AD20" s="425">
        <v>0</v>
      </c>
      <c r="AE20" s="425">
        <v>1.5</v>
      </c>
      <c r="AF20" s="425">
        <v>12.5</v>
      </c>
      <c r="AG20" s="425" t="s">
        <v>28</v>
      </c>
      <c r="AH20" s="433">
        <v>0</v>
      </c>
      <c r="AI20" s="427">
        <f t="shared" si="0"/>
        <v>41.6</v>
      </c>
      <c r="AJ20" s="428">
        <f t="shared" si="1"/>
        <v>1.0072639225181599</v>
      </c>
    </row>
    <row r="21" spans="1:36" ht="17.25" customHeight="1" x14ac:dyDescent="0.2">
      <c r="A21" s="421">
        <v>332</v>
      </c>
      <c r="B21" s="422" t="s">
        <v>21</v>
      </c>
      <c r="C21" s="423">
        <v>24.6</v>
      </c>
      <c r="D21" s="430">
        <v>0</v>
      </c>
      <c r="E21" s="430">
        <v>0</v>
      </c>
      <c r="F21" s="430">
        <v>0</v>
      </c>
      <c r="G21" s="430">
        <v>0</v>
      </c>
      <c r="H21" s="430" t="s">
        <v>28</v>
      </c>
      <c r="I21" s="430">
        <v>0</v>
      </c>
      <c r="J21" s="425">
        <v>0</v>
      </c>
      <c r="K21" s="425">
        <v>7</v>
      </c>
      <c r="L21" s="425">
        <v>0</v>
      </c>
      <c r="M21" s="425">
        <v>0</v>
      </c>
      <c r="N21" s="425">
        <v>0</v>
      </c>
      <c r="O21" s="425">
        <v>0</v>
      </c>
      <c r="P21" s="425">
        <v>0</v>
      </c>
      <c r="Q21" s="425">
        <v>0</v>
      </c>
      <c r="R21" s="430">
        <v>0</v>
      </c>
      <c r="S21" s="430">
        <v>0</v>
      </c>
      <c r="T21" s="430">
        <v>0</v>
      </c>
      <c r="U21" s="430">
        <v>0</v>
      </c>
      <c r="V21" s="430">
        <v>0</v>
      </c>
      <c r="W21" s="430">
        <v>0</v>
      </c>
      <c r="X21" s="430">
        <v>0</v>
      </c>
      <c r="Y21" s="430">
        <v>0</v>
      </c>
      <c r="Z21" s="430">
        <v>0</v>
      </c>
      <c r="AA21" s="430">
        <v>3.8</v>
      </c>
      <c r="AB21" s="430">
        <v>22.8</v>
      </c>
      <c r="AC21" s="430">
        <v>0.4</v>
      </c>
      <c r="AD21" s="430">
        <v>0</v>
      </c>
      <c r="AE21" s="425">
        <v>4.8</v>
      </c>
      <c r="AF21" s="425">
        <v>2.2000000000000002</v>
      </c>
      <c r="AG21" s="430" t="s">
        <v>28</v>
      </c>
      <c r="AH21" s="430">
        <v>0</v>
      </c>
      <c r="AI21" s="427">
        <f t="shared" si="0"/>
        <v>41</v>
      </c>
      <c r="AJ21" s="428">
        <f t="shared" si="1"/>
        <v>1.6666666666666665</v>
      </c>
    </row>
    <row r="22" spans="1:36" ht="17.25" customHeight="1" x14ac:dyDescent="0.2">
      <c r="A22" s="421">
        <v>338</v>
      </c>
      <c r="B22" s="422" t="s">
        <v>22</v>
      </c>
      <c r="C22" s="423">
        <v>28</v>
      </c>
      <c r="D22" s="430">
        <v>0</v>
      </c>
      <c r="E22" s="430">
        <v>0</v>
      </c>
      <c r="F22" s="430">
        <v>0</v>
      </c>
      <c r="G22" s="430">
        <v>0</v>
      </c>
      <c r="H22" s="430">
        <v>3.5</v>
      </c>
      <c r="I22" s="425">
        <v>0</v>
      </c>
      <c r="J22" s="425">
        <v>0</v>
      </c>
      <c r="K22" s="425" t="s">
        <v>28</v>
      </c>
      <c r="L22" s="425">
        <v>0</v>
      </c>
      <c r="M22" s="425">
        <v>0</v>
      </c>
      <c r="N22" s="425">
        <v>0</v>
      </c>
      <c r="O22" s="425">
        <v>0</v>
      </c>
      <c r="P22" s="425">
        <v>0</v>
      </c>
      <c r="Q22" s="425">
        <v>0</v>
      </c>
      <c r="R22" s="430">
        <v>0</v>
      </c>
      <c r="S22" s="430">
        <v>0</v>
      </c>
      <c r="T22" s="430">
        <v>0</v>
      </c>
      <c r="U22" s="430">
        <v>0</v>
      </c>
      <c r="V22" s="430">
        <v>0</v>
      </c>
      <c r="W22" s="430">
        <v>0</v>
      </c>
      <c r="X22" s="430">
        <v>0</v>
      </c>
      <c r="Y22" s="430">
        <v>0</v>
      </c>
      <c r="Z22" s="430">
        <v>0</v>
      </c>
      <c r="AA22" s="425">
        <v>12</v>
      </c>
      <c r="AB22" s="425">
        <v>12</v>
      </c>
      <c r="AC22" s="425">
        <v>2.5</v>
      </c>
      <c r="AD22" s="425">
        <v>0</v>
      </c>
      <c r="AE22" s="425">
        <v>5</v>
      </c>
      <c r="AF22" s="425">
        <v>2.8</v>
      </c>
      <c r="AG22" s="425">
        <v>0.2</v>
      </c>
      <c r="AH22" s="425">
        <v>0</v>
      </c>
      <c r="AI22" s="427">
        <f t="shared" si="0"/>
        <v>38</v>
      </c>
      <c r="AJ22" s="428">
        <f t="shared" si="1"/>
        <v>1.3571428571428572</v>
      </c>
    </row>
    <row r="23" spans="1:36" ht="17.25" customHeight="1" x14ac:dyDescent="0.2">
      <c r="A23" s="421">
        <v>370</v>
      </c>
      <c r="B23" s="432" t="s">
        <v>23</v>
      </c>
      <c r="C23" s="423">
        <v>33.700000000000003</v>
      </c>
      <c r="D23" s="430">
        <v>0</v>
      </c>
      <c r="E23" s="430">
        <v>0</v>
      </c>
      <c r="F23" s="430">
        <v>0</v>
      </c>
      <c r="G23" s="430">
        <v>0</v>
      </c>
      <c r="H23" s="430">
        <v>0</v>
      </c>
      <c r="I23" s="430">
        <v>0</v>
      </c>
      <c r="J23" s="425">
        <v>0</v>
      </c>
      <c r="K23" s="425">
        <v>0</v>
      </c>
      <c r="L23" s="425">
        <v>0</v>
      </c>
      <c r="M23" s="425">
        <v>0</v>
      </c>
      <c r="N23" s="425">
        <v>0</v>
      </c>
      <c r="O23" s="425">
        <v>0</v>
      </c>
      <c r="P23" s="425">
        <v>0</v>
      </c>
      <c r="Q23" s="425">
        <v>0</v>
      </c>
      <c r="R23" s="430">
        <v>0.3</v>
      </c>
      <c r="S23" s="430">
        <v>0</v>
      </c>
      <c r="T23" s="430">
        <v>0</v>
      </c>
      <c r="U23" s="430">
        <v>0</v>
      </c>
      <c r="V23" s="430">
        <v>0</v>
      </c>
      <c r="W23" s="430">
        <v>0</v>
      </c>
      <c r="X23" s="430">
        <v>0</v>
      </c>
      <c r="Y23" s="430">
        <v>0</v>
      </c>
      <c r="Z23" s="430">
        <v>0</v>
      </c>
      <c r="AA23" s="430">
        <v>1.8</v>
      </c>
      <c r="AB23" s="430">
        <v>3</v>
      </c>
      <c r="AC23" s="430">
        <v>0</v>
      </c>
      <c r="AD23" s="430">
        <v>0</v>
      </c>
      <c r="AE23" s="425">
        <v>0.4</v>
      </c>
      <c r="AF23" s="425">
        <v>3.5</v>
      </c>
      <c r="AG23" s="430">
        <v>0</v>
      </c>
      <c r="AH23" s="430">
        <v>0</v>
      </c>
      <c r="AI23" s="427">
        <f t="shared" si="0"/>
        <v>9</v>
      </c>
      <c r="AJ23" s="428">
        <f t="shared" si="1"/>
        <v>0.2670623145400593</v>
      </c>
    </row>
    <row r="24" spans="1:36" ht="17.25" customHeight="1" x14ac:dyDescent="0.2">
      <c r="A24" s="421">
        <v>377</v>
      </c>
      <c r="B24" s="422" t="s">
        <v>24</v>
      </c>
      <c r="C24" s="423">
        <v>41.3</v>
      </c>
      <c r="D24" s="430">
        <v>0</v>
      </c>
      <c r="E24" s="430">
        <v>0</v>
      </c>
      <c r="F24" s="430">
        <v>0</v>
      </c>
      <c r="G24" s="430">
        <v>0</v>
      </c>
      <c r="H24" s="430">
        <v>0</v>
      </c>
      <c r="I24" s="430">
        <v>0</v>
      </c>
      <c r="J24" s="425">
        <v>0</v>
      </c>
      <c r="K24" s="425">
        <v>1.4</v>
      </c>
      <c r="L24" s="425">
        <v>0</v>
      </c>
      <c r="M24" s="425">
        <v>0</v>
      </c>
      <c r="N24" s="425">
        <v>0</v>
      </c>
      <c r="O24" s="425">
        <v>0</v>
      </c>
      <c r="P24" s="425">
        <v>0</v>
      </c>
      <c r="Q24" s="425">
        <v>0</v>
      </c>
      <c r="R24" s="430">
        <v>16.3</v>
      </c>
      <c r="S24" s="430">
        <v>0</v>
      </c>
      <c r="T24" s="430">
        <v>0</v>
      </c>
      <c r="U24" s="430">
        <v>0</v>
      </c>
      <c r="V24" s="430">
        <v>0</v>
      </c>
      <c r="W24" s="430">
        <v>0</v>
      </c>
      <c r="X24" s="430">
        <v>0</v>
      </c>
      <c r="Y24" s="430">
        <v>0</v>
      </c>
      <c r="Z24" s="430">
        <v>0</v>
      </c>
      <c r="AA24" s="430">
        <v>2.5</v>
      </c>
      <c r="AB24" s="430">
        <v>5.5</v>
      </c>
      <c r="AC24" s="430">
        <v>0.8</v>
      </c>
      <c r="AD24" s="425">
        <v>0</v>
      </c>
      <c r="AE24" s="425">
        <v>5</v>
      </c>
      <c r="AF24" s="425">
        <v>12.6</v>
      </c>
      <c r="AG24" s="430" t="s">
        <v>28</v>
      </c>
      <c r="AH24" s="430">
        <v>0</v>
      </c>
      <c r="AI24" s="427">
        <f t="shared" si="0"/>
        <v>44.1</v>
      </c>
      <c r="AJ24" s="428">
        <f t="shared" si="1"/>
        <v>1.0677966101694916</v>
      </c>
    </row>
    <row r="25" spans="1:36" ht="17.25" customHeight="1" x14ac:dyDescent="0.2">
      <c r="A25" s="421">
        <v>394</v>
      </c>
      <c r="B25" s="422" t="s">
        <v>25</v>
      </c>
      <c r="C25" s="423">
        <v>25.6</v>
      </c>
      <c r="D25" s="430">
        <v>0</v>
      </c>
      <c r="E25" s="430">
        <v>0</v>
      </c>
      <c r="F25" s="430">
        <v>0</v>
      </c>
      <c r="G25" s="430">
        <v>0</v>
      </c>
      <c r="H25" s="430">
        <v>0</v>
      </c>
      <c r="I25" s="430">
        <v>0</v>
      </c>
      <c r="J25" s="425">
        <v>0</v>
      </c>
      <c r="K25" s="425">
        <v>2.2999999999999998</v>
      </c>
      <c r="L25" s="425">
        <v>0</v>
      </c>
      <c r="M25" s="425">
        <v>0</v>
      </c>
      <c r="N25" s="425">
        <v>0</v>
      </c>
      <c r="O25" s="425">
        <v>0</v>
      </c>
      <c r="P25" s="425">
        <v>0</v>
      </c>
      <c r="Q25" s="425">
        <v>0</v>
      </c>
      <c r="R25" s="430">
        <v>0</v>
      </c>
      <c r="S25" s="430">
        <v>0</v>
      </c>
      <c r="T25" s="430">
        <v>0</v>
      </c>
      <c r="U25" s="430">
        <v>0</v>
      </c>
      <c r="V25" s="430">
        <v>0</v>
      </c>
      <c r="W25" s="430">
        <v>0</v>
      </c>
      <c r="X25" s="430">
        <v>0</v>
      </c>
      <c r="Y25" s="430">
        <v>0</v>
      </c>
      <c r="Z25" s="430">
        <v>0</v>
      </c>
      <c r="AA25" s="431">
        <v>18.8</v>
      </c>
      <c r="AB25" s="425">
        <v>8.4</v>
      </c>
      <c r="AC25" s="425">
        <v>0.2</v>
      </c>
      <c r="AD25" s="425">
        <v>0</v>
      </c>
      <c r="AE25" s="425">
        <v>4.5</v>
      </c>
      <c r="AF25" s="425">
        <v>1.3</v>
      </c>
      <c r="AG25" s="430">
        <v>0.4</v>
      </c>
      <c r="AH25" s="430">
        <v>0</v>
      </c>
      <c r="AI25" s="427">
        <f t="shared" si="0"/>
        <v>35.9</v>
      </c>
      <c r="AJ25" s="428">
        <f t="shared" si="1"/>
        <v>1.4023437499999998</v>
      </c>
    </row>
    <row r="26" spans="1:36" ht="17.25" customHeight="1" x14ac:dyDescent="0.2">
      <c r="A26" s="421">
        <v>429</v>
      </c>
      <c r="B26" s="422" t="s">
        <v>26</v>
      </c>
      <c r="C26" s="423">
        <v>27.6</v>
      </c>
      <c r="D26" s="430">
        <v>0</v>
      </c>
      <c r="E26" s="430">
        <v>0</v>
      </c>
      <c r="F26" s="430">
        <v>0</v>
      </c>
      <c r="G26" s="430">
        <v>0</v>
      </c>
      <c r="H26" s="430" t="s">
        <v>28</v>
      </c>
      <c r="I26" s="425">
        <v>0</v>
      </c>
      <c r="J26" s="425">
        <v>0</v>
      </c>
      <c r="K26" s="425">
        <v>2</v>
      </c>
      <c r="L26" s="425">
        <v>0</v>
      </c>
      <c r="M26" s="425">
        <v>0</v>
      </c>
      <c r="N26" s="425">
        <v>0</v>
      </c>
      <c r="O26" s="425">
        <v>0</v>
      </c>
      <c r="P26" s="425">
        <v>0</v>
      </c>
      <c r="Q26" s="425">
        <v>0</v>
      </c>
      <c r="R26" s="430" t="s">
        <v>28</v>
      </c>
      <c r="S26" s="430">
        <v>0</v>
      </c>
      <c r="T26" s="430">
        <v>0</v>
      </c>
      <c r="U26" s="430">
        <v>0</v>
      </c>
      <c r="V26" s="430">
        <v>0</v>
      </c>
      <c r="W26" s="430">
        <v>0</v>
      </c>
      <c r="X26" s="430">
        <v>0</v>
      </c>
      <c r="Y26" s="430">
        <v>0</v>
      </c>
      <c r="Z26" s="430">
        <v>0</v>
      </c>
      <c r="AA26" s="425">
        <v>6</v>
      </c>
      <c r="AB26" s="425">
        <v>6.8</v>
      </c>
      <c r="AC26" s="425">
        <v>0.3</v>
      </c>
      <c r="AD26" s="425">
        <v>0</v>
      </c>
      <c r="AE26" s="425">
        <v>5</v>
      </c>
      <c r="AF26" s="425">
        <v>3.1</v>
      </c>
      <c r="AG26" s="425">
        <v>0</v>
      </c>
      <c r="AH26" s="425">
        <v>0</v>
      </c>
      <c r="AI26" s="427">
        <f t="shared" si="0"/>
        <v>23.200000000000003</v>
      </c>
      <c r="AJ26" s="428">
        <f t="shared" si="1"/>
        <v>0.84057971014492761</v>
      </c>
    </row>
    <row r="27" spans="1:36" ht="17.25" customHeight="1" x14ac:dyDescent="0.2">
      <c r="A27" s="421">
        <v>440</v>
      </c>
      <c r="B27" s="422" t="s">
        <v>29</v>
      </c>
      <c r="C27" s="423">
        <v>31.2</v>
      </c>
      <c r="D27" s="430">
        <v>0</v>
      </c>
      <c r="E27" s="430">
        <v>0</v>
      </c>
      <c r="F27" s="430">
        <v>0</v>
      </c>
      <c r="G27" s="430">
        <v>0</v>
      </c>
      <c r="H27" s="430">
        <v>0</v>
      </c>
      <c r="I27" s="425">
        <v>0</v>
      </c>
      <c r="J27" s="425">
        <v>0</v>
      </c>
      <c r="K27" s="425">
        <v>0</v>
      </c>
      <c r="L27" s="425">
        <v>0</v>
      </c>
      <c r="M27" s="425">
        <v>0</v>
      </c>
      <c r="N27" s="425">
        <v>0</v>
      </c>
      <c r="O27" s="425">
        <v>0</v>
      </c>
      <c r="P27" s="425">
        <v>0</v>
      </c>
      <c r="Q27" s="425">
        <v>0</v>
      </c>
      <c r="R27" s="430">
        <v>2.1</v>
      </c>
      <c r="S27" s="430">
        <v>0</v>
      </c>
      <c r="T27" s="430">
        <v>0</v>
      </c>
      <c r="U27" s="430">
        <v>0</v>
      </c>
      <c r="V27" s="430">
        <v>0</v>
      </c>
      <c r="W27" s="430">
        <v>0</v>
      </c>
      <c r="X27" s="430">
        <v>0</v>
      </c>
      <c r="Y27" s="430">
        <v>0</v>
      </c>
      <c r="Z27" s="430">
        <v>0</v>
      </c>
      <c r="AA27" s="425">
        <v>1.8</v>
      </c>
      <c r="AB27" s="425">
        <v>0.6</v>
      </c>
      <c r="AC27" s="425">
        <v>0</v>
      </c>
      <c r="AD27" s="425">
        <v>0.5</v>
      </c>
      <c r="AE27" s="425">
        <v>0</v>
      </c>
      <c r="AF27" s="425">
        <v>3.4</v>
      </c>
      <c r="AG27" s="430">
        <v>0</v>
      </c>
      <c r="AH27" s="430">
        <v>0</v>
      </c>
      <c r="AI27" s="427">
        <f t="shared" si="0"/>
        <v>8.4</v>
      </c>
      <c r="AJ27" s="428">
        <f t="shared" si="1"/>
        <v>0.26923076923076927</v>
      </c>
    </row>
    <row r="28" spans="1:36" ht="17.25" customHeight="1" x14ac:dyDescent="0.2">
      <c r="A28" s="421">
        <v>477</v>
      </c>
      <c r="B28" s="422" t="s">
        <v>30</v>
      </c>
      <c r="C28" s="423">
        <v>41</v>
      </c>
      <c r="D28" s="430">
        <v>0</v>
      </c>
      <c r="E28" s="430">
        <v>0</v>
      </c>
      <c r="F28" s="430">
        <v>0</v>
      </c>
      <c r="G28" s="430">
        <v>0</v>
      </c>
      <c r="H28" s="430">
        <v>0</v>
      </c>
      <c r="I28" s="425">
        <v>0</v>
      </c>
      <c r="J28" s="425" t="s">
        <v>28</v>
      </c>
      <c r="K28" s="425">
        <v>13</v>
      </c>
      <c r="L28" s="425">
        <v>0</v>
      </c>
      <c r="M28" s="425">
        <v>0</v>
      </c>
      <c r="N28" s="425">
        <v>0</v>
      </c>
      <c r="O28" s="425">
        <v>0</v>
      </c>
      <c r="P28" s="425">
        <v>0</v>
      </c>
      <c r="Q28" s="425">
        <v>0</v>
      </c>
      <c r="R28" s="430">
        <v>4.0999999999999996</v>
      </c>
      <c r="S28" s="430">
        <v>0</v>
      </c>
      <c r="T28" s="430">
        <v>0</v>
      </c>
      <c r="U28" s="430">
        <v>0</v>
      </c>
      <c r="V28" s="430">
        <v>0</v>
      </c>
      <c r="W28" s="430">
        <v>0</v>
      </c>
      <c r="X28" s="430">
        <v>0</v>
      </c>
      <c r="Y28" s="430">
        <v>0</v>
      </c>
      <c r="Z28" s="430">
        <v>0</v>
      </c>
      <c r="AA28" s="430">
        <v>2.8</v>
      </c>
      <c r="AB28" s="430">
        <v>6</v>
      </c>
      <c r="AC28" s="430">
        <v>2</v>
      </c>
      <c r="AD28" s="430">
        <v>0</v>
      </c>
      <c r="AE28" s="425">
        <v>2.2000000000000002</v>
      </c>
      <c r="AF28" s="430">
        <v>5.5</v>
      </c>
      <c r="AG28" s="430">
        <v>0</v>
      </c>
      <c r="AH28" s="430">
        <v>0</v>
      </c>
      <c r="AI28" s="427">
        <f t="shared" si="0"/>
        <v>35.6</v>
      </c>
      <c r="AJ28" s="428">
        <f t="shared" si="1"/>
        <v>0.86829268292682926</v>
      </c>
    </row>
    <row r="29" spans="1:36" ht="17.25" customHeight="1" x14ac:dyDescent="0.2">
      <c r="A29" s="421">
        <v>572</v>
      </c>
      <c r="B29" s="432" t="s">
        <v>31</v>
      </c>
      <c r="C29" s="423">
        <v>33.700000000000003</v>
      </c>
      <c r="D29" s="430">
        <v>0</v>
      </c>
      <c r="E29" s="430">
        <v>0</v>
      </c>
      <c r="F29" s="430">
        <v>0</v>
      </c>
      <c r="G29" s="430">
        <v>0</v>
      </c>
      <c r="H29" s="430">
        <v>0</v>
      </c>
      <c r="I29" s="425">
        <v>0</v>
      </c>
      <c r="J29" s="425">
        <v>0</v>
      </c>
      <c r="K29" s="425">
        <v>11.3</v>
      </c>
      <c r="L29" s="425">
        <v>0</v>
      </c>
      <c r="M29" s="425">
        <v>0</v>
      </c>
      <c r="N29" s="425">
        <v>0</v>
      </c>
      <c r="O29" s="425">
        <v>0</v>
      </c>
      <c r="P29" s="425">
        <v>0</v>
      </c>
      <c r="Q29" s="425">
        <v>0</v>
      </c>
      <c r="R29" s="430">
        <v>0</v>
      </c>
      <c r="S29" s="430">
        <v>0</v>
      </c>
      <c r="T29" s="430">
        <v>0</v>
      </c>
      <c r="U29" s="430">
        <v>0</v>
      </c>
      <c r="V29" s="430">
        <v>0</v>
      </c>
      <c r="W29" s="430">
        <v>0</v>
      </c>
      <c r="X29" s="430">
        <v>0</v>
      </c>
      <c r="Y29" s="430">
        <v>0</v>
      </c>
      <c r="Z29" s="430">
        <v>0</v>
      </c>
      <c r="AA29" s="425">
        <v>12.1</v>
      </c>
      <c r="AB29" s="425">
        <v>19.8</v>
      </c>
      <c r="AC29" s="425">
        <v>2</v>
      </c>
      <c r="AD29" s="430">
        <v>0</v>
      </c>
      <c r="AE29" s="425">
        <v>1.8</v>
      </c>
      <c r="AF29" s="430">
        <v>3.1</v>
      </c>
      <c r="AG29" s="430">
        <v>0</v>
      </c>
      <c r="AH29" s="430">
        <v>0</v>
      </c>
      <c r="AI29" s="427">
        <f t="shared" si="0"/>
        <v>50.1</v>
      </c>
      <c r="AJ29" s="428">
        <f t="shared" si="1"/>
        <v>1.486646884272997</v>
      </c>
    </row>
    <row r="30" spans="1:36" ht="17.25" customHeight="1" x14ac:dyDescent="0.2">
      <c r="A30" s="421">
        <v>592</v>
      </c>
      <c r="B30" s="422" t="s">
        <v>32</v>
      </c>
      <c r="C30" s="423">
        <v>38</v>
      </c>
      <c r="D30" s="430">
        <v>0</v>
      </c>
      <c r="E30" s="430">
        <v>0</v>
      </c>
      <c r="F30" s="430">
        <v>0</v>
      </c>
      <c r="G30" s="430">
        <v>0</v>
      </c>
      <c r="H30" s="430">
        <v>0</v>
      </c>
      <c r="I30" s="425">
        <v>0</v>
      </c>
      <c r="J30" s="425">
        <v>0</v>
      </c>
      <c r="K30" s="425">
        <v>6.5</v>
      </c>
      <c r="L30" s="425">
        <v>0</v>
      </c>
      <c r="M30" s="425">
        <v>1</v>
      </c>
      <c r="N30" s="425">
        <v>0</v>
      </c>
      <c r="O30" s="425">
        <v>0</v>
      </c>
      <c r="P30" s="425">
        <v>0</v>
      </c>
      <c r="Q30" s="425">
        <v>0</v>
      </c>
      <c r="R30" s="430">
        <v>0.7</v>
      </c>
      <c r="S30" s="430">
        <v>0</v>
      </c>
      <c r="T30" s="430">
        <v>0</v>
      </c>
      <c r="U30" s="430">
        <v>0</v>
      </c>
      <c r="V30" s="430">
        <v>0</v>
      </c>
      <c r="W30" s="430">
        <v>0</v>
      </c>
      <c r="X30" s="430">
        <v>0</v>
      </c>
      <c r="Y30" s="430">
        <v>0</v>
      </c>
      <c r="Z30" s="430">
        <v>0</v>
      </c>
      <c r="AA30" s="425">
        <v>0.3</v>
      </c>
      <c r="AB30" s="425">
        <v>17.399999999999999</v>
      </c>
      <c r="AC30" s="425" t="s">
        <v>28</v>
      </c>
      <c r="AD30" s="430">
        <v>0</v>
      </c>
      <c r="AE30" s="425">
        <v>1.3</v>
      </c>
      <c r="AF30" s="430">
        <v>4.7</v>
      </c>
      <c r="AG30" s="430">
        <v>0</v>
      </c>
      <c r="AH30" s="430">
        <v>0</v>
      </c>
      <c r="AI30" s="427">
        <f t="shared" si="0"/>
        <v>31.9</v>
      </c>
      <c r="AJ30" s="428">
        <f t="shared" si="1"/>
        <v>0.83947368421052626</v>
      </c>
    </row>
    <row r="31" spans="1:36" ht="17.25" customHeight="1" x14ac:dyDescent="0.2">
      <c r="A31" s="421">
        <v>602</v>
      </c>
      <c r="B31" s="422" t="s">
        <v>33</v>
      </c>
      <c r="C31" s="423">
        <v>31.3</v>
      </c>
      <c r="D31" s="430">
        <v>0</v>
      </c>
      <c r="E31" s="430">
        <v>0</v>
      </c>
      <c r="F31" s="430">
        <v>0</v>
      </c>
      <c r="G31" s="430">
        <v>0</v>
      </c>
      <c r="H31" s="430">
        <v>0</v>
      </c>
      <c r="I31" s="425">
        <v>0</v>
      </c>
      <c r="J31" s="425">
        <v>0</v>
      </c>
      <c r="K31" s="425">
        <v>3.2</v>
      </c>
      <c r="L31" s="425">
        <v>0</v>
      </c>
      <c r="M31" s="425">
        <v>0</v>
      </c>
      <c r="N31" s="425">
        <v>0</v>
      </c>
      <c r="O31" s="425">
        <v>0</v>
      </c>
      <c r="P31" s="425">
        <v>0</v>
      </c>
      <c r="Q31" s="425">
        <v>0</v>
      </c>
      <c r="R31" s="430">
        <v>4.8</v>
      </c>
      <c r="S31" s="430">
        <v>0</v>
      </c>
      <c r="T31" s="430">
        <v>0</v>
      </c>
      <c r="U31" s="430">
        <v>0</v>
      </c>
      <c r="V31" s="430">
        <v>0</v>
      </c>
      <c r="W31" s="430">
        <v>0</v>
      </c>
      <c r="X31" s="430">
        <v>0</v>
      </c>
      <c r="Y31" s="430">
        <v>0</v>
      </c>
      <c r="Z31" s="430">
        <v>0</v>
      </c>
      <c r="AA31" s="430">
        <v>0</v>
      </c>
      <c r="AB31" s="430">
        <v>6.6</v>
      </c>
      <c r="AC31" s="430">
        <v>0</v>
      </c>
      <c r="AD31" s="430">
        <v>0</v>
      </c>
      <c r="AE31" s="425">
        <v>0</v>
      </c>
      <c r="AF31" s="430">
        <v>3.7</v>
      </c>
      <c r="AG31" s="430">
        <v>0</v>
      </c>
      <c r="AH31" s="430">
        <v>0</v>
      </c>
      <c r="AI31" s="427">
        <f t="shared" si="0"/>
        <v>18.3</v>
      </c>
      <c r="AJ31" s="428">
        <f t="shared" si="1"/>
        <v>0.5846645367412141</v>
      </c>
    </row>
    <row r="32" spans="1:36" ht="17.25" customHeight="1" x14ac:dyDescent="0.2">
      <c r="A32" s="421">
        <v>633</v>
      </c>
      <c r="B32" s="422" t="s">
        <v>34</v>
      </c>
      <c r="C32" s="423">
        <v>30</v>
      </c>
      <c r="D32" s="430">
        <v>0</v>
      </c>
      <c r="E32" s="430">
        <v>0</v>
      </c>
      <c r="F32" s="430">
        <v>0</v>
      </c>
      <c r="G32" s="430">
        <v>0</v>
      </c>
      <c r="H32" s="430">
        <v>0</v>
      </c>
      <c r="I32" s="425">
        <v>0</v>
      </c>
      <c r="J32" s="425">
        <v>0</v>
      </c>
      <c r="K32" s="425">
        <v>2.1</v>
      </c>
      <c r="L32" s="425">
        <v>0</v>
      </c>
      <c r="M32" s="425">
        <v>0</v>
      </c>
      <c r="N32" s="425">
        <v>0</v>
      </c>
      <c r="O32" s="425">
        <v>0</v>
      </c>
      <c r="P32" s="425">
        <v>0</v>
      </c>
      <c r="Q32" s="425">
        <v>0</v>
      </c>
      <c r="R32" s="430">
        <v>0</v>
      </c>
      <c r="S32" s="430">
        <v>0</v>
      </c>
      <c r="T32" s="430">
        <v>0</v>
      </c>
      <c r="U32" s="430">
        <v>0</v>
      </c>
      <c r="V32" s="430">
        <v>0</v>
      </c>
      <c r="W32" s="430">
        <v>0</v>
      </c>
      <c r="X32" s="430">
        <v>0</v>
      </c>
      <c r="Y32" s="430">
        <v>0</v>
      </c>
      <c r="Z32" s="430">
        <v>0</v>
      </c>
      <c r="AA32" s="425">
        <v>20</v>
      </c>
      <c r="AB32" s="425">
        <v>5.7</v>
      </c>
      <c r="AC32" s="425">
        <v>1.4</v>
      </c>
      <c r="AD32" s="430">
        <v>0</v>
      </c>
      <c r="AE32" s="425">
        <v>0.6</v>
      </c>
      <c r="AF32" s="430">
        <v>0.7</v>
      </c>
      <c r="AG32" s="430">
        <v>0</v>
      </c>
      <c r="AH32" s="430">
        <v>0</v>
      </c>
      <c r="AI32" s="427">
        <f t="shared" si="0"/>
        <v>30.5</v>
      </c>
      <c r="AJ32" s="428">
        <f t="shared" si="1"/>
        <v>1.0166666666666666</v>
      </c>
    </row>
    <row r="33" spans="1:36" ht="17.25" customHeight="1" x14ac:dyDescent="0.2">
      <c r="A33" s="421">
        <v>660</v>
      </c>
      <c r="B33" s="432" t="s">
        <v>35</v>
      </c>
      <c r="C33" s="423">
        <v>35.700000000000003</v>
      </c>
      <c r="D33" s="430">
        <v>0</v>
      </c>
      <c r="E33" s="430">
        <v>0</v>
      </c>
      <c r="F33" s="430">
        <v>0</v>
      </c>
      <c r="G33" s="430">
        <v>0</v>
      </c>
      <c r="H33" s="430">
        <v>0</v>
      </c>
      <c r="I33" s="430">
        <v>0</v>
      </c>
      <c r="J33" s="425">
        <v>0</v>
      </c>
      <c r="K33" s="425">
        <v>16.5</v>
      </c>
      <c r="L33" s="425">
        <v>0</v>
      </c>
      <c r="M33" s="425">
        <v>6</v>
      </c>
      <c r="N33" s="425">
        <v>0</v>
      </c>
      <c r="O33" s="425">
        <v>0</v>
      </c>
      <c r="P33" s="425">
        <v>0</v>
      </c>
      <c r="Q33" s="425">
        <v>0</v>
      </c>
      <c r="R33" s="430">
        <v>0</v>
      </c>
      <c r="S33" s="430">
        <v>0</v>
      </c>
      <c r="T33" s="430">
        <v>0</v>
      </c>
      <c r="U33" s="430">
        <v>0</v>
      </c>
      <c r="V33" s="430">
        <v>0</v>
      </c>
      <c r="W33" s="430">
        <v>0</v>
      </c>
      <c r="X33" s="430">
        <v>0</v>
      </c>
      <c r="Y33" s="430">
        <v>0</v>
      </c>
      <c r="Z33" s="430">
        <v>0</v>
      </c>
      <c r="AA33" s="430">
        <v>8</v>
      </c>
      <c r="AB33" s="430">
        <v>21</v>
      </c>
      <c r="AC33" s="430">
        <v>0</v>
      </c>
      <c r="AD33" s="430">
        <v>0</v>
      </c>
      <c r="AE33" s="425">
        <v>2.5</v>
      </c>
      <c r="AF33" s="430">
        <v>13.8</v>
      </c>
      <c r="AG33" s="430">
        <v>0</v>
      </c>
      <c r="AH33" s="430">
        <v>0</v>
      </c>
      <c r="AI33" s="427">
        <f t="shared" si="0"/>
        <v>67.8</v>
      </c>
      <c r="AJ33" s="428">
        <f t="shared" si="1"/>
        <v>1.8991596638655459</v>
      </c>
    </row>
    <row r="34" spans="1:36" ht="17.25" customHeight="1" x14ac:dyDescent="0.2">
      <c r="A34" s="421">
        <v>666</v>
      </c>
      <c r="B34" s="422" t="s">
        <v>36</v>
      </c>
      <c r="C34" s="423">
        <v>22</v>
      </c>
      <c r="D34" s="430">
        <v>0</v>
      </c>
      <c r="E34" s="430">
        <v>0</v>
      </c>
      <c r="F34" s="430">
        <v>0</v>
      </c>
      <c r="G34" s="430">
        <v>0</v>
      </c>
      <c r="H34" s="430">
        <v>0</v>
      </c>
      <c r="I34" s="430">
        <v>0</v>
      </c>
      <c r="J34" s="425">
        <v>0</v>
      </c>
      <c r="K34" s="425">
        <v>0</v>
      </c>
      <c r="L34" s="425">
        <v>0</v>
      </c>
      <c r="M34" s="425">
        <v>0</v>
      </c>
      <c r="N34" s="425">
        <v>0</v>
      </c>
      <c r="O34" s="425">
        <v>0</v>
      </c>
      <c r="P34" s="425">
        <v>0</v>
      </c>
      <c r="Q34" s="425">
        <v>0</v>
      </c>
      <c r="R34" s="430" t="s">
        <v>28</v>
      </c>
      <c r="S34" s="430">
        <v>0</v>
      </c>
      <c r="T34" s="430">
        <v>0</v>
      </c>
      <c r="U34" s="430">
        <v>0</v>
      </c>
      <c r="V34" s="430">
        <v>0</v>
      </c>
      <c r="W34" s="430">
        <v>0</v>
      </c>
      <c r="X34" s="430">
        <v>0</v>
      </c>
      <c r="Y34" s="430">
        <v>0</v>
      </c>
      <c r="Z34" s="430">
        <v>0</v>
      </c>
      <c r="AA34" s="430">
        <v>0</v>
      </c>
      <c r="AB34" s="430">
        <v>31.6</v>
      </c>
      <c r="AC34" s="430">
        <v>0</v>
      </c>
      <c r="AD34" s="430">
        <v>0</v>
      </c>
      <c r="AE34" s="430">
        <v>0</v>
      </c>
      <c r="AF34" s="430">
        <v>1.7</v>
      </c>
      <c r="AG34" s="430">
        <v>0</v>
      </c>
      <c r="AH34" s="430">
        <v>0</v>
      </c>
      <c r="AI34" s="427">
        <f t="shared" si="0"/>
        <v>33.300000000000004</v>
      </c>
      <c r="AJ34" s="428">
        <f t="shared" si="1"/>
        <v>1.5136363636363639</v>
      </c>
    </row>
    <row r="35" spans="1:36" ht="17.25" customHeight="1" x14ac:dyDescent="0.2">
      <c r="A35" s="421">
        <v>690</v>
      </c>
      <c r="B35" s="422" t="s">
        <v>37</v>
      </c>
      <c r="C35" s="423">
        <v>22.2</v>
      </c>
      <c r="D35" s="430">
        <v>0</v>
      </c>
      <c r="E35" s="430">
        <v>0</v>
      </c>
      <c r="F35" s="430">
        <v>0</v>
      </c>
      <c r="G35" s="430">
        <v>0</v>
      </c>
      <c r="H35" s="430">
        <v>0</v>
      </c>
      <c r="I35" s="430">
        <v>0</v>
      </c>
      <c r="J35" s="425">
        <v>0</v>
      </c>
      <c r="K35" s="425">
        <v>1.3</v>
      </c>
      <c r="L35" s="425">
        <v>0</v>
      </c>
      <c r="M35" s="425">
        <v>0</v>
      </c>
      <c r="N35" s="425">
        <v>0</v>
      </c>
      <c r="O35" s="425">
        <v>0</v>
      </c>
      <c r="P35" s="425">
        <v>0</v>
      </c>
      <c r="Q35" s="425">
        <v>0</v>
      </c>
      <c r="R35" s="430">
        <v>1</v>
      </c>
      <c r="S35" s="430">
        <v>0</v>
      </c>
      <c r="T35" s="430">
        <v>0</v>
      </c>
      <c r="U35" s="430">
        <v>0</v>
      </c>
      <c r="V35" s="430">
        <v>0</v>
      </c>
      <c r="W35" s="430">
        <v>0</v>
      </c>
      <c r="X35" s="430">
        <v>0</v>
      </c>
      <c r="Y35" s="430">
        <v>0</v>
      </c>
      <c r="Z35" s="430">
        <v>0</v>
      </c>
      <c r="AA35" s="430">
        <v>0</v>
      </c>
      <c r="AB35" s="430">
        <v>24.6</v>
      </c>
      <c r="AC35" s="430">
        <v>0</v>
      </c>
      <c r="AD35" s="430">
        <v>0</v>
      </c>
      <c r="AE35" s="430">
        <v>0</v>
      </c>
      <c r="AF35" s="430">
        <v>2.2999999999999998</v>
      </c>
      <c r="AG35" s="430">
        <v>0</v>
      </c>
      <c r="AH35" s="430">
        <v>0</v>
      </c>
      <c r="AI35" s="427">
        <f t="shared" si="0"/>
        <v>29.200000000000003</v>
      </c>
      <c r="AJ35" s="428">
        <f t="shared" si="1"/>
        <v>1.3153153153153154</v>
      </c>
    </row>
    <row r="36" spans="1:36" ht="17.25" customHeight="1" x14ac:dyDescent="0.2">
      <c r="A36" s="421">
        <v>731</v>
      </c>
      <c r="B36" s="422" t="s">
        <v>38</v>
      </c>
      <c r="C36" s="423">
        <v>19</v>
      </c>
      <c r="D36" s="430">
        <v>0</v>
      </c>
      <c r="E36" s="430">
        <v>0</v>
      </c>
      <c r="F36" s="430">
        <v>0</v>
      </c>
      <c r="G36" s="430">
        <v>0</v>
      </c>
      <c r="H36" s="430">
        <v>0</v>
      </c>
      <c r="I36" s="430">
        <v>0</v>
      </c>
      <c r="J36" s="425">
        <v>0</v>
      </c>
      <c r="K36" s="425">
        <v>1.8</v>
      </c>
      <c r="L36" s="425">
        <v>0</v>
      </c>
      <c r="M36" s="425">
        <v>0.2</v>
      </c>
      <c r="N36" s="425">
        <v>0</v>
      </c>
      <c r="O36" s="425">
        <v>0</v>
      </c>
      <c r="P36" s="425">
        <v>0</v>
      </c>
      <c r="Q36" s="425">
        <v>0</v>
      </c>
      <c r="R36" s="430">
        <v>0</v>
      </c>
      <c r="S36" s="430">
        <v>0</v>
      </c>
      <c r="T36" s="430">
        <v>0</v>
      </c>
      <c r="U36" s="430">
        <v>0</v>
      </c>
      <c r="V36" s="430">
        <v>0</v>
      </c>
      <c r="W36" s="430">
        <v>0</v>
      </c>
      <c r="X36" s="430">
        <v>0</v>
      </c>
      <c r="Y36" s="430">
        <v>0</v>
      </c>
      <c r="Z36" s="430">
        <v>0</v>
      </c>
      <c r="AA36" s="430">
        <v>0</v>
      </c>
      <c r="AB36" s="430">
        <v>1.6</v>
      </c>
      <c r="AC36" s="430" t="s">
        <v>28</v>
      </c>
      <c r="AD36" s="430">
        <v>0.2</v>
      </c>
      <c r="AE36" s="430">
        <v>3</v>
      </c>
      <c r="AF36" s="430">
        <v>6.6</v>
      </c>
      <c r="AG36" s="430">
        <v>0</v>
      </c>
      <c r="AH36" s="430">
        <v>0</v>
      </c>
      <c r="AI36" s="427">
        <f t="shared" si="0"/>
        <v>13.4</v>
      </c>
      <c r="AJ36" s="428">
        <f t="shared" si="1"/>
        <v>0.70526315789473681</v>
      </c>
    </row>
    <row r="37" spans="1:36" ht="17.25" customHeight="1" x14ac:dyDescent="0.2">
      <c r="A37" s="421">
        <v>782</v>
      </c>
      <c r="B37" s="422" t="s">
        <v>39</v>
      </c>
      <c r="C37" s="423">
        <v>18.899999999999999</v>
      </c>
      <c r="D37" s="430">
        <v>0</v>
      </c>
      <c r="E37" s="430">
        <v>0</v>
      </c>
      <c r="F37" s="430">
        <v>0</v>
      </c>
      <c r="G37" s="430">
        <v>0</v>
      </c>
      <c r="H37" s="430">
        <v>0</v>
      </c>
      <c r="I37" s="430">
        <v>0</v>
      </c>
      <c r="J37" s="425">
        <v>0</v>
      </c>
      <c r="K37" s="425">
        <v>2</v>
      </c>
      <c r="L37" s="425">
        <v>0</v>
      </c>
      <c r="M37" s="425">
        <v>0</v>
      </c>
      <c r="N37" s="425">
        <v>0</v>
      </c>
      <c r="O37" s="425">
        <v>0</v>
      </c>
      <c r="P37" s="425">
        <v>0</v>
      </c>
      <c r="Q37" s="425">
        <v>0</v>
      </c>
      <c r="R37" s="430">
        <v>0</v>
      </c>
      <c r="S37" s="430">
        <v>0</v>
      </c>
      <c r="T37" s="430">
        <v>0</v>
      </c>
      <c r="U37" s="430">
        <v>0</v>
      </c>
      <c r="V37" s="430">
        <v>0</v>
      </c>
      <c r="W37" s="430">
        <v>0</v>
      </c>
      <c r="X37" s="430">
        <v>0</v>
      </c>
      <c r="Y37" s="430">
        <v>0</v>
      </c>
      <c r="Z37" s="430">
        <v>0</v>
      </c>
      <c r="AA37" s="430">
        <v>8.1</v>
      </c>
      <c r="AB37" s="430">
        <v>0</v>
      </c>
      <c r="AC37" s="430">
        <v>0</v>
      </c>
      <c r="AD37" s="430">
        <v>0</v>
      </c>
      <c r="AE37" s="430">
        <v>4.0999999999999996</v>
      </c>
      <c r="AF37" s="430">
        <v>0.4</v>
      </c>
      <c r="AG37" s="430">
        <v>0</v>
      </c>
      <c r="AH37" s="430">
        <v>0</v>
      </c>
      <c r="AI37" s="427">
        <f t="shared" si="0"/>
        <v>14.6</v>
      </c>
      <c r="AJ37" s="428">
        <f t="shared" si="1"/>
        <v>0.77248677248677255</v>
      </c>
    </row>
    <row r="38" spans="1:36" ht="17.25" customHeight="1" x14ac:dyDescent="0.2">
      <c r="A38" s="421">
        <v>845</v>
      </c>
      <c r="B38" s="422" t="s">
        <v>40</v>
      </c>
      <c r="C38" s="423">
        <v>22.2</v>
      </c>
      <c r="D38" s="430">
        <v>0</v>
      </c>
      <c r="E38" s="430">
        <v>0</v>
      </c>
      <c r="F38" s="430">
        <v>0</v>
      </c>
      <c r="G38" s="430">
        <v>0</v>
      </c>
      <c r="H38" s="430">
        <v>0</v>
      </c>
      <c r="I38" s="430">
        <v>0</v>
      </c>
      <c r="J38" s="425">
        <v>0</v>
      </c>
      <c r="K38" s="425">
        <v>0</v>
      </c>
      <c r="L38" s="425">
        <v>0</v>
      </c>
      <c r="M38" s="425">
        <v>0</v>
      </c>
      <c r="N38" s="425">
        <v>0</v>
      </c>
      <c r="O38" s="425">
        <v>0</v>
      </c>
      <c r="P38" s="425">
        <v>0</v>
      </c>
      <c r="Q38" s="425">
        <v>0</v>
      </c>
      <c r="R38" s="430">
        <v>0</v>
      </c>
      <c r="S38" s="430">
        <v>0</v>
      </c>
      <c r="T38" s="430">
        <v>0</v>
      </c>
      <c r="U38" s="430">
        <v>0</v>
      </c>
      <c r="V38" s="430">
        <v>0</v>
      </c>
      <c r="W38" s="430">
        <v>0</v>
      </c>
      <c r="X38" s="430">
        <v>0</v>
      </c>
      <c r="Y38" s="430">
        <v>0</v>
      </c>
      <c r="Z38" s="430">
        <v>0</v>
      </c>
      <c r="AA38" s="430">
        <v>0</v>
      </c>
      <c r="AB38" s="430">
        <v>9.1999999999999993</v>
      </c>
      <c r="AC38" s="430" t="s">
        <v>28</v>
      </c>
      <c r="AD38" s="430">
        <v>0</v>
      </c>
      <c r="AE38" s="430">
        <v>3.8</v>
      </c>
      <c r="AF38" s="430">
        <v>0.8</v>
      </c>
      <c r="AG38" s="430">
        <v>0</v>
      </c>
      <c r="AH38" s="430">
        <v>0</v>
      </c>
      <c r="AI38" s="427">
        <f t="shared" si="0"/>
        <v>13.8</v>
      </c>
      <c r="AJ38" s="428">
        <f t="shared" si="1"/>
        <v>0.62162162162162171</v>
      </c>
    </row>
    <row r="39" spans="1:36" ht="17.25" customHeight="1" x14ac:dyDescent="0.2">
      <c r="A39" s="434" t="s">
        <v>41</v>
      </c>
      <c r="B39" s="435"/>
      <c r="C39" s="436"/>
      <c r="D39" s="437"/>
      <c r="E39" s="437"/>
      <c r="F39" s="437"/>
      <c r="G39" s="437"/>
      <c r="H39" s="437"/>
      <c r="I39" s="437"/>
      <c r="J39" s="437"/>
      <c r="K39" s="437"/>
      <c r="L39" s="437"/>
      <c r="M39" s="437"/>
      <c r="N39" s="437"/>
      <c r="O39" s="437"/>
      <c r="P39" s="437"/>
      <c r="Q39" s="437"/>
      <c r="R39" s="437"/>
      <c r="S39" s="437"/>
      <c r="T39" s="437"/>
      <c r="U39" s="437"/>
      <c r="V39" s="437"/>
      <c r="W39" s="437"/>
      <c r="X39" s="437"/>
      <c r="Y39" s="437"/>
      <c r="Z39" s="437"/>
      <c r="AA39" s="437"/>
      <c r="AB39" s="437"/>
      <c r="AC39" s="437"/>
      <c r="AD39" s="437"/>
      <c r="AE39" s="437"/>
      <c r="AF39" s="437"/>
      <c r="AG39" s="437"/>
      <c r="AH39" s="437"/>
      <c r="AI39" s="438"/>
      <c r="AJ39" s="439"/>
    </row>
    <row r="40" spans="1:36" ht="17.25" customHeight="1" x14ac:dyDescent="0.2">
      <c r="A40" s="440">
        <v>1002</v>
      </c>
      <c r="B40" s="422" t="s">
        <v>42</v>
      </c>
      <c r="C40" s="423"/>
      <c r="D40" s="430">
        <v>0</v>
      </c>
      <c r="E40" s="430">
        <v>0</v>
      </c>
      <c r="F40" s="430">
        <v>0</v>
      </c>
      <c r="G40" s="430">
        <v>0.1</v>
      </c>
      <c r="H40" s="430">
        <v>0.1</v>
      </c>
      <c r="I40" s="430">
        <v>0</v>
      </c>
      <c r="J40" s="425">
        <v>0</v>
      </c>
      <c r="K40" s="425">
        <v>5.3</v>
      </c>
      <c r="L40" s="425">
        <v>0</v>
      </c>
      <c r="M40" s="425">
        <v>0</v>
      </c>
      <c r="N40" s="425">
        <v>0</v>
      </c>
      <c r="O40" s="425">
        <v>0</v>
      </c>
      <c r="P40" s="425">
        <v>0</v>
      </c>
      <c r="Q40" s="425">
        <v>0</v>
      </c>
      <c r="R40" s="430">
        <v>0</v>
      </c>
      <c r="S40" s="430">
        <v>0</v>
      </c>
      <c r="T40" s="430">
        <v>0</v>
      </c>
      <c r="U40" s="430">
        <v>0</v>
      </c>
      <c r="V40" s="430">
        <v>0</v>
      </c>
      <c r="W40" s="430">
        <v>0.3</v>
      </c>
      <c r="X40" s="430">
        <v>0.4</v>
      </c>
      <c r="Y40" s="430">
        <v>0.2</v>
      </c>
      <c r="Z40" s="430">
        <v>0</v>
      </c>
      <c r="AA40" s="430">
        <v>2.7</v>
      </c>
      <c r="AB40" s="430">
        <v>36.299999999999997</v>
      </c>
      <c r="AC40" s="430">
        <v>0</v>
      </c>
      <c r="AD40" s="430">
        <v>0</v>
      </c>
      <c r="AE40" s="430">
        <v>2.2999999999999998</v>
      </c>
      <c r="AF40" s="430">
        <v>4.9000000000000004</v>
      </c>
      <c r="AG40" s="430">
        <v>0</v>
      </c>
      <c r="AH40" s="430">
        <v>0</v>
      </c>
      <c r="AI40" s="427">
        <f t="shared" ref="AI40:AI86" si="2">SUM(D40:AH40)</f>
        <v>52.599999999999994</v>
      </c>
      <c r="AJ40" s="428"/>
    </row>
    <row r="41" spans="1:36" ht="17.25" customHeight="1" x14ac:dyDescent="0.2">
      <c r="A41" s="440">
        <v>1032</v>
      </c>
      <c r="B41" s="422" t="s">
        <v>43</v>
      </c>
      <c r="C41" s="423"/>
      <c r="D41" s="430">
        <v>0</v>
      </c>
      <c r="E41" s="430">
        <v>0.1</v>
      </c>
      <c r="F41" s="430">
        <v>0.1</v>
      </c>
      <c r="G41" s="430">
        <v>0.2</v>
      </c>
      <c r="H41" s="430">
        <v>0.1</v>
      </c>
      <c r="I41" s="430">
        <v>0.1</v>
      </c>
      <c r="J41" s="425">
        <v>0</v>
      </c>
      <c r="K41" s="425">
        <v>9.3000000000000007</v>
      </c>
      <c r="L41" s="425">
        <v>0</v>
      </c>
      <c r="M41" s="425">
        <v>0.1</v>
      </c>
      <c r="N41" s="425">
        <v>0.2</v>
      </c>
      <c r="O41" s="425">
        <v>0</v>
      </c>
      <c r="P41" s="425">
        <v>0.1</v>
      </c>
      <c r="Q41" s="425">
        <v>0</v>
      </c>
      <c r="R41" s="430">
        <v>0</v>
      </c>
      <c r="S41" s="430">
        <v>0</v>
      </c>
      <c r="T41" s="430">
        <v>0</v>
      </c>
      <c r="U41" s="430">
        <v>0</v>
      </c>
      <c r="V41" s="430">
        <v>0.1</v>
      </c>
      <c r="W41" s="430">
        <v>0</v>
      </c>
      <c r="X41" s="430">
        <v>0.2</v>
      </c>
      <c r="Y41" s="430">
        <v>0.2</v>
      </c>
      <c r="Z41" s="430">
        <v>0.1</v>
      </c>
      <c r="AA41" s="430">
        <v>8.5</v>
      </c>
      <c r="AB41" s="430">
        <v>22.8</v>
      </c>
      <c r="AC41" s="430">
        <v>0</v>
      </c>
      <c r="AD41" s="430">
        <v>0.1</v>
      </c>
      <c r="AE41" s="430">
        <v>5.5</v>
      </c>
      <c r="AF41" s="430">
        <v>3.9</v>
      </c>
      <c r="AG41" s="430">
        <v>0</v>
      </c>
      <c r="AH41" s="430">
        <v>0.8</v>
      </c>
      <c r="AI41" s="427">
        <f t="shared" si="2"/>
        <v>52.5</v>
      </c>
      <c r="AJ41" s="428"/>
    </row>
    <row r="42" spans="1:36" ht="17.25" customHeight="1" x14ac:dyDescent="0.2">
      <c r="A42" s="440">
        <v>1039</v>
      </c>
      <c r="B42" s="422" t="s">
        <v>44</v>
      </c>
      <c r="C42" s="423"/>
      <c r="D42" s="430">
        <v>0</v>
      </c>
      <c r="E42" s="430">
        <v>0</v>
      </c>
      <c r="F42" s="430">
        <v>0</v>
      </c>
      <c r="G42" s="430">
        <v>0</v>
      </c>
      <c r="H42" s="430">
        <v>0</v>
      </c>
      <c r="I42" s="430">
        <v>0</v>
      </c>
      <c r="J42" s="425">
        <v>0</v>
      </c>
      <c r="K42" s="425">
        <v>11.2</v>
      </c>
      <c r="L42" s="425">
        <v>0</v>
      </c>
      <c r="M42" s="425">
        <v>0</v>
      </c>
      <c r="N42" s="425">
        <v>0</v>
      </c>
      <c r="O42" s="425">
        <v>0</v>
      </c>
      <c r="P42" s="425">
        <v>0</v>
      </c>
      <c r="Q42" s="425">
        <v>0</v>
      </c>
      <c r="R42" s="430">
        <v>0</v>
      </c>
      <c r="S42" s="430">
        <v>0</v>
      </c>
      <c r="T42" s="430">
        <v>0</v>
      </c>
      <c r="U42" s="430">
        <v>0</v>
      </c>
      <c r="V42" s="430">
        <v>0</v>
      </c>
      <c r="W42" s="430">
        <v>0</v>
      </c>
      <c r="X42" s="430">
        <v>0</v>
      </c>
      <c r="Y42" s="430">
        <v>0</v>
      </c>
      <c r="Z42" s="430">
        <v>0</v>
      </c>
      <c r="AA42" s="430">
        <v>15.6</v>
      </c>
      <c r="AB42" s="430">
        <v>24.5</v>
      </c>
      <c r="AC42" s="430">
        <v>0</v>
      </c>
      <c r="AD42" s="430">
        <v>0</v>
      </c>
      <c r="AE42" s="430">
        <v>0.7</v>
      </c>
      <c r="AF42" s="430">
        <v>4.9000000000000004</v>
      </c>
      <c r="AG42" s="430">
        <v>0</v>
      </c>
      <c r="AH42" s="430">
        <v>0.2</v>
      </c>
      <c r="AI42" s="427">
        <f t="shared" si="2"/>
        <v>57.1</v>
      </c>
      <c r="AJ42" s="428"/>
    </row>
    <row r="43" spans="1:36" ht="17.25" customHeight="1" x14ac:dyDescent="0.2">
      <c r="A43" s="440">
        <v>1041</v>
      </c>
      <c r="B43" s="422" t="s">
        <v>7</v>
      </c>
      <c r="C43" s="423"/>
      <c r="D43" s="430">
        <v>0</v>
      </c>
      <c r="E43" s="430">
        <v>0</v>
      </c>
      <c r="F43" s="430">
        <v>0</v>
      </c>
      <c r="G43" s="430">
        <v>0</v>
      </c>
      <c r="H43" s="430">
        <v>0</v>
      </c>
      <c r="I43" s="430">
        <v>0</v>
      </c>
      <c r="J43" s="425">
        <v>0</v>
      </c>
      <c r="K43" s="425">
        <v>11.8</v>
      </c>
      <c r="L43" s="425">
        <v>0</v>
      </c>
      <c r="M43" s="425">
        <v>0</v>
      </c>
      <c r="N43" s="425">
        <v>0</v>
      </c>
      <c r="O43" s="425">
        <v>0</v>
      </c>
      <c r="P43" s="425">
        <v>0</v>
      </c>
      <c r="Q43" s="425">
        <v>0</v>
      </c>
      <c r="R43" s="430">
        <v>0</v>
      </c>
      <c r="S43" s="430">
        <v>0</v>
      </c>
      <c r="T43" s="430">
        <v>0</v>
      </c>
      <c r="U43" s="430">
        <v>0</v>
      </c>
      <c r="V43" s="430">
        <v>0</v>
      </c>
      <c r="W43" s="430">
        <v>0</v>
      </c>
      <c r="X43" s="430">
        <v>0</v>
      </c>
      <c r="Y43" s="430">
        <v>0</v>
      </c>
      <c r="Z43" s="430">
        <v>0</v>
      </c>
      <c r="AA43" s="430">
        <v>10.3</v>
      </c>
      <c r="AB43" s="441">
        <v>28</v>
      </c>
      <c r="AC43" s="430">
        <v>0.2</v>
      </c>
      <c r="AD43" s="430">
        <v>0</v>
      </c>
      <c r="AE43" s="430">
        <v>0</v>
      </c>
      <c r="AF43" s="441" t="s">
        <v>48</v>
      </c>
      <c r="AG43" s="430">
        <v>0</v>
      </c>
      <c r="AH43" s="430">
        <v>0</v>
      </c>
      <c r="AI43" s="442">
        <f t="shared" si="2"/>
        <v>50.300000000000004</v>
      </c>
      <c r="AJ43" s="428"/>
    </row>
    <row r="44" spans="1:36" ht="17.25" customHeight="1" x14ac:dyDescent="0.2">
      <c r="A44" s="440">
        <v>1089</v>
      </c>
      <c r="B44" s="422" t="s">
        <v>46</v>
      </c>
      <c r="C44" s="423"/>
      <c r="D44" s="430">
        <v>0</v>
      </c>
      <c r="E44" s="430">
        <v>0</v>
      </c>
      <c r="F44" s="430">
        <v>0</v>
      </c>
      <c r="G44" s="430">
        <v>0</v>
      </c>
      <c r="H44" s="430">
        <v>0</v>
      </c>
      <c r="I44" s="430">
        <v>0</v>
      </c>
      <c r="J44" s="425">
        <v>0</v>
      </c>
      <c r="K44" s="425">
        <v>2</v>
      </c>
      <c r="L44" s="425">
        <v>0.4</v>
      </c>
      <c r="M44" s="425">
        <v>0</v>
      </c>
      <c r="N44" s="425">
        <v>0</v>
      </c>
      <c r="O44" s="425">
        <v>0</v>
      </c>
      <c r="P44" s="425">
        <v>0</v>
      </c>
      <c r="Q44" s="425">
        <v>0</v>
      </c>
      <c r="R44" s="430">
        <v>0</v>
      </c>
      <c r="S44" s="430">
        <v>0</v>
      </c>
      <c r="T44" s="430">
        <v>0</v>
      </c>
      <c r="U44" s="430">
        <v>0</v>
      </c>
      <c r="V44" s="430">
        <v>0</v>
      </c>
      <c r="W44" s="430">
        <v>0</v>
      </c>
      <c r="X44" s="430">
        <v>0</v>
      </c>
      <c r="Y44" s="430">
        <v>0</v>
      </c>
      <c r="Z44" s="430">
        <v>0.2</v>
      </c>
      <c r="AA44" s="430">
        <v>24.3</v>
      </c>
      <c r="AB44" s="430">
        <v>23</v>
      </c>
      <c r="AC44" s="430">
        <v>0</v>
      </c>
      <c r="AD44" s="430">
        <v>0</v>
      </c>
      <c r="AE44" s="430">
        <v>0.7</v>
      </c>
      <c r="AF44" s="430">
        <v>4.8</v>
      </c>
      <c r="AG44" s="430">
        <v>0</v>
      </c>
      <c r="AH44" s="430">
        <v>1.5</v>
      </c>
      <c r="AI44" s="427">
        <f t="shared" si="2"/>
        <v>56.900000000000006</v>
      </c>
      <c r="AJ44" s="428"/>
    </row>
    <row r="45" spans="1:36" ht="17.25" customHeight="1" x14ac:dyDescent="0.2">
      <c r="A45" s="440">
        <v>1105</v>
      </c>
      <c r="B45" s="422" t="s">
        <v>11</v>
      </c>
      <c r="C45" s="423"/>
      <c r="D45" s="430">
        <v>0</v>
      </c>
      <c r="E45" s="430">
        <v>0</v>
      </c>
      <c r="F45" s="430">
        <v>0</v>
      </c>
      <c r="G45" s="430">
        <v>0</v>
      </c>
      <c r="H45" s="430">
        <v>0</v>
      </c>
      <c r="I45" s="430">
        <v>0.2</v>
      </c>
      <c r="J45" s="425">
        <v>0</v>
      </c>
      <c r="K45" s="443" t="s">
        <v>88</v>
      </c>
      <c r="L45" s="444"/>
      <c r="M45" s="445"/>
      <c r="N45" s="425">
        <v>0</v>
      </c>
      <c r="O45" s="425">
        <v>0</v>
      </c>
      <c r="P45" s="425">
        <v>0</v>
      </c>
      <c r="Q45" s="425">
        <v>0</v>
      </c>
      <c r="R45" s="430">
        <v>0</v>
      </c>
      <c r="S45" s="430">
        <v>0</v>
      </c>
      <c r="T45" s="430">
        <v>0</v>
      </c>
      <c r="U45" s="430">
        <v>0</v>
      </c>
      <c r="V45" s="430">
        <v>0</v>
      </c>
      <c r="W45" s="430">
        <v>0</v>
      </c>
      <c r="X45" s="430">
        <v>0</v>
      </c>
      <c r="Y45" s="430">
        <v>0</v>
      </c>
      <c r="Z45" s="430">
        <v>0</v>
      </c>
      <c r="AA45" s="446" t="s">
        <v>88</v>
      </c>
      <c r="AB45" s="447"/>
      <c r="AC45" s="430">
        <v>0</v>
      </c>
      <c r="AD45" s="430">
        <v>0</v>
      </c>
      <c r="AE45" s="430">
        <v>2.2000000000000002</v>
      </c>
      <c r="AF45" s="430">
        <v>8.8000000000000007</v>
      </c>
      <c r="AG45" s="430">
        <v>0</v>
      </c>
      <c r="AH45" s="430">
        <v>0.8</v>
      </c>
      <c r="AI45" s="442">
        <f t="shared" si="2"/>
        <v>12.000000000000002</v>
      </c>
      <c r="AJ45" s="428"/>
    </row>
    <row r="46" spans="1:36" ht="17.25" customHeight="1" x14ac:dyDescent="0.2">
      <c r="A46" s="440">
        <v>1112</v>
      </c>
      <c r="B46" s="422" t="s">
        <v>47</v>
      </c>
      <c r="C46" s="423"/>
      <c r="D46" s="430">
        <v>0</v>
      </c>
      <c r="E46" s="430">
        <v>0</v>
      </c>
      <c r="F46" s="430">
        <v>0</v>
      </c>
      <c r="G46" s="430">
        <v>0</v>
      </c>
      <c r="H46" s="430">
        <v>0</v>
      </c>
      <c r="I46" s="430">
        <v>0</v>
      </c>
      <c r="J46" s="425">
        <v>0</v>
      </c>
      <c r="K46" s="425">
        <v>1.8</v>
      </c>
      <c r="L46" s="425">
        <v>0.7</v>
      </c>
      <c r="M46" s="425">
        <v>0.2</v>
      </c>
      <c r="N46" s="425">
        <v>0</v>
      </c>
      <c r="O46" s="425">
        <v>0</v>
      </c>
      <c r="P46" s="425">
        <v>0</v>
      </c>
      <c r="Q46" s="425">
        <v>0</v>
      </c>
      <c r="R46" s="430">
        <v>0</v>
      </c>
      <c r="S46" s="430">
        <v>0</v>
      </c>
      <c r="T46" s="430">
        <v>0</v>
      </c>
      <c r="U46" s="430">
        <v>0</v>
      </c>
      <c r="V46" s="430">
        <v>0</v>
      </c>
      <c r="W46" s="430">
        <v>0</v>
      </c>
      <c r="X46" s="430">
        <v>0</v>
      </c>
      <c r="Y46" s="430">
        <v>0.2</v>
      </c>
      <c r="Z46" s="430">
        <v>0</v>
      </c>
      <c r="AA46" s="430">
        <v>5.5</v>
      </c>
      <c r="AB46" s="430">
        <v>33.700000000000003</v>
      </c>
      <c r="AC46" s="430">
        <v>0</v>
      </c>
      <c r="AD46" s="430">
        <v>0</v>
      </c>
      <c r="AE46" s="430">
        <v>0</v>
      </c>
      <c r="AF46" s="430">
        <v>5.9</v>
      </c>
      <c r="AG46" s="430">
        <v>2.2000000000000002</v>
      </c>
      <c r="AH46" s="430">
        <v>0</v>
      </c>
      <c r="AI46" s="427">
        <f t="shared" si="2"/>
        <v>50.2</v>
      </c>
      <c r="AJ46" s="428"/>
    </row>
    <row r="47" spans="1:36" ht="17.25" customHeight="1" x14ac:dyDescent="0.2">
      <c r="A47" s="440">
        <v>1151</v>
      </c>
      <c r="B47" s="422" t="s">
        <v>49</v>
      </c>
      <c r="C47" s="423"/>
      <c r="D47" s="430">
        <v>0</v>
      </c>
      <c r="E47" s="430">
        <v>0</v>
      </c>
      <c r="F47" s="430">
        <v>0</v>
      </c>
      <c r="G47" s="430">
        <v>0</v>
      </c>
      <c r="H47" s="430">
        <v>0</v>
      </c>
      <c r="I47" s="430">
        <v>0</v>
      </c>
      <c r="J47" s="425">
        <v>0</v>
      </c>
      <c r="K47" s="425">
        <v>5.6</v>
      </c>
      <c r="L47" s="425">
        <v>0.2</v>
      </c>
      <c r="M47" s="425">
        <v>0</v>
      </c>
      <c r="N47" s="425">
        <v>0</v>
      </c>
      <c r="O47" s="425">
        <v>0</v>
      </c>
      <c r="P47" s="425">
        <v>0</v>
      </c>
      <c r="Q47" s="425">
        <v>0</v>
      </c>
      <c r="R47" s="430">
        <v>0.3</v>
      </c>
      <c r="S47" s="430">
        <v>0</v>
      </c>
      <c r="T47" s="430">
        <v>0</v>
      </c>
      <c r="U47" s="430">
        <v>0</v>
      </c>
      <c r="V47" s="430">
        <v>0</v>
      </c>
      <c r="W47" s="430">
        <v>0</v>
      </c>
      <c r="X47" s="430">
        <v>0</v>
      </c>
      <c r="Y47" s="430">
        <v>0</v>
      </c>
      <c r="Z47" s="430">
        <v>0</v>
      </c>
      <c r="AA47" s="430">
        <v>6.4</v>
      </c>
      <c r="AB47" s="430">
        <v>8.6</v>
      </c>
      <c r="AC47" s="430">
        <v>0.2</v>
      </c>
      <c r="AD47" s="430">
        <v>0</v>
      </c>
      <c r="AE47" s="430">
        <v>1.7</v>
      </c>
      <c r="AF47" s="448" t="s">
        <v>48</v>
      </c>
      <c r="AG47" s="449"/>
      <c r="AH47" s="450"/>
      <c r="AI47" s="442">
        <f t="shared" si="2"/>
        <v>23</v>
      </c>
      <c r="AJ47" s="428"/>
    </row>
    <row r="48" spans="1:36" ht="17.25" customHeight="1" x14ac:dyDescent="0.2">
      <c r="A48" s="440">
        <v>1160</v>
      </c>
      <c r="B48" s="422" t="s">
        <v>50</v>
      </c>
      <c r="C48" s="423"/>
      <c r="D48" s="430">
        <v>0</v>
      </c>
      <c r="E48" s="430">
        <v>0</v>
      </c>
      <c r="F48" s="430">
        <v>0</v>
      </c>
      <c r="G48" s="430">
        <v>0</v>
      </c>
      <c r="H48" s="430">
        <v>0</v>
      </c>
      <c r="I48" s="430">
        <v>0</v>
      </c>
      <c r="J48" s="425">
        <v>0</v>
      </c>
      <c r="K48" s="425">
        <v>3</v>
      </c>
      <c r="L48" s="425">
        <v>0</v>
      </c>
      <c r="M48" s="425">
        <v>0</v>
      </c>
      <c r="N48" s="425">
        <v>0</v>
      </c>
      <c r="O48" s="425">
        <v>0</v>
      </c>
      <c r="P48" s="425">
        <v>0</v>
      </c>
      <c r="Q48" s="425">
        <v>0</v>
      </c>
      <c r="R48" s="430">
        <v>0</v>
      </c>
      <c r="S48" s="430">
        <v>0</v>
      </c>
      <c r="T48" s="430">
        <v>0</v>
      </c>
      <c r="U48" s="430">
        <v>0</v>
      </c>
      <c r="V48" s="430">
        <v>0</v>
      </c>
      <c r="W48" s="430">
        <v>0</v>
      </c>
      <c r="X48" s="430">
        <v>0</v>
      </c>
      <c r="Y48" s="430">
        <v>0</v>
      </c>
      <c r="Z48" s="430">
        <v>0</v>
      </c>
      <c r="AA48" s="430">
        <v>0.8</v>
      </c>
      <c r="AB48" s="430">
        <v>31.4</v>
      </c>
      <c r="AC48" s="430">
        <v>0</v>
      </c>
      <c r="AD48" s="430">
        <v>0</v>
      </c>
      <c r="AE48" s="430">
        <v>0</v>
      </c>
      <c r="AF48" s="430">
        <v>5.2</v>
      </c>
      <c r="AG48" s="430">
        <v>0.6</v>
      </c>
      <c r="AH48" s="430">
        <v>0</v>
      </c>
      <c r="AI48" s="427">
        <f t="shared" si="2"/>
        <v>41</v>
      </c>
      <c r="AJ48" s="428"/>
    </row>
    <row r="49" spans="1:36" ht="17.25" customHeight="1" x14ac:dyDescent="0.2">
      <c r="A49" s="440">
        <v>1171</v>
      </c>
      <c r="B49" s="422" t="s">
        <v>96</v>
      </c>
      <c r="C49" s="423"/>
      <c r="D49" s="430">
        <v>0</v>
      </c>
      <c r="E49" s="430">
        <v>0</v>
      </c>
      <c r="F49" s="430">
        <v>0</v>
      </c>
      <c r="G49" s="430">
        <v>0</v>
      </c>
      <c r="H49" s="430">
        <v>0</v>
      </c>
      <c r="I49" s="430">
        <v>0</v>
      </c>
      <c r="J49" s="425">
        <v>0</v>
      </c>
      <c r="K49" s="425">
        <v>17</v>
      </c>
      <c r="L49" s="425">
        <v>0</v>
      </c>
      <c r="M49" s="425">
        <v>0</v>
      </c>
      <c r="N49" s="425">
        <v>0</v>
      </c>
      <c r="O49" s="425">
        <v>0</v>
      </c>
      <c r="P49" s="425">
        <v>0</v>
      </c>
      <c r="Q49" s="425">
        <v>0</v>
      </c>
      <c r="R49" s="430">
        <v>0.9</v>
      </c>
      <c r="S49" s="430">
        <v>0</v>
      </c>
      <c r="T49" s="430">
        <v>0</v>
      </c>
      <c r="U49" s="430">
        <v>0</v>
      </c>
      <c r="V49" s="430">
        <v>0</v>
      </c>
      <c r="W49" s="430">
        <v>0</v>
      </c>
      <c r="X49" s="430">
        <v>0</v>
      </c>
      <c r="Y49" s="430">
        <v>0</v>
      </c>
      <c r="Z49" s="430">
        <v>0</v>
      </c>
      <c r="AA49" s="430">
        <v>4.5999999999999996</v>
      </c>
      <c r="AB49" s="430">
        <v>7.6</v>
      </c>
      <c r="AC49" s="430">
        <v>0.1</v>
      </c>
      <c r="AD49" s="430">
        <v>0</v>
      </c>
      <c r="AE49" s="430">
        <v>1.7</v>
      </c>
      <c r="AF49" s="430">
        <v>7.9</v>
      </c>
      <c r="AG49" s="430">
        <v>0.1</v>
      </c>
      <c r="AH49" s="430">
        <v>0.3</v>
      </c>
      <c r="AI49" s="427">
        <f t="shared" si="2"/>
        <v>40.200000000000003</v>
      </c>
      <c r="AJ49" s="428"/>
    </row>
    <row r="50" spans="1:36" ht="17.25" customHeight="1" x14ac:dyDescent="0.2">
      <c r="A50" s="440">
        <v>1187</v>
      </c>
      <c r="B50" s="422" t="s">
        <v>51</v>
      </c>
      <c r="C50" s="423"/>
      <c r="D50" s="430">
        <v>0</v>
      </c>
      <c r="E50" s="430">
        <v>0</v>
      </c>
      <c r="F50" s="430">
        <v>0</v>
      </c>
      <c r="G50" s="430">
        <v>0</v>
      </c>
      <c r="H50" s="430">
        <v>0</v>
      </c>
      <c r="I50" s="430">
        <v>0</v>
      </c>
      <c r="J50" s="425">
        <v>0</v>
      </c>
      <c r="K50" s="425">
        <v>2.2000000000000002</v>
      </c>
      <c r="L50" s="425">
        <v>0</v>
      </c>
      <c r="M50" s="425">
        <v>0</v>
      </c>
      <c r="N50" s="425">
        <v>0</v>
      </c>
      <c r="O50" s="425">
        <v>0</v>
      </c>
      <c r="P50" s="425">
        <v>0</v>
      </c>
      <c r="Q50" s="425">
        <v>0</v>
      </c>
      <c r="R50" s="430">
        <v>0.1</v>
      </c>
      <c r="S50" s="430">
        <v>0</v>
      </c>
      <c r="T50" s="430">
        <v>0</v>
      </c>
      <c r="U50" s="430">
        <v>0</v>
      </c>
      <c r="V50" s="430">
        <v>0</v>
      </c>
      <c r="W50" s="430">
        <v>0</v>
      </c>
      <c r="X50" s="430">
        <v>0</v>
      </c>
      <c r="Y50" s="430">
        <v>0</v>
      </c>
      <c r="Z50" s="430">
        <v>0</v>
      </c>
      <c r="AA50" s="430">
        <v>2</v>
      </c>
      <c r="AB50" s="430">
        <v>23.6</v>
      </c>
      <c r="AC50" s="430">
        <v>0.8</v>
      </c>
      <c r="AD50" s="430">
        <v>0</v>
      </c>
      <c r="AE50" s="430">
        <v>4.0999999999999996</v>
      </c>
      <c r="AF50" s="430">
        <v>3.7</v>
      </c>
      <c r="AG50" s="430">
        <v>0</v>
      </c>
      <c r="AH50" s="430">
        <v>0</v>
      </c>
      <c r="AI50" s="427">
        <f t="shared" si="2"/>
        <v>36.500000000000007</v>
      </c>
      <c r="AJ50" s="428"/>
    </row>
    <row r="51" spans="1:36" ht="17.25" customHeight="1" x14ac:dyDescent="0.2">
      <c r="A51" s="440">
        <v>1195</v>
      </c>
      <c r="B51" s="422" t="s">
        <v>52</v>
      </c>
      <c r="C51" s="423"/>
      <c r="D51" s="430">
        <v>0</v>
      </c>
      <c r="E51" s="430">
        <v>0</v>
      </c>
      <c r="F51" s="430">
        <v>0</v>
      </c>
      <c r="G51" s="430">
        <v>0</v>
      </c>
      <c r="H51" s="430">
        <v>0</v>
      </c>
      <c r="I51" s="430">
        <v>0</v>
      </c>
      <c r="J51" s="425">
        <v>0</v>
      </c>
      <c r="K51" s="425">
        <v>2.5</v>
      </c>
      <c r="L51" s="425">
        <v>0</v>
      </c>
      <c r="M51" s="425">
        <v>0</v>
      </c>
      <c r="N51" s="425">
        <v>0</v>
      </c>
      <c r="O51" s="425">
        <v>0</v>
      </c>
      <c r="P51" s="425">
        <v>0</v>
      </c>
      <c r="Q51" s="425">
        <v>0</v>
      </c>
      <c r="R51" s="430">
        <v>0</v>
      </c>
      <c r="S51" s="430">
        <v>0</v>
      </c>
      <c r="T51" s="430">
        <v>0</v>
      </c>
      <c r="U51" s="430">
        <v>0</v>
      </c>
      <c r="V51" s="430">
        <v>0</v>
      </c>
      <c r="W51" s="430">
        <v>0</v>
      </c>
      <c r="X51" s="430">
        <v>0</v>
      </c>
      <c r="Y51" s="430">
        <v>0</v>
      </c>
      <c r="Z51" s="430">
        <v>0</v>
      </c>
      <c r="AA51" s="430">
        <v>3.2</v>
      </c>
      <c r="AB51" s="430">
        <v>9.6999999999999993</v>
      </c>
      <c r="AC51" s="430">
        <v>0</v>
      </c>
      <c r="AD51" s="430">
        <v>0</v>
      </c>
      <c r="AE51" s="430">
        <v>0</v>
      </c>
      <c r="AF51" s="430">
        <v>7.1</v>
      </c>
      <c r="AG51" s="430">
        <v>0</v>
      </c>
      <c r="AH51" s="430">
        <v>0</v>
      </c>
      <c r="AI51" s="427">
        <f t="shared" si="2"/>
        <v>22.5</v>
      </c>
      <c r="AJ51" s="428"/>
    </row>
    <row r="52" spans="1:36" ht="17.25" customHeight="1" x14ac:dyDescent="0.2">
      <c r="A52" s="440">
        <v>1203</v>
      </c>
      <c r="B52" s="422" t="s">
        <v>53</v>
      </c>
      <c r="C52" s="423"/>
      <c r="D52" s="448" t="s">
        <v>48</v>
      </c>
      <c r="E52" s="449"/>
      <c r="F52" s="449"/>
      <c r="G52" s="449"/>
      <c r="H52" s="449"/>
      <c r="I52" s="449"/>
      <c r="J52" s="449"/>
      <c r="K52" s="449"/>
      <c r="L52" s="449"/>
      <c r="M52" s="449"/>
      <c r="N52" s="449"/>
      <c r="O52" s="449"/>
      <c r="P52" s="449"/>
      <c r="Q52" s="449"/>
      <c r="R52" s="449"/>
      <c r="S52" s="449"/>
      <c r="T52" s="449"/>
      <c r="U52" s="449"/>
      <c r="V52" s="449"/>
      <c r="W52" s="449"/>
      <c r="X52" s="449"/>
      <c r="Y52" s="449"/>
      <c r="Z52" s="449"/>
      <c r="AA52" s="449"/>
      <c r="AB52" s="449"/>
      <c r="AC52" s="449"/>
      <c r="AD52" s="449"/>
      <c r="AE52" s="449"/>
      <c r="AF52" s="449"/>
      <c r="AG52" s="449"/>
      <c r="AH52" s="450"/>
      <c r="AI52" s="427">
        <f t="shared" si="2"/>
        <v>0</v>
      </c>
      <c r="AJ52" s="428"/>
    </row>
    <row r="53" spans="1:36" ht="17.25" customHeight="1" x14ac:dyDescent="0.2">
      <c r="A53" s="440">
        <v>1211</v>
      </c>
      <c r="B53" s="422" t="s">
        <v>54</v>
      </c>
      <c r="C53" s="423"/>
      <c r="D53" s="430">
        <v>0</v>
      </c>
      <c r="E53" s="430">
        <v>0</v>
      </c>
      <c r="F53" s="430">
        <v>0</v>
      </c>
      <c r="G53" s="430">
        <v>0</v>
      </c>
      <c r="H53" s="430">
        <v>0</v>
      </c>
      <c r="I53" s="430">
        <v>0</v>
      </c>
      <c r="J53" s="425">
        <v>0</v>
      </c>
      <c r="K53" s="425">
        <v>1.1000000000000001</v>
      </c>
      <c r="L53" s="425">
        <v>0</v>
      </c>
      <c r="M53" s="425">
        <v>0</v>
      </c>
      <c r="N53" s="425">
        <v>0</v>
      </c>
      <c r="O53" s="425">
        <v>0</v>
      </c>
      <c r="P53" s="425">
        <v>0</v>
      </c>
      <c r="Q53" s="425">
        <v>0</v>
      </c>
      <c r="R53" s="430">
        <v>0.2</v>
      </c>
      <c r="S53" s="430">
        <v>0</v>
      </c>
      <c r="T53" s="430">
        <v>0</v>
      </c>
      <c r="U53" s="430">
        <v>0</v>
      </c>
      <c r="V53" s="430">
        <v>0</v>
      </c>
      <c r="W53" s="430">
        <v>0</v>
      </c>
      <c r="X53" s="430">
        <v>0</v>
      </c>
      <c r="Y53" s="430">
        <v>0</v>
      </c>
      <c r="Z53" s="430">
        <v>0</v>
      </c>
      <c r="AA53" s="430">
        <v>3.1</v>
      </c>
      <c r="AB53" s="430">
        <v>5.0999999999999996</v>
      </c>
      <c r="AC53" s="430">
        <v>0.2</v>
      </c>
      <c r="AD53" s="430">
        <v>0</v>
      </c>
      <c r="AE53" s="430">
        <v>0.2</v>
      </c>
      <c r="AF53" s="430">
        <v>6.4</v>
      </c>
      <c r="AG53" s="430">
        <v>0</v>
      </c>
      <c r="AH53" s="430">
        <v>0.1</v>
      </c>
      <c r="AI53" s="427">
        <f t="shared" si="2"/>
        <v>16.399999999999999</v>
      </c>
      <c r="AJ53" s="428"/>
    </row>
    <row r="54" spans="1:36" ht="17.25" customHeight="1" x14ac:dyDescent="0.2">
      <c r="A54" s="440">
        <v>1225</v>
      </c>
      <c r="B54" s="422" t="s">
        <v>17</v>
      </c>
      <c r="C54" s="423"/>
      <c r="D54" s="430">
        <v>0</v>
      </c>
      <c r="E54" s="430">
        <v>0</v>
      </c>
      <c r="F54" s="430">
        <v>0</v>
      </c>
      <c r="G54" s="430">
        <v>0</v>
      </c>
      <c r="H54" s="430">
        <v>0</v>
      </c>
      <c r="I54" s="430">
        <v>0</v>
      </c>
      <c r="J54" s="425">
        <v>0</v>
      </c>
      <c r="K54" s="425">
        <v>2.2999999999999998</v>
      </c>
      <c r="L54" s="425">
        <v>0.2</v>
      </c>
      <c r="M54" s="425">
        <v>0</v>
      </c>
      <c r="N54" s="425">
        <v>0</v>
      </c>
      <c r="O54" s="425">
        <v>0</v>
      </c>
      <c r="P54" s="425">
        <v>0</v>
      </c>
      <c r="Q54" s="425">
        <v>0</v>
      </c>
      <c r="R54" s="430">
        <v>0.4</v>
      </c>
      <c r="S54" s="430">
        <v>0</v>
      </c>
      <c r="T54" s="430">
        <v>0</v>
      </c>
      <c r="U54" s="430">
        <v>0</v>
      </c>
      <c r="V54" s="430">
        <v>0</v>
      </c>
      <c r="W54" s="430">
        <v>0</v>
      </c>
      <c r="X54" s="430">
        <v>0</v>
      </c>
      <c r="Y54" s="430">
        <v>0</v>
      </c>
      <c r="Z54" s="430">
        <v>0</v>
      </c>
      <c r="AA54" s="430">
        <v>2.7</v>
      </c>
      <c r="AB54" s="430">
        <v>7.8</v>
      </c>
      <c r="AC54" s="430">
        <v>1.5</v>
      </c>
      <c r="AD54" s="430">
        <v>0</v>
      </c>
      <c r="AE54" s="430">
        <v>3</v>
      </c>
      <c r="AF54" s="430">
        <v>13.3</v>
      </c>
      <c r="AG54" s="430">
        <v>0.2</v>
      </c>
      <c r="AH54" s="430">
        <v>1</v>
      </c>
      <c r="AI54" s="427">
        <f t="shared" si="2"/>
        <v>32.4</v>
      </c>
      <c r="AJ54" s="428"/>
    </row>
    <row r="55" spans="1:36" ht="17.25" customHeight="1" x14ac:dyDescent="0.2">
      <c r="A55" s="440">
        <v>1260</v>
      </c>
      <c r="B55" s="422" t="s">
        <v>99</v>
      </c>
      <c r="C55" s="423"/>
      <c r="D55" s="430">
        <v>0</v>
      </c>
      <c r="E55" s="430">
        <v>0</v>
      </c>
      <c r="F55" s="430">
        <v>0</v>
      </c>
      <c r="G55" s="430">
        <v>0</v>
      </c>
      <c r="H55" s="430">
        <v>1.3</v>
      </c>
      <c r="I55" s="430">
        <v>0.2</v>
      </c>
      <c r="J55" s="425">
        <v>0</v>
      </c>
      <c r="K55" s="425">
        <v>8.8000000000000007</v>
      </c>
      <c r="L55" s="425">
        <v>0</v>
      </c>
      <c r="M55" s="425">
        <v>0</v>
      </c>
      <c r="N55" s="425">
        <v>0</v>
      </c>
      <c r="O55" s="425">
        <v>0</v>
      </c>
      <c r="P55" s="425">
        <v>0</v>
      </c>
      <c r="Q55" s="425">
        <v>0</v>
      </c>
      <c r="R55" s="430">
        <v>1.7</v>
      </c>
      <c r="S55" s="430">
        <v>0</v>
      </c>
      <c r="T55" s="430">
        <v>0</v>
      </c>
      <c r="U55" s="430">
        <v>0</v>
      </c>
      <c r="V55" s="430">
        <v>0</v>
      </c>
      <c r="W55" s="430">
        <v>0</v>
      </c>
      <c r="X55" s="430">
        <v>0</v>
      </c>
      <c r="Y55" s="430">
        <v>0</v>
      </c>
      <c r="Z55" s="430">
        <v>0</v>
      </c>
      <c r="AA55" s="430">
        <v>8.1999999999999993</v>
      </c>
      <c r="AB55" s="430">
        <v>5.3</v>
      </c>
      <c r="AC55" s="430">
        <v>2.1</v>
      </c>
      <c r="AD55" s="430">
        <v>0</v>
      </c>
      <c r="AE55" s="430">
        <v>2.1</v>
      </c>
      <c r="AF55" s="430">
        <v>8.8000000000000007</v>
      </c>
      <c r="AG55" s="430">
        <v>0.2</v>
      </c>
      <c r="AH55" s="430">
        <v>0</v>
      </c>
      <c r="AI55" s="427">
        <f t="shared" si="2"/>
        <v>38.700000000000003</v>
      </c>
      <c r="AJ55" s="428"/>
    </row>
    <row r="56" spans="1:36" ht="17.25" customHeight="1" x14ac:dyDescent="0.2">
      <c r="A56" s="440">
        <v>1270</v>
      </c>
      <c r="B56" s="422" t="s">
        <v>55</v>
      </c>
      <c r="C56" s="423"/>
      <c r="D56" s="430">
        <v>0</v>
      </c>
      <c r="E56" s="430">
        <v>0</v>
      </c>
      <c r="F56" s="430">
        <v>0</v>
      </c>
      <c r="G56" s="430">
        <v>0</v>
      </c>
      <c r="H56" s="430">
        <v>0</v>
      </c>
      <c r="I56" s="430">
        <v>0</v>
      </c>
      <c r="J56" s="425">
        <v>0</v>
      </c>
      <c r="K56" s="425">
        <v>4.4000000000000004</v>
      </c>
      <c r="L56" s="425">
        <v>0</v>
      </c>
      <c r="M56" s="425">
        <v>0.2</v>
      </c>
      <c r="N56" s="425">
        <v>0</v>
      </c>
      <c r="O56" s="425">
        <v>0</v>
      </c>
      <c r="P56" s="425">
        <v>0</v>
      </c>
      <c r="Q56" s="425">
        <v>0</v>
      </c>
      <c r="R56" s="430">
        <v>4.8</v>
      </c>
      <c r="S56" s="430">
        <v>0.2</v>
      </c>
      <c r="T56" s="430">
        <v>0</v>
      </c>
      <c r="U56" s="430">
        <v>0</v>
      </c>
      <c r="V56" s="430">
        <v>0</v>
      </c>
      <c r="W56" s="430">
        <v>0</v>
      </c>
      <c r="X56" s="430">
        <v>0</v>
      </c>
      <c r="Y56" s="430">
        <v>0</v>
      </c>
      <c r="Z56" s="430">
        <v>0</v>
      </c>
      <c r="AA56" s="430">
        <v>6.4</v>
      </c>
      <c r="AB56" s="430">
        <v>4</v>
      </c>
      <c r="AC56" s="430">
        <v>2.4</v>
      </c>
      <c r="AD56" s="430">
        <v>0</v>
      </c>
      <c r="AE56" s="430">
        <v>1</v>
      </c>
      <c r="AF56" s="430">
        <v>16.600000000000001</v>
      </c>
      <c r="AG56" s="430">
        <v>0.4</v>
      </c>
      <c r="AH56" s="430">
        <v>0.8</v>
      </c>
      <c r="AI56" s="427">
        <f t="shared" si="2"/>
        <v>41.199999999999996</v>
      </c>
      <c r="AJ56" s="428"/>
    </row>
    <row r="57" spans="1:36" ht="17.25" customHeight="1" x14ac:dyDescent="0.2">
      <c r="A57" s="440">
        <v>1313</v>
      </c>
      <c r="B57" s="422" t="s">
        <v>19</v>
      </c>
      <c r="C57" s="423"/>
      <c r="D57" s="430">
        <v>0</v>
      </c>
      <c r="E57" s="430">
        <v>0</v>
      </c>
      <c r="F57" s="430">
        <v>0</v>
      </c>
      <c r="G57" s="430">
        <v>0</v>
      </c>
      <c r="H57" s="430">
        <v>4.2</v>
      </c>
      <c r="I57" s="430">
        <v>0</v>
      </c>
      <c r="J57" s="425">
        <v>0</v>
      </c>
      <c r="K57" s="425">
        <v>0.9</v>
      </c>
      <c r="L57" s="425">
        <v>0</v>
      </c>
      <c r="M57" s="425">
        <v>0</v>
      </c>
      <c r="N57" s="425">
        <v>0</v>
      </c>
      <c r="O57" s="425">
        <v>0</v>
      </c>
      <c r="P57" s="425">
        <v>0</v>
      </c>
      <c r="Q57" s="425">
        <v>0</v>
      </c>
      <c r="R57" s="430">
        <v>0</v>
      </c>
      <c r="S57" s="430">
        <v>0</v>
      </c>
      <c r="T57" s="430">
        <v>0</v>
      </c>
      <c r="U57" s="430">
        <v>0</v>
      </c>
      <c r="V57" s="430">
        <v>0</v>
      </c>
      <c r="W57" s="430">
        <v>0</v>
      </c>
      <c r="X57" s="430">
        <v>0</v>
      </c>
      <c r="Y57" s="430">
        <v>0</v>
      </c>
      <c r="Z57" s="430">
        <v>0</v>
      </c>
      <c r="AA57" s="430">
        <v>0.3</v>
      </c>
      <c r="AB57" s="430">
        <v>13.1</v>
      </c>
      <c r="AC57" s="430">
        <v>1.2</v>
      </c>
      <c r="AD57" s="430">
        <v>0</v>
      </c>
      <c r="AE57" s="430">
        <v>1.3</v>
      </c>
      <c r="AF57" s="430">
        <v>1.8</v>
      </c>
      <c r="AG57" s="430">
        <v>0.2</v>
      </c>
      <c r="AH57" s="430">
        <v>0</v>
      </c>
      <c r="AI57" s="427">
        <f t="shared" si="2"/>
        <v>23</v>
      </c>
      <c r="AJ57" s="428"/>
    </row>
    <row r="58" spans="1:36" ht="17.25" customHeight="1" x14ac:dyDescent="0.2">
      <c r="A58" s="440">
        <v>1320</v>
      </c>
      <c r="B58" s="422" t="s">
        <v>20</v>
      </c>
      <c r="C58" s="423"/>
      <c r="D58" s="430">
        <v>0</v>
      </c>
      <c r="E58" s="430">
        <v>0</v>
      </c>
      <c r="F58" s="430">
        <v>0</v>
      </c>
      <c r="G58" s="430">
        <v>0</v>
      </c>
      <c r="H58" s="430">
        <v>0</v>
      </c>
      <c r="I58" s="430">
        <v>0.9</v>
      </c>
      <c r="J58" s="425">
        <v>0.1</v>
      </c>
      <c r="K58" s="425">
        <v>5.5</v>
      </c>
      <c r="L58" s="425">
        <v>0.1</v>
      </c>
      <c r="M58" s="425">
        <v>0</v>
      </c>
      <c r="N58" s="425">
        <v>0</v>
      </c>
      <c r="O58" s="425">
        <v>0</v>
      </c>
      <c r="P58" s="425">
        <v>0</v>
      </c>
      <c r="Q58" s="425">
        <v>0</v>
      </c>
      <c r="R58" s="430">
        <v>6.2</v>
      </c>
      <c r="S58" s="430">
        <v>0</v>
      </c>
      <c r="T58" s="430">
        <v>0</v>
      </c>
      <c r="U58" s="430">
        <v>0</v>
      </c>
      <c r="V58" s="430">
        <v>0</v>
      </c>
      <c r="W58" s="430">
        <v>0</v>
      </c>
      <c r="X58" s="430">
        <v>0</v>
      </c>
      <c r="Y58" s="430">
        <v>0</v>
      </c>
      <c r="Z58" s="430">
        <v>0</v>
      </c>
      <c r="AA58" s="430">
        <v>5.2</v>
      </c>
      <c r="AB58" s="430">
        <v>6.6</v>
      </c>
      <c r="AC58" s="430">
        <v>2.1</v>
      </c>
      <c r="AD58" s="430">
        <v>0</v>
      </c>
      <c r="AE58" s="430">
        <v>1.3</v>
      </c>
      <c r="AF58" s="448" t="s">
        <v>48</v>
      </c>
      <c r="AG58" s="449"/>
      <c r="AH58" s="450"/>
      <c r="AI58" s="442">
        <f t="shared" si="2"/>
        <v>28.000000000000004</v>
      </c>
      <c r="AJ58" s="428"/>
    </row>
    <row r="59" spans="1:36" ht="17.25" customHeight="1" x14ac:dyDescent="0.2">
      <c r="A59" s="440">
        <v>1337</v>
      </c>
      <c r="B59" s="422" t="s">
        <v>100</v>
      </c>
      <c r="C59" s="423"/>
      <c r="D59" s="430">
        <v>0</v>
      </c>
      <c r="E59" s="430">
        <v>0</v>
      </c>
      <c r="F59" s="430">
        <v>0</v>
      </c>
      <c r="G59" s="430">
        <v>0</v>
      </c>
      <c r="H59" s="430">
        <v>0</v>
      </c>
      <c r="I59" s="430">
        <v>0</v>
      </c>
      <c r="J59" s="425">
        <v>0</v>
      </c>
      <c r="K59" s="425">
        <v>0.9</v>
      </c>
      <c r="L59" s="425">
        <v>0</v>
      </c>
      <c r="M59" s="425">
        <v>0</v>
      </c>
      <c r="N59" s="425">
        <v>0</v>
      </c>
      <c r="O59" s="425">
        <v>0</v>
      </c>
      <c r="P59" s="425">
        <v>0</v>
      </c>
      <c r="Q59" s="425">
        <v>0</v>
      </c>
      <c r="R59" s="430">
        <v>3.5</v>
      </c>
      <c r="S59" s="430">
        <v>0</v>
      </c>
      <c r="T59" s="430">
        <v>0</v>
      </c>
      <c r="U59" s="430">
        <v>0</v>
      </c>
      <c r="V59" s="430">
        <v>0</v>
      </c>
      <c r="W59" s="430">
        <v>0</v>
      </c>
      <c r="X59" s="430">
        <v>0</v>
      </c>
      <c r="Y59" s="430">
        <v>0</v>
      </c>
      <c r="Z59" s="430">
        <v>0</v>
      </c>
      <c r="AA59" s="430">
        <v>2.2000000000000002</v>
      </c>
      <c r="AB59" s="430">
        <v>1.3</v>
      </c>
      <c r="AC59" s="430">
        <v>0.8</v>
      </c>
      <c r="AD59" s="430">
        <v>0.1</v>
      </c>
      <c r="AE59" s="430">
        <v>1</v>
      </c>
      <c r="AF59" s="430">
        <v>8.1</v>
      </c>
      <c r="AG59" s="430">
        <v>0</v>
      </c>
      <c r="AH59" s="430">
        <v>0</v>
      </c>
      <c r="AI59" s="427">
        <f t="shared" si="2"/>
        <v>17.899999999999999</v>
      </c>
      <c r="AJ59" s="428"/>
    </row>
    <row r="60" spans="1:36" ht="17.25" customHeight="1" x14ac:dyDescent="0.2">
      <c r="A60" s="440">
        <v>1377</v>
      </c>
      <c r="B60" s="422" t="s">
        <v>56</v>
      </c>
      <c r="C60" s="423"/>
      <c r="D60" s="430">
        <v>0</v>
      </c>
      <c r="E60" s="430">
        <v>0</v>
      </c>
      <c r="F60" s="430">
        <v>0</v>
      </c>
      <c r="G60" s="430">
        <v>0</v>
      </c>
      <c r="H60" s="430">
        <v>0</v>
      </c>
      <c r="I60" s="430">
        <v>0</v>
      </c>
      <c r="J60" s="425">
        <v>0</v>
      </c>
      <c r="K60" s="425">
        <v>1.4</v>
      </c>
      <c r="L60" s="425">
        <v>0.2</v>
      </c>
      <c r="M60" s="425">
        <v>0</v>
      </c>
      <c r="N60" s="425">
        <v>0</v>
      </c>
      <c r="O60" s="425">
        <v>0</v>
      </c>
      <c r="P60" s="425">
        <v>0</v>
      </c>
      <c r="Q60" s="425">
        <v>0</v>
      </c>
      <c r="R60" s="430">
        <v>15.8</v>
      </c>
      <c r="S60" s="430">
        <v>0</v>
      </c>
      <c r="T60" s="430">
        <v>0</v>
      </c>
      <c r="U60" s="430">
        <v>0</v>
      </c>
      <c r="V60" s="430">
        <v>0</v>
      </c>
      <c r="W60" s="430">
        <v>0</v>
      </c>
      <c r="X60" s="430">
        <v>0</v>
      </c>
      <c r="Y60" s="430">
        <v>0</v>
      </c>
      <c r="Z60" s="430">
        <v>0</v>
      </c>
      <c r="AA60" s="430">
        <v>2.6</v>
      </c>
      <c r="AB60" s="430">
        <v>5.4</v>
      </c>
      <c r="AC60" s="430">
        <v>1</v>
      </c>
      <c r="AD60" s="430">
        <v>0</v>
      </c>
      <c r="AE60" s="430">
        <v>5.2</v>
      </c>
      <c r="AF60" s="430">
        <v>12.6</v>
      </c>
      <c r="AG60" s="430">
        <v>0.2</v>
      </c>
      <c r="AH60" s="430">
        <v>0</v>
      </c>
      <c r="AI60" s="427">
        <f t="shared" si="2"/>
        <v>44.400000000000006</v>
      </c>
      <c r="AJ60" s="428"/>
    </row>
    <row r="61" spans="1:36" ht="17.25" customHeight="1" x14ac:dyDescent="0.2">
      <c r="A61" s="440">
        <v>1388</v>
      </c>
      <c r="B61" s="422" t="s">
        <v>57</v>
      </c>
      <c r="C61" s="423"/>
      <c r="D61" s="430">
        <v>0</v>
      </c>
      <c r="E61" s="430">
        <v>0</v>
      </c>
      <c r="F61" s="430">
        <v>0</v>
      </c>
      <c r="G61" s="430">
        <v>0</v>
      </c>
      <c r="H61" s="430">
        <v>0</v>
      </c>
      <c r="I61" s="430">
        <v>0</v>
      </c>
      <c r="J61" s="425">
        <v>0</v>
      </c>
      <c r="K61" s="425">
        <v>0</v>
      </c>
      <c r="L61" s="425">
        <v>0</v>
      </c>
      <c r="M61" s="425">
        <v>0</v>
      </c>
      <c r="N61" s="425">
        <v>0</v>
      </c>
      <c r="O61" s="425">
        <v>0</v>
      </c>
      <c r="P61" s="425">
        <v>0</v>
      </c>
      <c r="Q61" s="425">
        <v>0</v>
      </c>
      <c r="R61" s="430">
        <v>0</v>
      </c>
      <c r="S61" s="430">
        <v>0</v>
      </c>
      <c r="T61" s="430">
        <v>0</v>
      </c>
      <c r="U61" s="430">
        <v>0</v>
      </c>
      <c r="V61" s="430">
        <v>0</v>
      </c>
      <c r="W61" s="430">
        <v>0</v>
      </c>
      <c r="X61" s="430">
        <v>0</v>
      </c>
      <c r="Y61" s="430">
        <v>0</v>
      </c>
      <c r="Z61" s="430">
        <v>0</v>
      </c>
      <c r="AA61" s="430">
        <v>5.4</v>
      </c>
      <c r="AB61" s="430">
        <v>5.4</v>
      </c>
      <c r="AC61" s="430">
        <v>0.2</v>
      </c>
      <c r="AD61" s="430">
        <v>0</v>
      </c>
      <c r="AE61" s="430">
        <v>4.4000000000000004</v>
      </c>
      <c r="AF61" s="430">
        <v>1.4</v>
      </c>
      <c r="AG61" s="430">
        <v>0.6</v>
      </c>
      <c r="AH61" s="430">
        <v>0</v>
      </c>
      <c r="AI61" s="427">
        <f t="shared" si="2"/>
        <v>17.400000000000002</v>
      </c>
      <c r="AJ61" s="428"/>
    </row>
    <row r="62" spans="1:36" ht="17.25" customHeight="1" x14ac:dyDescent="0.2">
      <c r="A62" s="440">
        <v>1389</v>
      </c>
      <c r="B62" s="422" t="s">
        <v>58</v>
      </c>
      <c r="C62" s="423"/>
      <c r="D62" s="430">
        <v>0</v>
      </c>
      <c r="E62" s="430">
        <v>0</v>
      </c>
      <c r="F62" s="430">
        <v>0</v>
      </c>
      <c r="G62" s="430">
        <v>0</v>
      </c>
      <c r="H62" s="430">
        <v>0</v>
      </c>
      <c r="I62" s="430">
        <v>0</v>
      </c>
      <c r="J62" s="425">
        <v>0</v>
      </c>
      <c r="K62" s="425">
        <v>0.5</v>
      </c>
      <c r="L62" s="425">
        <v>0</v>
      </c>
      <c r="M62" s="425">
        <v>0</v>
      </c>
      <c r="N62" s="425">
        <v>0</v>
      </c>
      <c r="O62" s="425">
        <v>0</v>
      </c>
      <c r="P62" s="425">
        <v>0</v>
      </c>
      <c r="Q62" s="425">
        <v>0</v>
      </c>
      <c r="R62" s="430">
        <v>0</v>
      </c>
      <c r="S62" s="430">
        <v>0</v>
      </c>
      <c r="T62" s="430">
        <v>0</v>
      </c>
      <c r="U62" s="430">
        <v>0</v>
      </c>
      <c r="V62" s="430">
        <v>0</v>
      </c>
      <c r="W62" s="430">
        <v>0</v>
      </c>
      <c r="X62" s="430">
        <v>0</v>
      </c>
      <c r="Y62" s="430">
        <v>0</v>
      </c>
      <c r="Z62" s="430">
        <v>0</v>
      </c>
      <c r="AA62" s="448" t="s">
        <v>48</v>
      </c>
      <c r="AB62" s="449"/>
      <c r="AC62" s="450"/>
      <c r="AD62" s="430">
        <v>0</v>
      </c>
      <c r="AE62" s="430">
        <v>6</v>
      </c>
      <c r="AF62" s="430">
        <v>1.5</v>
      </c>
      <c r="AG62" s="430">
        <v>0.8</v>
      </c>
      <c r="AH62" s="430">
        <v>0</v>
      </c>
      <c r="AI62" s="442">
        <f t="shared" si="2"/>
        <v>8.8000000000000007</v>
      </c>
      <c r="AJ62" s="428"/>
    </row>
    <row r="63" spans="1:36" ht="17.25" customHeight="1" x14ac:dyDescent="0.2">
      <c r="A63" s="440">
        <v>1401</v>
      </c>
      <c r="B63" s="422" t="s">
        <v>59</v>
      </c>
      <c r="C63" s="423"/>
      <c r="D63" s="430">
        <v>0</v>
      </c>
      <c r="E63" s="430">
        <v>0</v>
      </c>
      <c r="F63" s="430">
        <v>0</v>
      </c>
      <c r="G63" s="430">
        <v>0</v>
      </c>
      <c r="H63" s="430">
        <v>0</v>
      </c>
      <c r="I63" s="430">
        <v>0</v>
      </c>
      <c r="J63" s="425">
        <v>0</v>
      </c>
      <c r="K63" s="425">
        <v>1.2</v>
      </c>
      <c r="L63" s="425">
        <v>0</v>
      </c>
      <c r="M63" s="425">
        <v>0</v>
      </c>
      <c r="N63" s="425">
        <v>0</v>
      </c>
      <c r="O63" s="425">
        <v>0</v>
      </c>
      <c r="P63" s="425">
        <v>0</v>
      </c>
      <c r="Q63" s="425">
        <v>0</v>
      </c>
      <c r="R63" s="430">
        <v>7.6</v>
      </c>
      <c r="S63" s="430">
        <v>0</v>
      </c>
      <c r="T63" s="430">
        <v>0</v>
      </c>
      <c r="U63" s="430">
        <v>0</v>
      </c>
      <c r="V63" s="430">
        <v>0</v>
      </c>
      <c r="W63" s="430">
        <v>0</v>
      </c>
      <c r="X63" s="430">
        <v>0</v>
      </c>
      <c r="Y63" s="430">
        <v>0</v>
      </c>
      <c r="Z63" s="430">
        <v>0</v>
      </c>
      <c r="AA63" s="430">
        <v>2.6</v>
      </c>
      <c r="AB63" s="430">
        <v>2</v>
      </c>
      <c r="AC63" s="430">
        <v>0.4</v>
      </c>
      <c r="AD63" s="430">
        <v>0.2</v>
      </c>
      <c r="AE63" s="430">
        <v>2.2999999999999998</v>
      </c>
      <c r="AF63" s="430">
        <v>9.3000000000000007</v>
      </c>
      <c r="AG63" s="430">
        <v>0</v>
      </c>
      <c r="AH63" s="430">
        <v>0</v>
      </c>
      <c r="AI63" s="427">
        <f t="shared" si="2"/>
        <v>25.599999999999998</v>
      </c>
      <c r="AJ63" s="428"/>
    </row>
    <row r="64" spans="1:36" ht="17.25" customHeight="1" x14ac:dyDescent="0.2">
      <c r="A64" s="440">
        <v>1415</v>
      </c>
      <c r="B64" s="422" t="s">
        <v>60</v>
      </c>
      <c r="C64" s="423"/>
      <c r="D64" s="430">
        <v>0</v>
      </c>
      <c r="E64" s="430">
        <v>0</v>
      </c>
      <c r="F64" s="430">
        <v>0</v>
      </c>
      <c r="G64" s="430">
        <v>0</v>
      </c>
      <c r="H64" s="430">
        <v>0</v>
      </c>
      <c r="I64" s="430">
        <v>0</v>
      </c>
      <c r="J64" s="425">
        <v>0</v>
      </c>
      <c r="K64" s="425">
        <v>0.6</v>
      </c>
      <c r="L64" s="425">
        <v>0</v>
      </c>
      <c r="M64" s="425">
        <v>0</v>
      </c>
      <c r="N64" s="425">
        <v>0</v>
      </c>
      <c r="O64" s="425">
        <v>0</v>
      </c>
      <c r="P64" s="425">
        <v>0</v>
      </c>
      <c r="Q64" s="425">
        <v>0</v>
      </c>
      <c r="R64" s="430">
        <v>0</v>
      </c>
      <c r="S64" s="430">
        <v>0</v>
      </c>
      <c r="T64" s="430">
        <v>0</v>
      </c>
      <c r="U64" s="430">
        <v>0</v>
      </c>
      <c r="V64" s="430">
        <v>0</v>
      </c>
      <c r="W64" s="430">
        <v>0</v>
      </c>
      <c r="X64" s="430">
        <v>0</v>
      </c>
      <c r="Y64" s="430">
        <v>0</v>
      </c>
      <c r="Z64" s="430">
        <v>0</v>
      </c>
      <c r="AA64" s="430">
        <v>0</v>
      </c>
      <c r="AB64" s="448" t="s">
        <v>48</v>
      </c>
      <c r="AC64" s="449"/>
      <c r="AD64" s="449"/>
      <c r="AE64" s="449"/>
      <c r="AF64" s="449"/>
      <c r="AG64" s="449"/>
      <c r="AH64" s="450"/>
      <c r="AI64" s="442">
        <f t="shared" si="2"/>
        <v>0.6</v>
      </c>
      <c r="AJ64" s="428"/>
    </row>
    <row r="65" spans="1:36" ht="17.25" customHeight="1" x14ac:dyDescent="0.2">
      <c r="A65" s="440">
        <v>1425</v>
      </c>
      <c r="B65" s="422" t="s">
        <v>61</v>
      </c>
      <c r="C65" s="423"/>
      <c r="D65" s="430">
        <v>0</v>
      </c>
      <c r="E65" s="430">
        <v>0</v>
      </c>
      <c r="F65" s="430">
        <v>0</v>
      </c>
      <c r="G65" s="430">
        <v>0</v>
      </c>
      <c r="H65" s="430">
        <v>0</v>
      </c>
      <c r="I65" s="430">
        <v>0.4</v>
      </c>
      <c r="J65" s="425">
        <v>0</v>
      </c>
      <c r="K65" s="425">
        <v>0</v>
      </c>
      <c r="L65" s="425">
        <v>0</v>
      </c>
      <c r="M65" s="425">
        <v>0</v>
      </c>
      <c r="N65" s="425">
        <v>0</v>
      </c>
      <c r="O65" s="425">
        <v>0</v>
      </c>
      <c r="P65" s="425">
        <v>0</v>
      </c>
      <c r="Q65" s="425">
        <v>0</v>
      </c>
      <c r="R65" s="430">
        <v>0.4</v>
      </c>
      <c r="S65" s="430">
        <v>0</v>
      </c>
      <c r="T65" s="430">
        <v>0</v>
      </c>
      <c r="U65" s="430">
        <v>0</v>
      </c>
      <c r="V65" s="430">
        <v>0</v>
      </c>
      <c r="W65" s="430">
        <v>0</v>
      </c>
      <c r="X65" s="430">
        <v>0</v>
      </c>
      <c r="Y65" s="430">
        <v>0</v>
      </c>
      <c r="Z65" s="430">
        <v>0</v>
      </c>
      <c r="AA65" s="430">
        <v>1</v>
      </c>
      <c r="AB65" s="430">
        <v>5.2</v>
      </c>
      <c r="AC65" s="430">
        <v>0</v>
      </c>
      <c r="AD65" s="430">
        <v>0.2</v>
      </c>
      <c r="AE65" s="430">
        <v>0</v>
      </c>
      <c r="AF65" s="430">
        <v>6.6</v>
      </c>
      <c r="AG65" s="430">
        <v>0</v>
      </c>
      <c r="AH65" s="430">
        <v>0</v>
      </c>
      <c r="AI65" s="427">
        <f t="shared" si="2"/>
        <v>13.8</v>
      </c>
      <c r="AJ65" s="428"/>
    </row>
    <row r="66" spans="1:36" ht="17.25" customHeight="1" x14ac:dyDescent="0.2">
      <c r="A66" s="440">
        <v>1465</v>
      </c>
      <c r="B66" s="422" t="s">
        <v>101</v>
      </c>
      <c r="C66" s="423"/>
      <c r="D66" s="430">
        <v>0</v>
      </c>
      <c r="E66" s="430">
        <v>0</v>
      </c>
      <c r="F66" s="430">
        <v>0</v>
      </c>
      <c r="G66" s="430">
        <v>0</v>
      </c>
      <c r="H66" s="430">
        <v>0</v>
      </c>
      <c r="I66" s="430">
        <v>1.4</v>
      </c>
      <c r="J66" s="425">
        <v>0</v>
      </c>
      <c r="K66" s="425">
        <v>3</v>
      </c>
      <c r="L66" s="425">
        <v>0</v>
      </c>
      <c r="M66" s="425">
        <v>0</v>
      </c>
      <c r="N66" s="425">
        <v>0</v>
      </c>
      <c r="O66" s="425">
        <v>0</v>
      </c>
      <c r="P66" s="425">
        <v>0</v>
      </c>
      <c r="Q66" s="425">
        <v>0</v>
      </c>
      <c r="R66" s="430">
        <v>0</v>
      </c>
      <c r="S66" s="430">
        <v>0</v>
      </c>
      <c r="T66" s="430">
        <v>0</v>
      </c>
      <c r="U66" s="430">
        <v>0</v>
      </c>
      <c r="V66" s="430">
        <v>0</v>
      </c>
      <c r="W66" s="430">
        <v>0</v>
      </c>
      <c r="X66" s="430">
        <v>0</v>
      </c>
      <c r="Y66" s="430">
        <v>0</v>
      </c>
      <c r="Z66" s="430">
        <v>0</v>
      </c>
      <c r="AA66" s="430">
        <v>10.3</v>
      </c>
      <c r="AB66" s="430">
        <v>14</v>
      </c>
      <c r="AC66" s="430">
        <v>2.1</v>
      </c>
      <c r="AD66" s="430">
        <v>0</v>
      </c>
      <c r="AE66" s="430">
        <v>6</v>
      </c>
      <c r="AF66" s="430">
        <v>4.5999999999999996</v>
      </c>
      <c r="AG66" s="430">
        <v>0</v>
      </c>
      <c r="AH66" s="430">
        <v>0</v>
      </c>
      <c r="AI66" s="427">
        <f t="shared" si="2"/>
        <v>41.400000000000006</v>
      </c>
      <c r="AJ66" s="428"/>
    </row>
    <row r="67" spans="1:36" ht="17.25" customHeight="1" x14ac:dyDescent="0.2">
      <c r="A67" s="440">
        <v>1466</v>
      </c>
      <c r="B67" s="422" t="s">
        <v>62</v>
      </c>
      <c r="C67" s="423"/>
      <c r="D67" s="430">
        <v>0</v>
      </c>
      <c r="E67" s="430">
        <v>0</v>
      </c>
      <c r="F67" s="430">
        <v>0</v>
      </c>
      <c r="G67" s="430">
        <v>0</v>
      </c>
      <c r="H67" s="430">
        <v>0</v>
      </c>
      <c r="I67" s="430">
        <v>0</v>
      </c>
      <c r="J67" s="425">
        <v>0</v>
      </c>
      <c r="K67" s="425">
        <v>0.9</v>
      </c>
      <c r="L67" s="425">
        <v>0</v>
      </c>
      <c r="M67" s="425">
        <v>0</v>
      </c>
      <c r="N67" s="425">
        <v>0</v>
      </c>
      <c r="O67" s="425">
        <v>0</v>
      </c>
      <c r="P67" s="425">
        <v>0</v>
      </c>
      <c r="Q67" s="425">
        <v>0</v>
      </c>
      <c r="R67" s="430">
        <v>15</v>
      </c>
      <c r="S67" s="430">
        <v>0</v>
      </c>
      <c r="T67" s="430">
        <v>0</v>
      </c>
      <c r="U67" s="430">
        <v>0</v>
      </c>
      <c r="V67" s="430">
        <v>0</v>
      </c>
      <c r="W67" s="430">
        <v>0</v>
      </c>
      <c r="X67" s="430">
        <v>0</v>
      </c>
      <c r="Y67" s="430">
        <v>0</v>
      </c>
      <c r="Z67" s="430">
        <v>0</v>
      </c>
      <c r="AA67" s="430">
        <v>1.4</v>
      </c>
      <c r="AB67" s="430">
        <v>3.1</v>
      </c>
      <c r="AC67" s="430">
        <v>0.1</v>
      </c>
      <c r="AD67" s="430">
        <v>0</v>
      </c>
      <c r="AE67" s="430">
        <v>2.8</v>
      </c>
      <c r="AF67" s="430">
        <v>4.5999999999999996</v>
      </c>
      <c r="AG67" s="430">
        <v>0</v>
      </c>
      <c r="AH67" s="430">
        <v>0</v>
      </c>
      <c r="AI67" s="427">
        <f t="shared" si="2"/>
        <v>27.900000000000006</v>
      </c>
      <c r="AJ67" s="428"/>
    </row>
    <row r="68" spans="1:36" ht="17.25" customHeight="1" x14ac:dyDescent="0.2">
      <c r="A68" s="440">
        <v>1469</v>
      </c>
      <c r="B68" s="422" t="s">
        <v>63</v>
      </c>
      <c r="C68" s="423"/>
      <c r="D68" s="430">
        <v>0</v>
      </c>
      <c r="E68" s="430">
        <v>0</v>
      </c>
      <c r="F68" s="430">
        <v>0</v>
      </c>
      <c r="G68" s="430">
        <v>0</v>
      </c>
      <c r="H68" s="430">
        <v>0</v>
      </c>
      <c r="I68" s="430">
        <v>0</v>
      </c>
      <c r="J68" s="425">
        <v>0</v>
      </c>
      <c r="K68" s="425">
        <v>9.3000000000000007</v>
      </c>
      <c r="L68" s="425">
        <v>0</v>
      </c>
      <c r="M68" s="425">
        <v>0</v>
      </c>
      <c r="N68" s="425">
        <v>0</v>
      </c>
      <c r="O68" s="425">
        <v>0</v>
      </c>
      <c r="P68" s="425">
        <v>0</v>
      </c>
      <c r="Q68" s="425">
        <v>0</v>
      </c>
      <c r="R68" s="430">
        <v>10.8</v>
      </c>
      <c r="S68" s="430">
        <v>0</v>
      </c>
      <c r="T68" s="430">
        <v>0</v>
      </c>
      <c r="U68" s="430">
        <v>0</v>
      </c>
      <c r="V68" s="430">
        <v>0</v>
      </c>
      <c r="W68" s="430">
        <v>0</v>
      </c>
      <c r="X68" s="430">
        <v>0.1</v>
      </c>
      <c r="Y68" s="430">
        <v>0.1</v>
      </c>
      <c r="Z68" s="430">
        <v>0.1</v>
      </c>
      <c r="AA68" s="430">
        <v>2.1</v>
      </c>
      <c r="AB68" s="430">
        <v>5.0999999999999996</v>
      </c>
      <c r="AC68" s="430">
        <v>0.5</v>
      </c>
      <c r="AD68" s="430">
        <v>0</v>
      </c>
      <c r="AE68" s="430">
        <v>1.5</v>
      </c>
      <c r="AF68" s="430">
        <v>7.5</v>
      </c>
      <c r="AG68" s="430">
        <v>0</v>
      </c>
      <c r="AH68" s="430">
        <v>0</v>
      </c>
      <c r="AI68" s="427">
        <f t="shared" si="2"/>
        <v>37.100000000000009</v>
      </c>
      <c r="AJ68" s="428"/>
    </row>
    <row r="69" spans="1:36" ht="17.25" customHeight="1" x14ac:dyDescent="0.2">
      <c r="A69" s="440">
        <v>1505</v>
      </c>
      <c r="B69" s="422" t="s">
        <v>64</v>
      </c>
      <c r="C69" s="423"/>
      <c r="D69" s="430">
        <v>0</v>
      </c>
      <c r="E69" s="430">
        <v>0</v>
      </c>
      <c r="F69" s="430">
        <v>0</v>
      </c>
      <c r="G69" s="430">
        <v>0</v>
      </c>
      <c r="H69" s="430">
        <v>0</v>
      </c>
      <c r="I69" s="430">
        <v>0</v>
      </c>
      <c r="J69" s="425">
        <v>0</v>
      </c>
      <c r="K69" s="425">
        <v>0</v>
      </c>
      <c r="L69" s="425">
        <v>0</v>
      </c>
      <c r="M69" s="425">
        <v>0</v>
      </c>
      <c r="N69" s="425">
        <v>0</v>
      </c>
      <c r="O69" s="425">
        <v>0</v>
      </c>
      <c r="P69" s="425">
        <v>0</v>
      </c>
      <c r="Q69" s="425">
        <v>0</v>
      </c>
      <c r="R69" s="430">
        <v>0</v>
      </c>
      <c r="S69" s="430">
        <v>0</v>
      </c>
      <c r="T69" s="430">
        <v>0</v>
      </c>
      <c r="U69" s="430">
        <v>0</v>
      </c>
      <c r="V69" s="430">
        <v>0</v>
      </c>
      <c r="W69" s="430">
        <v>0</v>
      </c>
      <c r="X69" s="430">
        <v>0</v>
      </c>
      <c r="Y69" s="430">
        <v>0</v>
      </c>
      <c r="Z69" s="430">
        <v>0</v>
      </c>
      <c r="AA69" s="430">
        <v>0.6</v>
      </c>
      <c r="AB69" s="430">
        <v>4.5</v>
      </c>
      <c r="AC69" s="430">
        <v>2.4</v>
      </c>
      <c r="AD69" s="430">
        <v>0</v>
      </c>
      <c r="AE69" s="430">
        <v>4.8</v>
      </c>
      <c r="AF69" s="430">
        <v>2.9</v>
      </c>
      <c r="AG69" s="430">
        <v>0.2</v>
      </c>
      <c r="AH69" s="430">
        <v>0</v>
      </c>
      <c r="AI69" s="427">
        <f t="shared" si="2"/>
        <v>15.4</v>
      </c>
      <c r="AJ69" s="428"/>
    </row>
    <row r="70" spans="1:36" ht="17.25" customHeight="1" x14ac:dyDescent="0.2">
      <c r="A70" s="440">
        <v>1559</v>
      </c>
      <c r="B70" s="422" t="s">
        <v>65</v>
      </c>
      <c r="C70" s="423"/>
      <c r="D70" s="430">
        <v>0</v>
      </c>
      <c r="E70" s="430">
        <v>0</v>
      </c>
      <c r="F70" s="430">
        <v>0</v>
      </c>
      <c r="G70" s="430">
        <v>0</v>
      </c>
      <c r="H70" s="430">
        <v>0</v>
      </c>
      <c r="I70" s="430">
        <v>0</v>
      </c>
      <c r="J70" s="425">
        <v>0</v>
      </c>
      <c r="K70" s="425">
        <v>0</v>
      </c>
      <c r="L70" s="425">
        <v>0</v>
      </c>
      <c r="M70" s="425">
        <v>0</v>
      </c>
      <c r="N70" s="425">
        <v>0</v>
      </c>
      <c r="O70" s="425">
        <v>0</v>
      </c>
      <c r="P70" s="425">
        <v>0</v>
      </c>
      <c r="Q70" s="425">
        <v>0</v>
      </c>
      <c r="R70" s="430">
        <v>2.2000000000000002</v>
      </c>
      <c r="S70" s="430">
        <v>0</v>
      </c>
      <c r="T70" s="430">
        <v>0</v>
      </c>
      <c r="U70" s="430">
        <v>0</v>
      </c>
      <c r="V70" s="430">
        <v>0</v>
      </c>
      <c r="W70" s="430">
        <v>0</v>
      </c>
      <c r="X70" s="430">
        <v>0</v>
      </c>
      <c r="Y70" s="430">
        <v>0</v>
      </c>
      <c r="Z70" s="430">
        <v>0</v>
      </c>
      <c r="AA70" s="430">
        <v>0</v>
      </c>
      <c r="AB70" s="430">
        <v>19.100000000000001</v>
      </c>
      <c r="AC70" s="430">
        <v>0</v>
      </c>
      <c r="AD70" s="430">
        <v>0</v>
      </c>
      <c r="AE70" s="430">
        <v>0</v>
      </c>
      <c r="AF70" s="430">
        <v>2.6</v>
      </c>
      <c r="AG70" s="430">
        <v>0</v>
      </c>
      <c r="AH70" s="430">
        <v>0</v>
      </c>
      <c r="AI70" s="427">
        <f t="shared" si="2"/>
        <v>23.900000000000002</v>
      </c>
      <c r="AJ70" s="428"/>
    </row>
    <row r="71" spans="1:36" ht="17.25" customHeight="1" x14ac:dyDescent="0.2">
      <c r="A71" s="440">
        <v>1572</v>
      </c>
      <c r="B71" s="422" t="s">
        <v>31</v>
      </c>
      <c r="C71" s="423"/>
      <c r="D71" s="430">
        <v>0</v>
      </c>
      <c r="E71" s="430">
        <v>0</v>
      </c>
      <c r="F71" s="430">
        <v>0</v>
      </c>
      <c r="G71" s="430">
        <v>0</v>
      </c>
      <c r="H71" s="430">
        <v>0</v>
      </c>
      <c r="I71" s="430">
        <v>0</v>
      </c>
      <c r="J71" s="425">
        <v>0</v>
      </c>
      <c r="K71" s="425">
        <v>8.4</v>
      </c>
      <c r="L71" s="425">
        <v>0.1</v>
      </c>
      <c r="M71" s="425">
        <v>0</v>
      </c>
      <c r="N71" s="425">
        <v>0</v>
      </c>
      <c r="O71" s="425">
        <v>0</v>
      </c>
      <c r="P71" s="425">
        <v>0</v>
      </c>
      <c r="Q71" s="425">
        <v>0</v>
      </c>
      <c r="R71" s="430">
        <v>0</v>
      </c>
      <c r="S71" s="430">
        <v>0</v>
      </c>
      <c r="T71" s="430">
        <v>0</v>
      </c>
      <c r="U71" s="430">
        <v>0</v>
      </c>
      <c r="V71" s="430">
        <v>0</v>
      </c>
      <c r="W71" s="430">
        <v>0</v>
      </c>
      <c r="X71" s="430">
        <v>0</v>
      </c>
      <c r="Y71" s="430">
        <v>0</v>
      </c>
      <c r="Z71" s="430">
        <v>0</v>
      </c>
      <c r="AA71" s="430">
        <v>10.5</v>
      </c>
      <c r="AB71" s="430">
        <v>17.100000000000001</v>
      </c>
      <c r="AC71" s="430">
        <v>1.8</v>
      </c>
      <c r="AD71" s="430">
        <v>0</v>
      </c>
      <c r="AE71" s="430">
        <v>1.4</v>
      </c>
      <c r="AF71" s="430">
        <v>2.5</v>
      </c>
      <c r="AG71" s="430">
        <v>0</v>
      </c>
      <c r="AH71" s="430">
        <v>0</v>
      </c>
      <c r="AI71" s="427">
        <f t="shared" si="2"/>
        <v>41.8</v>
      </c>
      <c r="AJ71" s="428"/>
    </row>
    <row r="72" spans="1:36" ht="17.25" customHeight="1" x14ac:dyDescent="0.2">
      <c r="A72" s="440">
        <v>1591</v>
      </c>
      <c r="B72" s="422" t="s">
        <v>117</v>
      </c>
      <c r="C72" s="423"/>
      <c r="D72" s="430">
        <v>0</v>
      </c>
      <c r="E72" s="430">
        <v>0</v>
      </c>
      <c r="F72" s="430">
        <v>0</v>
      </c>
      <c r="G72" s="430">
        <v>0</v>
      </c>
      <c r="H72" s="430">
        <v>0</v>
      </c>
      <c r="I72" s="430">
        <v>0</v>
      </c>
      <c r="J72" s="425">
        <v>0</v>
      </c>
      <c r="K72" s="425">
        <v>0</v>
      </c>
      <c r="L72" s="425">
        <v>0</v>
      </c>
      <c r="M72" s="425">
        <v>0</v>
      </c>
      <c r="N72" s="425">
        <v>0</v>
      </c>
      <c r="O72" s="425">
        <v>0</v>
      </c>
      <c r="P72" s="425">
        <v>0</v>
      </c>
      <c r="Q72" s="425">
        <v>0</v>
      </c>
      <c r="R72" s="430">
        <v>0</v>
      </c>
      <c r="S72" s="430">
        <v>0</v>
      </c>
      <c r="T72" s="430">
        <v>0</v>
      </c>
      <c r="U72" s="430">
        <v>0</v>
      </c>
      <c r="V72" s="430">
        <v>0</v>
      </c>
      <c r="W72" s="430">
        <v>0</v>
      </c>
      <c r="X72" s="430">
        <v>0</v>
      </c>
      <c r="Y72" s="430">
        <v>0</v>
      </c>
      <c r="Z72" s="430">
        <v>0</v>
      </c>
      <c r="AA72" s="430">
        <v>0</v>
      </c>
      <c r="AB72" s="430">
        <v>2.6</v>
      </c>
      <c r="AC72" s="430">
        <v>0</v>
      </c>
      <c r="AD72" s="430">
        <v>0</v>
      </c>
      <c r="AE72" s="430">
        <v>0</v>
      </c>
      <c r="AF72" s="430">
        <v>0.4</v>
      </c>
      <c r="AG72" s="430">
        <v>0</v>
      </c>
      <c r="AH72" s="430">
        <v>0</v>
      </c>
      <c r="AI72" s="427">
        <f t="shared" si="2"/>
        <v>3</v>
      </c>
      <c r="AJ72" s="428"/>
    </row>
    <row r="73" spans="1:36" ht="17.25" customHeight="1" x14ac:dyDescent="0.2">
      <c r="A73" s="440">
        <v>1592</v>
      </c>
      <c r="B73" s="422" t="s">
        <v>66</v>
      </c>
      <c r="C73" s="423"/>
      <c r="D73" s="430">
        <v>0</v>
      </c>
      <c r="E73" s="430">
        <v>0</v>
      </c>
      <c r="F73" s="430">
        <v>0</v>
      </c>
      <c r="G73" s="430">
        <v>0</v>
      </c>
      <c r="H73" s="430">
        <v>0</v>
      </c>
      <c r="I73" s="430">
        <v>0</v>
      </c>
      <c r="J73" s="425">
        <v>0</v>
      </c>
      <c r="K73" s="425">
        <v>7</v>
      </c>
      <c r="L73" s="425">
        <v>0</v>
      </c>
      <c r="M73" s="425">
        <v>1.2</v>
      </c>
      <c r="N73" s="425">
        <v>0</v>
      </c>
      <c r="O73" s="425">
        <v>0</v>
      </c>
      <c r="P73" s="425">
        <v>0</v>
      </c>
      <c r="Q73" s="425">
        <v>0</v>
      </c>
      <c r="R73" s="430">
        <v>0.8</v>
      </c>
      <c r="S73" s="430">
        <v>0</v>
      </c>
      <c r="T73" s="430">
        <v>0</v>
      </c>
      <c r="U73" s="430">
        <v>0</v>
      </c>
      <c r="V73" s="430">
        <v>0</v>
      </c>
      <c r="W73" s="430">
        <v>0</v>
      </c>
      <c r="X73" s="430">
        <v>0</v>
      </c>
      <c r="Y73" s="430">
        <v>0</v>
      </c>
      <c r="Z73" s="430">
        <v>0</v>
      </c>
      <c r="AA73" s="430">
        <v>0.4</v>
      </c>
      <c r="AB73" s="430">
        <v>19.399999999999999</v>
      </c>
      <c r="AC73" s="431">
        <v>0.2</v>
      </c>
      <c r="AD73" s="430">
        <v>0</v>
      </c>
      <c r="AE73" s="430">
        <v>1.6</v>
      </c>
      <c r="AF73" s="430">
        <v>5.6</v>
      </c>
      <c r="AG73" s="430">
        <v>0.2</v>
      </c>
      <c r="AH73" s="430">
        <v>0</v>
      </c>
      <c r="AI73" s="427">
        <f t="shared" si="2"/>
        <v>36.4</v>
      </c>
      <c r="AJ73" s="428"/>
    </row>
    <row r="74" spans="1:36" ht="17.25" customHeight="1" x14ac:dyDescent="0.2">
      <c r="A74" s="440">
        <v>1597</v>
      </c>
      <c r="B74" s="422" t="s">
        <v>67</v>
      </c>
      <c r="C74" s="423"/>
      <c r="D74" s="430">
        <v>0</v>
      </c>
      <c r="E74" s="430">
        <v>0</v>
      </c>
      <c r="F74" s="430">
        <v>0</v>
      </c>
      <c r="G74" s="430">
        <v>0</v>
      </c>
      <c r="H74" s="430">
        <v>0</v>
      </c>
      <c r="I74" s="430">
        <v>0</v>
      </c>
      <c r="J74" s="425">
        <v>0</v>
      </c>
      <c r="K74" s="425">
        <v>0</v>
      </c>
      <c r="L74" s="425">
        <v>0</v>
      </c>
      <c r="M74" s="425">
        <v>0</v>
      </c>
      <c r="N74" s="425">
        <v>0</v>
      </c>
      <c r="O74" s="425">
        <v>0</v>
      </c>
      <c r="P74" s="425">
        <v>0</v>
      </c>
      <c r="Q74" s="425">
        <v>0</v>
      </c>
      <c r="R74" s="430">
        <v>0.4</v>
      </c>
      <c r="S74" s="430">
        <v>0</v>
      </c>
      <c r="T74" s="430">
        <v>0</v>
      </c>
      <c r="U74" s="430">
        <v>0</v>
      </c>
      <c r="V74" s="430">
        <v>0</v>
      </c>
      <c r="W74" s="430">
        <v>0</v>
      </c>
      <c r="X74" s="430">
        <v>0</v>
      </c>
      <c r="Y74" s="430">
        <v>0</v>
      </c>
      <c r="Z74" s="430">
        <v>0</v>
      </c>
      <c r="AA74" s="430">
        <v>0</v>
      </c>
      <c r="AB74" s="430">
        <v>8.6</v>
      </c>
      <c r="AC74" s="430">
        <v>0.2</v>
      </c>
      <c r="AD74" s="430">
        <v>0</v>
      </c>
      <c r="AE74" s="430">
        <v>0</v>
      </c>
      <c r="AF74" s="430">
        <v>0.6</v>
      </c>
      <c r="AG74" s="430">
        <v>0.2</v>
      </c>
      <c r="AH74" s="430">
        <v>0</v>
      </c>
      <c r="AI74" s="427">
        <f t="shared" si="2"/>
        <v>9.9999999999999982</v>
      </c>
      <c r="AJ74" s="428"/>
    </row>
    <row r="75" spans="1:36" ht="17.25" customHeight="1" x14ac:dyDescent="0.2">
      <c r="A75" s="440">
        <v>1630</v>
      </c>
      <c r="B75" s="422" t="s">
        <v>68</v>
      </c>
      <c r="C75" s="423"/>
      <c r="D75" s="430">
        <v>0</v>
      </c>
      <c r="E75" s="430">
        <v>0</v>
      </c>
      <c r="F75" s="430">
        <v>0</v>
      </c>
      <c r="G75" s="430">
        <v>0</v>
      </c>
      <c r="H75" s="430">
        <v>0</v>
      </c>
      <c r="I75" s="430">
        <v>0</v>
      </c>
      <c r="J75" s="425">
        <v>0</v>
      </c>
      <c r="K75" s="425">
        <v>0</v>
      </c>
      <c r="L75" s="425">
        <v>0</v>
      </c>
      <c r="M75" s="425">
        <v>0</v>
      </c>
      <c r="N75" s="425">
        <v>0</v>
      </c>
      <c r="O75" s="425">
        <v>0</v>
      </c>
      <c r="P75" s="425">
        <v>0</v>
      </c>
      <c r="Q75" s="425">
        <v>0</v>
      </c>
      <c r="R75" s="430">
        <v>0</v>
      </c>
      <c r="S75" s="430">
        <v>0</v>
      </c>
      <c r="T75" s="430">
        <v>0</v>
      </c>
      <c r="U75" s="430">
        <v>0</v>
      </c>
      <c r="V75" s="430">
        <v>0</v>
      </c>
      <c r="W75" s="430">
        <v>0</v>
      </c>
      <c r="X75" s="430">
        <v>0</v>
      </c>
      <c r="Y75" s="430">
        <v>0</v>
      </c>
      <c r="Z75" s="430">
        <v>0</v>
      </c>
      <c r="AA75" s="430">
        <v>0.3</v>
      </c>
      <c r="AB75" s="430">
        <v>6.2</v>
      </c>
      <c r="AC75" s="430">
        <v>0</v>
      </c>
      <c r="AD75" s="430">
        <v>0</v>
      </c>
      <c r="AE75" s="430">
        <v>3.1</v>
      </c>
      <c r="AF75" s="430">
        <v>2.9</v>
      </c>
      <c r="AG75" s="430">
        <v>0</v>
      </c>
      <c r="AH75" s="430">
        <v>0</v>
      </c>
      <c r="AI75" s="427">
        <f t="shared" si="2"/>
        <v>12.5</v>
      </c>
      <c r="AJ75" s="428"/>
    </row>
    <row r="76" spans="1:36" ht="17.25" customHeight="1" x14ac:dyDescent="0.2">
      <c r="A76" s="440">
        <v>1632</v>
      </c>
      <c r="B76" s="422" t="s">
        <v>69</v>
      </c>
      <c r="C76" s="423"/>
      <c r="D76" s="430">
        <v>0</v>
      </c>
      <c r="E76" s="430">
        <v>0</v>
      </c>
      <c r="F76" s="430">
        <v>0</v>
      </c>
      <c r="G76" s="430">
        <v>0</v>
      </c>
      <c r="H76" s="430">
        <v>0</v>
      </c>
      <c r="I76" s="430">
        <v>0</v>
      </c>
      <c r="J76" s="425">
        <v>0</v>
      </c>
      <c r="K76" s="425">
        <v>0.8</v>
      </c>
      <c r="L76" s="425">
        <v>0</v>
      </c>
      <c r="M76" s="425">
        <v>0</v>
      </c>
      <c r="N76" s="425">
        <v>0</v>
      </c>
      <c r="O76" s="425">
        <v>0</v>
      </c>
      <c r="P76" s="425">
        <v>0.1</v>
      </c>
      <c r="Q76" s="425">
        <v>0</v>
      </c>
      <c r="R76" s="430">
        <v>2.1</v>
      </c>
      <c r="S76" s="430">
        <v>0</v>
      </c>
      <c r="T76" s="430">
        <v>0</v>
      </c>
      <c r="U76" s="430">
        <v>0</v>
      </c>
      <c r="V76" s="430">
        <v>0</v>
      </c>
      <c r="W76" s="430">
        <v>0</v>
      </c>
      <c r="X76" s="430">
        <v>0.1</v>
      </c>
      <c r="Y76" s="430">
        <v>0</v>
      </c>
      <c r="Z76" s="430">
        <v>0</v>
      </c>
      <c r="AA76" s="430">
        <v>0</v>
      </c>
      <c r="AB76" s="430">
        <v>11.2</v>
      </c>
      <c r="AC76" s="430">
        <v>0</v>
      </c>
      <c r="AD76" s="430">
        <v>0</v>
      </c>
      <c r="AE76" s="430">
        <v>0.2</v>
      </c>
      <c r="AF76" s="430">
        <v>5.6</v>
      </c>
      <c r="AG76" s="430">
        <v>0</v>
      </c>
      <c r="AH76" s="430">
        <v>0</v>
      </c>
      <c r="AI76" s="427">
        <f t="shared" si="2"/>
        <v>20.099999999999998</v>
      </c>
      <c r="AJ76" s="428"/>
    </row>
    <row r="77" spans="1:36" ht="17.25" customHeight="1" x14ac:dyDescent="0.2">
      <c r="A77" s="440">
        <v>1634</v>
      </c>
      <c r="B77" s="422" t="s">
        <v>89</v>
      </c>
      <c r="C77" s="423"/>
      <c r="D77" s="430">
        <v>0</v>
      </c>
      <c r="E77" s="430">
        <v>0</v>
      </c>
      <c r="F77" s="430">
        <v>0</v>
      </c>
      <c r="G77" s="430">
        <v>0</v>
      </c>
      <c r="H77" s="430">
        <v>0</v>
      </c>
      <c r="I77" s="430">
        <v>0</v>
      </c>
      <c r="J77" s="425">
        <v>0</v>
      </c>
      <c r="K77" s="425">
        <v>2.2000000000000002</v>
      </c>
      <c r="L77" s="425">
        <v>0.3</v>
      </c>
      <c r="M77" s="425">
        <v>0</v>
      </c>
      <c r="N77" s="425">
        <v>0</v>
      </c>
      <c r="O77" s="425">
        <v>0</v>
      </c>
      <c r="P77" s="425">
        <v>0</v>
      </c>
      <c r="Q77" s="425">
        <v>0</v>
      </c>
      <c r="R77" s="430">
        <v>0</v>
      </c>
      <c r="S77" s="430">
        <v>0</v>
      </c>
      <c r="T77" s="430">
        <v>0</v>
      </c>
      <c r="U77" s="430">
        <v>0</v>
      </c>
      <c r="V77" s="430">
        <v>0</v>
      </c>
      <c r="W77" s="430">
        <v>0</v>
      </c>
      <c r="X77" s="430">
        <v>0</v>
      </c>
      <c r="Y77" s="430">
        <v>0</v>
      </c>
      <c r="Z77" s="430">
        <v>0</v>
      </c>
      <c r="AA77" s="430">
        <v>22.4</v>
      </c>
      <c r="AB77" s="430">
        <v>6.8</v>
      </c>
      <c r="AC77" s="430">
        <v>4.3</v>
      </c>
      <c r="AD77" s="430">
        <v>0</v>
      </c>
      <c r="AE77" s="430">
        <v>1.1000000000000001</v>
      </c>
      <c r="AF77" s="430">
        <v>1.1000000000000001</v>
      </c>
      <c r="AG77" s="430">
        <v>0</v>
      </c>
      <c r="AH77" s="430">
        <v>0</v>
      </c>
      <c r="AI77" s="427">
        <f t="shared" si="2"/>
        <v>38.200000000000003</v>
      </c>
      <c r="AJ77" s="428"/>
    </row>
    <row r="78" spans="1:36" ht="17.25" customHeight="1" x14ac:dyDescent="0.2">
      <c r="A78" s="440">
        <v>1640</v>
      </c>
      <c r="B78" s="422" t="s">
        <v>70</v>
      </c>
      <c r="C78" s="423"/>
      <c r="D78" s="430">
        <v>0</v>
      </c>
      <c r="E78" s="430">
        <v>0</v>
      </c>
      <c r="F78" s="430">
        <v>0</v>
      </c>
      <c r="G78" s="430">
        <v>0</v>
      </c>
      <c r="H78" s="430">
        <v>0</v>
      </c>
      <c r="I78" s="430">
        <v>0</v>
      </c>
      <c r="J78" s="425">
        <v>0</v>
      </c>
      <c r="K78" s="425">
        <v>0</v>
      </c>
      <c r="L78" s="425">
        <v>0</v>
      </c>
      <c r="M78" s="425">
        <v>0</v>
      </c>
      <c r="N78" s="425">
        <v>0</v>
      </c>
      <c r="O78" s="425">
        <v>0</v>
      </c>
      <c r="P78" s="425">
        <v>0</v>
      </c>
      <c r="Q78" s="425">
        <v>0</v>
      </c>
      <c r="R78" s="430">
        <v>0</v>
      </c>
      <c r="S78" s="430">
        <v>0</v>
      </c>
      <c r="T78" s="430">
        <v>0</v>
      </c>
      <c r="U78" s="430">
        <v>0</v>
      </c>
      <c r="V78" s="430">
        <v>0</v>
      </c>
      <c r="W78" s="430">
        <v>0</v>
      </c>
      <c r="X78" s="430">
        <v>0</v>
      </c>
      <c r="Y78" s="430">
        <v>0</v>
      </c>
      <c r="Z78" s="430">
        <v>0</v>
      </c>
      <c r="AA78" s="430">
        <v>0</v>
      </c>
      <c r="AB78" s="430">
        <v>2.6</v>
      </c>
      <c r="AC78" s="430">
        <v>0</v>
      </c>
      <c r="AD78" s="430">
        <v>0</v>
      </c>
      <c r="AE78" s="430">
        <v>0</v>
      </c>
      <c r="AF78" s="430">
        <v>0.4</v>
      </c>
      <c r="AG78" s="430">
        <v>0.2</v>
      </c>
      <c r="AH78" s="430">
        <v>0</v>
      </c>
      <c r="AI78" s="427">
        <f t="shared" si="2"/>
        <v>3.2</v>
      </c>
      <c r="AJ78" s="428"/>
    </row>
    <row r="79" spans="1:36" ht="17.25" customHeight="1" x14ac:dyDescent="0.2">
      <c r="A79" s="440">
        <v>1666</v>
      </c>
      <c r="B79" s="422" t="s">
        <v>71</v>
      </c>
      <c r="C79" s="423"/>
      <c r="D79" s="430">
        <v>0</v>
      </c>
      <c r="E79" s="430">
        <v>0</v>
      </c>
      <c r="F79" s="430">
        <v>0</v>
      </c>
      <c r="G79" s="430">
        <v>0</v>
      </c>
      <c r="H79" s="430">
        <v>0</v>
      </c>
      <c r="I79" s="430">
        <v>0</v>
      </c>
      <c r="J79" s="425">
        <v>0</v>
      </c>
      <c r="K79" s="425">
        <v>0</v>
      </c>
      <c r="L79" s="425">
        <v>0</v>
      </c>
      <c r="M79" s="425">
        <v>0</v>
      </c>
      <c r="N79" s="425">
        <v>0</v>
      </c>
      <c r="O79" s="425">
        <v>0</v>
      </c>
      <c r="P79" s="425">
        <v>0</v>
      </c>
      <c r="Q79" s="425">
        <v>0</v>
      </c>
      <c r="R79" s="430">
        <v>0</v>
      </c>
      <c r="S79" s="430">
        <v>0</v>
      </c>
      <c r="T79" s="430">
        <v>0</v>
      </c>
      <c r="U79" s="430">
        <v>0</v>
      </c>
      <c r="V79" s="430">
        <v>0</v>
      </c>
      <c r="W79" s="430">
        <v>0</v>
      </c>
      <c r="X79" s="430">
        <v>0</v>
      </c>
      <c r="Y79" s="430">
        <v>0</v>
      </c>
      <c r="Z79" s="430">
        <v>0</v>
      </c>
      <c r="AA79" s="430">
        <v>0</v>
      </c>
      <c r="AB79" s="430">
        <v>31.6</v>
      </c>
      <c r="AC79" s="430">
        <v>0</v>
      </c>
      <c r="AD79" s="430">
        <v>0</v>
      </c>
      <c r="AE79" s="430">
        <v>0</v>
      </c>
      <c r="AF79" s="430">
        <v>1.7</v>
      </c>
      <c r="AG79" s="430">
        <v>0</v>
      </c>
      <c r="AH79" s="430">
        <v>0</v>
      </c>
      <c r="AI79" s="427">
        <f t="shared" si="2"/>
        <v>33.300000000000004</v>
      </c>
      <c r="AJ79" s="428"/>
    </row>
    <row r="80" spans="1:36" ht="17.25" customHeight="1" x14ac:dyDescent="0.2">
      <c r="A80" s="440">
        <v>1668</v>
      </c>
      <c r="B80" s="422" t="s">
        <v>72</v>
      </c>
      <c r="C80" s="423"/>
      <c r="D80" s="430">
        <v>0</v>
      </c>
      <c r="E80" s="430">
        <v>0</v>
      </c>
      <c r="F80" s="430">
        <v>0</v>
      </c>
      <c r="G80" s="430">
        <v>0</v>
      </c>
      <c r="H80" s="430">
        <v>0</v>
      </c>
      <c r="I80" s="430">
        <v>0</v>
      </c>
      <c r="J80" s="425">
        <v>0</v>
      </c>
      <c r="K80" s="425">
        <v>0</v>
      </c>
      <c r="L80" s="425">
        <v>0</v>
      </c>
      <c r="M80" s="425">
        <v>0</v>
      </c>
      <c r="N80" s="425">
        <v>0</v>
      </c>
      <c r="O80" s="425">
        <v>0</v>
      </c>
      <c r="P80" s="425">
        <v>0</v>
      </c>
      <c r="Q80" s="425">
        <v>0</v>
      </c>
      <c r="R80" s="430">
        <v>0</v>
      </c>
      <c r="S80" s="430">
        <v>0</v>
      </c>
      <c r="T80" s="430">
        <v>0</v>
      </c>
      <c r="U80" s="430">
        <v>0</v>
      </c>
      <c r="V80" s="430">
        <v>0</v>
      </c>
      <c r="W80" s="430">
        <v>0</v>
      </c>
      <c r="X80" s="430">
        <v>0</v>
      </c>
      <c r="Y80" s="430">
        <v>0</v>
      </c>
      <c r="Z80" s="430">
        <v>0</v>
      </c>
      <c r="AA80" s="430">
        <v>0</v>
      </c>
      <c r="AB80" s="430">
        <v>34</v>
      </c>
      <c r="AC80" s="430">
        <v>0</v>
      </c>
      <c r="AD80" s="430">
        <v>0</v>
      </c>
      <c r="AE80" s="430">
        <v>0</v>
      </c>
      <c r="AF80" s="430">
        <v>1.7</v>
      </c>
      <c r="AG80" s="430">
        <v>0</v>
      </c>
      <c r="AH80" s="430">
        <v>0</v>
      </c>
      <c r="AI80" s="427">
        <f t="shared" si="2"/>
        <v>35.700000000000003</v>
      </c>
      <c r="AJ80" s="428"/>
    </row>
    <row r="81" spans="1:36" ht="17.25" customHeight="1" x14ac:dyDescent="0.2">
      <c r="A81" s="440">
        <v>1674</v>
      </c>
      <c r="B81" s="422" t="s">
        <v>73</v>
      </c>
      <c r="C81" s="423"/>
      <c r="D81" s="430">
        <v>0</v>
      </c>
      <c r="E81" s="430">
        <v>0</v>
      </c>
      <c r="F81" s="430">
        <v>0</v>
      </c>
      <c r="G81" s="430">
        <v>0</v>
      </c>
      <c r="H81" s="430">
        <v>0</v>
      </c>
      <c r="I81" s="430">
        <v>0</v>
      </c>
      <c r="J81" s="425">
        <v>0</v>
      </c>
      <c r="K81" s="425">
        <v>2.2999999999999998</v>
      </c>
      <c r="L81" s="425">
        <v>0</v>
      </c>
      <c r="M81" s="425">
        <v>0.9</v>
      </c>
      <c r="N81" s="425">
        <v>0.1</v>
      </c>
      <c r="O81" s="425">
        <v>0</v>
      </c>
      <c r="P81" s="425">
        <v>0</v>
      </c>
      <c r="Q81" s="425">
        <v>0</v>
      </c>
      <c r="R81" s="430">
        <v>0</v>
      </c>
      <c r="S81" s="430">
        <v>0</v>
      </c>
      <c r="T81" s="430">
        <v>0</v>
      </c>
      <c r="U81" s="430">
        <v>0</v>
      </c>
      <c r="V81" s="430">
        <v>0</v>
      </c>
      <c r="W81" s="430">
        <v>0</v>
      </c>
      <c r="X81" s="430">
        <v>0</v>
      </c>
      <c r="Y81" s="430">
        <v>0.1</v>
      </c>
      <c r="Z81" s="430">
        <v>0</v>
      </c>
      <c r="AA81" s="430">
        <v>21.7</v>
      </c>
      <c r="AB81" s="430">
        <v>16.100000000000001</v>
      </c>
      <c r="AC81" s="430">
        <v>0.5</v>
      </c>
      <c r="AD81" s="430">
        <v>0</v>
      </c>
      <c r="AE81" s="430">
        <v>0.7</v>
      </c>
      <c r="AF81" s="430">
        <v>3.2</v>
      </c>
      <c r="AG81" s="430">
        <v>0.1</v>
      </c>
      <c r="AH81" s="430">
        <v>0</v>
      </c>
      <c r="AI81" s="427">
        <f t="shared" si="2"/>
        <v>45.70000000000001</v>
      </c>
      <c r="AJ81" s="428"/>
    </row>
    <row r="82" spans="1:36" ht="17.25" customHeight="1" x14ac:dyDescent="0.2">
      <c r="A82" s="440">
        <v>1686</v>
      </c>
      <c r="B82" s="422" t="s">
        <v>74</v>
      </c>
      <c r="C82" s="423"/>
      <c r="D82" s="430">
        <v>0</v>
      </c>
      <c r="E82" s="430">
        <v>0</v>
      </c>
      <c r="F82" s="430">
        <v>0</v>
      </c>
      <c r="G82" s="430">
        <v>0</v>
      </c>
      <c r="H82" s="430">
        <v>0</v>
      </c>
      <c r="I82" s="430">
        <v>0</v>
      </c>
      <c r="J82" s="430">
        <v>0</v>
      </c>
      <c r="K82" s="430">
        <v>0</v>
      </c>
      <c r="L82" s="430">
        <v>0</v>
      </c>
      <c r="M82" s="425">
        <v>0</v>
      </c>
      <c r="N82" s="425">
        <v>0</v>
      </c>
      <c r="O82" s="425">
        <v>0</v>
      </c>
      <c r="P82" s="425">
        <v>0</v>
      </c>
      <c r="Q82" s="425">
        <v>0</v>
      </c>
      <c r="R82" s="430">
        <v>0</v>
      </c>
      <c r="S82" s="430">
        <v>0</v>
      </c>
      <c r="T82" s="430">
        <v>0</v>
      </c>
      <c r="U82" s="430">
        <v>0</v>
      </c>
      <c r="V82" s="430">
        <v>0</v>
      </c>
      <c r="W82" s="430">
        <v>0</v>
      </c>
      <c r="X82" s="430">
        <v>0</v>
      </c>
      <c r="Y82" s="430">
        <v>0</v>
      </c>
      <c r="Z82" s="430">
        <v>0</v>
      </c>
      <c r="AA82" s="430">
        <v>1.4</v>
      </c>
      <c r="AB82" s="430">
        <v>3.4</v>
      </c>
      <c r="AC82" s="430">
        <v>0.4</v>
      </c>
      <c r="AD82" s="430">
        <v>0</v>
      </c>
      <c r="AE82" s="430">
        <v>1.4</v>
      </c>
      <c r="AF82" s="430">
        <v>3</v>
      </c>
      <c r="AG82" s="430">
        <v>0</v>
      </c>
      <c r="AH82" s="430">
        <v>0</v>
      </c>
      <c r="AI82" s="427">
        <f t="shared" si="2"/>
        <v>9.6</v>
      </c>
      <c r="AJ82" s="428"/>
    </row>
    <row r="83" spans="1:36" ht="17.25" customHeight="1" x14ac:dyDescent="0.2">
      <c r="A83" s="440">
        <v>1690</v>
      </c>
      <c r="B83" s="422" t="s">
        <v>37</v>
      </c>
      <c r="C83" s="423"/>
      <c r="D83" s="430">
        <v>0</v>
      </c>
      <c r="E83" s="430">
        <v>0</v>
      </c>
      <c r="F83" s="430">
        <v>0</v>
      </c>
      <c r="G83" s="430">
        <v>0</v>
      </c>
      <c r="H83" s="430">
        <v>0</v>
      </c>
      <c r="I83" s="430">
        <v>0</v>
      </c>
      <c r="J83" s="430">
        <v>0</v>
      </c>
      <c r="K83" s="430">
        <v>1.6</v>
      </c>
      <c r="L83" s="425">
        <v>0</v>
      </c>
      <c r="M83" s="425">
        <v>0</v>
      </c>
      <c r="N83" s="425">
        <v>0</v>
      </c>
      <c r="O83" s="425">
        <v>0</v>
      </c>
      <c r="P83" s="425">
        <v>0</v>
      </c>
      <c r="Q83" s="425">
        <v>0</v>
      </c>
      <c r="R83" s="430">
        <v>1.1000000000000001</v>
      </c>
      <c r="S83" s="430">
        <v>0</v>
      </c>
      <c r="T83" s="430">
        <v>0</v>
      </c>
      <c r="U83" s="430">
        <v>0</v>
      </c>
      <c r="V83" s="430">
        <v>0</v>
      </c>
      <c r="W83" s="430">
        <v>0</v>
      </c>
      <c r="X83" s="430">
        <v>0</v>
      </c>
      <c r="Y83" s="430">
        <v>0</v>
      </c>
      <c r="Z83" s="430">
        <v>0</v>
      </c>
      <c r="AA83" s="430">
        <v>0.2</v>
      </c>
      <c r="AB83" s="430">
        <v>23.8</v>
      </c>
      <c r="AC83" s="430">
        <v>0</v>
      </c>
      <c r="AD83" s="430">
        <v>0.2</v>
      </c>
      <c r="AE83" s="430">
        <v>0</v>
      </c>
      <c r="AF83" s="430">
        <v>2</v>
      </c>
      <c r="AG83" s="430">
        <v>0</v>
      </c>
      <c r="AH83" s="430">
        <v>0</v>
      </c>
      <c r="AI83" s="427">
        <f t="shared" si="2"/>
        <v>28.900000000000002</v>
      </c>
      <c r="AJ83" s="428"/>
    </row>
    <row r="84" spans="1:36" ht="17.25" customHeight="1" x14ac:dyDescent="0.2">
      <c r="A84" s="440">
        <v>1800</v>
      </c>
      <c r="B84" s="422" t="s">
        <v>75</v>
      </c>
      <c r="C84" s="423"/>
      <c r="D84" s="430">
        <v>0</v>
      </c>
      <c r="E84" s="430">
        <v>0</v>
      </c>
      <c r="F84" s="430">
        <v>0</v>
      </c>
      <c r="G84" s="430">
        <v>0</v>
      </c>
      <c r="H84" s="430">
        <v>0</v>
      </c>
      <c r="I84" s="430">
        <v>0</v>
      </c>
      <c r="J84" s="430">
        <v>0</v>
      </c>
      <c r="K84" s="430">
        <v>0.8</v>
      </c>
      <c r="L84" s="425">
        <v>0.2</v>
      </c>
      <c r="M84" s="425">
        <v>0</v>
      </c>
      <c r="N84" s="425">
        <v>0</v>
      </c>
      <c r="O84" s="425">
        <v>0</v>
      </c>
      <c r="P84" s="425">
        <v>0</v>
      </c>
      <c r="Q84" s="425">
        <v>0</v>
      </c>
      <c r="R84" s="430">
        <v>0</v>
      </c>
      <c r="S84" s="430">
        <v>0</v>
      </c>
      <c r="T84" s="430">
        <v>0</v>
      </c>
      <c r="U84" s="430">
        <v>0</v>
      </c>
      <c r="V84" s="430">
        <v>0</v>
      </c>
      <c r="W84" s="430">
        <v>0</v>
      </c>
      <c r="X84" s="430">
        <v>0</v>
      </c>
      <c r="Y84" s="430">
        <v>0</v>
      </c>
      <c r="Z84" s="430">
        <v>0</v>
      </c>
      <c r="AA84" s="430">
        <v>0</v>
      </c>
      <c r="AB84" s="430">
        <v>3</v>
      </c>
      <c r="AC84" s="430">
        <v>0</v>
      </c>
      <c r="AD84" s="430">
        <v>0</v>
      </c>
      <c r="AE84" s="430">
        <v>4.5999999999999996</v>
      </c>
      <c r="AF84" s="430">
        <v>0.8</v>
      </c>
      <c r="AG84" s="430">
        <v>0</v>
      </c>
      <c r="AH84" s="430">
        <v>0</v>
      </c>
      <c r="AI84" s="427">
        <f t="shared" si="2"/>
        <v>9.4</v>
      </c>
      <c r="AJ84" s="428"/>
    </row>
    <row r="85" spans="1:36" ht="17.25" customHeight="1" x14ac:dyDescent="0.2">
      <c r="A85" s="440">
        <v>1810</v>
      </c>
      <c r="B85" s="422" t="s">
        <v>76</v>
      </c>
      <c r="C85" s="423"/>
      <c r="D85" s="430">
        <v>0</v>
      </c>
      <c r="E85" s="430">
        <v>0</v>
      </c>
      <c r="F85" s="430">
        <v>0</v>
      </c>
      <c r="G85" s="430">
        <v>0</v>
      </c>
      <c r="H85" s="430">
        <v>0</v>
      </c>
      <c r="I85" s="430">
        <v>0</v>
      </c>
      <c r="J85" s="425">
        <v>0</v>
      </c>
      <c r="K85" s="425">
        <v>0</v>
      </c>
      <c r="L85" s="425">
        <v>0</v>
      </c>
      <c r="M85" s="425">
        <v>0</v>
      </c>
      <c r="N85" s="425">
        <v>0</v>
      </c>
      <c r="O85" s="425">
        <v>0</v>
      </c>
      <c r="P85" s="425">
        <v>0</v>
      </c>
      <c r="Q85" s="425">
        <v>0</v>
      </c>
      <c r="R85" s="430">
        <v>0</v>
      </c>
      <c r="S85" s="430">
        <v>0</v>
      </c>
      <c r="T85" s="430">
        <v>0</v>
      </c>
      <c r="U85" s="430">
        <v>0</v>
      </c>
      <c r="V85" s="430">
        <v>0</v>
      </c>
      <c r="W85" s="430">
        <v>0</v>
      </c>
      <c r="X85" s="430">
        <v>0</v>
      </c>
      <c r="Y85" s="430">
        <v>0</v>
      </c>
      <c r="Z85" s="430">
        <v>0</v>
      </c>
      <c r="AA85" s="430">
        <v>0</v>
      </c>
      <c r="AB85" s="430">
        <v>1.3</v>
      </c>
      <c r="AC85" s="430">
        <v>0</v>
      </c>
      <c r="AD85" s="430">
        <v>0</v>
      </c>
      <c r="AE85" s="430">
        <v>9.1</v>
      </c>
      <c r="AF85" s="430">
        <v>3.1</v>
      </c>
      <c r="AG85" s="430">
        <v>0.1</v>
      </c>
      <c r="AH85" s="430">
        <v>0</v>
      </c>
      <c r="AI85" s="427">
        <f t="shared" si="2"/>
        <v>13.6</v>
      </c>
      <c r="AJ85" s="428"/>
    </row>
    <row r="86" spans="1:36" ht="17.25" customHeight="1" x14ac:dyDescent="0.2">
      <c r="A86" s="440">
        <v>1889</v>
      </c>
      <c r="B86" s="422" t="s">
        <v>77</v>
      </c>
      <c r="C86" s="423"/>
      <c r="D86" s="430">
        <v>0</v>
      </c>
      <c r="E86" s="430">
        <v>0</v>
      </c>
      <c r="F86" s="430">
        <v>0</v>
      </c>
      <c r="G86" s="430">
        <v>0</v>
      </c>
      <c r="H86" s="430">
        <v>0</v>
      </c>
      <c r="I86" s="430">
        <v>0</v>
      </c>
      <c r="J86" s="425">
        <v>0</v>
      </c>
      <c r="K86" s="425">
        <v>0</v>
      </c>
      <c r="L86" s="425">
        <v>0</v>
      </c>
      <c r="M86" s="425">
        <v>0</v>
      </c>
      <c r="N86" s="425">
        <v>0</v>
      </c>
      <c r="O86" s="425">
        <v>0</v>
      </c>
      <c r="P86" s="425">
        <v>0</v>
      </c>
      <c r="Q86" s="425">
        <v>0</v>
      </c>
      <c r="R86" s="430">
        <v>0</v>
      </c>
      <c r="S86" s="430">
        <v>0</v>
      </c>
      <c r="T86" s="430">
        <v>0</v>
      </c>
      <c r="U86" s="430">
        <v>0</v>
      </c>
      <c r="V86" s="430">
        <v>0</v>
      </c>
      <c r="W86" s="430">
        <v>0</v>
      </c>
      <c r="X86" s="430">
        <v>0</v>
      </c>
      <c r="Y86" s="430">
        <v>0</v>
      </c>
      <c r="Z86" s="430">
        <v>0</v>
      </c>
      <c r="AA86" s="430">
        <v>0</v>
      </c>
      <c r="AB86" s="430">
        <v>5.8</v>
      </c>
      <c r="AC86" s="430">
        <v>0</v>
      </c>
      <c r="AD86" s="430">
        <v>0</v>
      </c>
      <c r="AE86" s="430">
        <v>7.8</v>
      </c>
      <c r="AF86" s="430">
        <v>1</v>
      </c>
      <c r="AG86" s="430">
        <v>0</v>
      </c>
      <c r="AH86" s="430">
        <v>0</v>
      </c>
      <c r="AI86" s="427">
        <f t="shared" si="2"/>
        <v>14.6</v>
      </c>
      <c r="AJ86" s="428"/>
    </row>
    <row r="87" spans="1:36" ht="10.5" customHeight="1" x14ac:dyDescent="0.2">
      <c r="C87" s="451"/>
      <c r="X87" s="452"/>
      <c r="Y87" s="452"/>
      <c r="Z87" s="452"/>
      <c r="AA87" s="452"/>
      <c r="AB87" s="452"/>
      <c r="AC87" s="452"/>
      <c r="AD87" s="452"/>
      <c r="AE87" s="452"/>
      <c r="AF87" s="452"/>
      <c r="AG87" s="452"/>
      <c r="AH87" s="452"/>
      <c r="AI87" s="453"/>
      <c r="AJ87" s="454"/>
    </row>
    <row r="88" spans="1:36" ht="17.25" customHeight="1" x14ac:dyDescent="0.2">
      <c r="A88" s="455"/>
      <c r="B88" s="456" t="s">
        <v>78</v>
      </c>
      <c r="C88" s="457">
        <v>32.700000000000003</v>
      </c>
      <c r="D88" s="458">
        <v>0</v>
      </c>
      <c r="E88" s="458">
        <v>0</v>
      </c>
      <c r="F88" s="458">
        <v>0</v>
      </c>
      <c r="G88" s="458">
        <v>0</v>
      </c>
      <c r="H88" s="458">
        <v>0</v>
      </c>
      <c r="I88" s="459">
        <v>0</v>
      </c>
      <c r="J88" s="459">
        <v>0</v>
      </c>
      <c r="K88" s="459">
        <v>4</v>
      </c>
      <c r="L88" s="458">
        <v>0.1</v>
      </c>
      <c r="M88" s="458">
        <v>0</v>
      </c>
      <c r="N88" s="458">
        <v>0</v>
      </c>
      <c r="O88" s="458">
        <v>0</v>
      </c>
      <c r="P88" s="458">
        <v>0</v>
      </c>
      <c r="Q88" s="458">
        <v>0</v>
      </c>
      <c r="R88" s="458">
        <v>2.2000000000000002</v>
      </c>
      <c r="S88" s="458">
        <v>0</v>
      </c>
      <c r="T88" s="458">
        <v>0</v>
      </c>
      <c r="U88" s="458">
        <v>0</v>
      </c>
      <c r="V88" s="458">
        <v>0</v>
      </c>
      <c r="W88" s="458">
        <v>0</v>
      </c>
      <c r="X88" s="458">
        <v>0</v>
      </c>
      <c r="Y88" s="458">
        <v>0</v>
      </c>
      <c r="Z88" s="458">
        <v>0</v>
      </c>
      <c r="AA88" s="458">
        <v>3.6</v>
      </c>
      <c r="AB88" s="458">
        <v>13.9</v>
      </c>
      <c r="AC88" s="458">
        <v>1</v>
      </c>
      <c r="AD88" s="459"/>
      <c r="AE88" s="459"/>
      <c r="AF88" s="459">
        <v>8.1</v>
      </c>
      <c r="AG88" s="458">
        <v>0.1</v>
      </c>
      <c r="AH88" s="458">
        <v>0.2</v>
      </c>
      <c r="AI88" s="418">
        <v>32.9</v>
      </c>
      <c r="AJ88" s="460">
        <f>AI88/C88</f>
        <v>1.0061162079510702</v>
      </c>
    </row>
    <row r="89" spans="1:36" ht="17.25" hidden="1" customHeight="1" x14ac:dyDescent="0.2">
      <c r="A89" s="455"/>
      <c r="B89" s="461"/>
      <c r="C89" s="462"/>
      <c r="D89" s="463">
        <f>SUM(D88)</f>
        <v>0</v>
      </c>
      <c r="E89" s="463">
        <f t="shared" ref="E89:AG89" si="3">SUM(E88,D89)</f>
        <v>0</v>
      </c>
      <c r="F89" s="463">
        <f t="shared" si="3"/>
        <v>0</v>
      </c>
      <c r="G89" s="463">
        <f t="shared" si="3"/>
        <v>0</v>
      </c>
      <c r="H89" s="463">
        <f t="shared" si="3"/>
        <v>0</v>
      </c>
      <c r="I89" s="463">
        <f t="shared" si="3"/>
        <v>0</v>
      </c>
      <c r="J89" s="463">
        <f t="shared" si="3"/>
        <v>0</v>
      </c>
      <c r="K89" s="463">
        <f t="shared" si="3"/>
        <v>4</v>
      </c>
      <c r="L89" s="463">
        <f t="shared" si="3"/>
        <v>4.0999999999999996</v>
      </c>
      <c r="M89" s="463">
        <f t="shared" si="3"/>
        <v>4.0999999999999996</v>
      </c>
      <c r="N89" s="463">
        <f t="shared" si="3"/>
        <v>4.0999999999999996</v>
      </c>
      <c r="O89" s="463">
        <f t="shared" si="3"/>
        <v>4.0999999999999996</v>
      </c>
      <c r="P89" s="463">
        <f t="shared" si="3"/>
        <v>4.0999999999999996</v>
      </c>
      <c r="Q89" s="463">
        <f t="shared" si="3"/>
        <v>4.0999999999999996</v>
      </c>
      <c r="R89" s="463">
        <f t="shared" si="3"/>
        <v>6.3</v>
      </c>
      <c r="S89" s="463">
        <f t="shared" si="3"/>
        <v>6.3</v>
      </c>
      <c r="T89" s="463">
        <f t="shared" si="3"/>
        <v>6.3</v>
      </c>
      <c r="U89" s="463">
        <f t="shared" si="3"/>
        <v>6.3</v>
      </c>
      <c r="V89" s="463">
        <f t="shared" si="3"/>
        <v>6.3</v>
      </c>
      <c r="W89" s="463">
        <f t="shared" si="3"/>
        <v>6.3</v>
      </c>
      <c r="X89" s="463">
        <f t="shared" si="3"/>
        <v>6.3</v>
      </c>
      <c r="Y89" s="463">
        <f t="shared" si="3"/>
        <v>6.3</v>
      </c>
      <c r="Z89" s="463">
        <f t="shared" si="3"/>
        <v>6.3</v>
      </c>
      <c r="AA89" s="463">
        <f t="shared" si="3"/>
        <v>9.9</v>
      </c>
      <c r="AB89" s="463">
        <f t="shared" si="3"/>
        <v>23.8</v>
      </c>
      <c r="AC89" s="463">
        <f t="shared" si="3"/>
        <v>24.8</v>
      </c>
      <c r="AD89" s="463">
        <f t="shared" si="3"/>
        <v>24.8</v>
      </c>
      <c r="AE89" s="463">
        <f t="shared" si="3"/>
        <v>24.8</v>
      </c>
      <c r="AF89" s="463">
        <f t="shared" si="3"/>
        <v>32.9</v>
      </c>
      <c r="AG89" s="463">
        <f t="shared" si="3"/>
        <v>33</v>
      </c>
      <c r="AH89" s="463">
        <v>10.199999999999999</v>
      </c>
      <c r="AI89" s="464">
        <v>22.7</v>
      </c>
      <c r="AJ89" s="465" t="e">
        <f>AI89/#REF!</f>
        <v>#REF!</v>
      </c>
    </row>
    <row r="90" spans="1:36" s="470" customFormat="1" ht="17.25" hidden="1" customHeight="1" x14ac:dyDescent="0.2">
      <c r="A90" s="455"/>
      <c r="B90" s="466"/>
      <c r="C90" s="467"/>
      <c r="D90" s="468" t="e">
        <f>AVERAGE(D89/#REF!)</f>
        <v>#REF!</v>
      </c>
      <c r="E90" s="468" t="e">
        <f>AVERAGE(E89/#REF!)</f>
        <v>#REF!</v>
      </c>
      <c r="F90" s="468" t="e">
        <f>AVERAGE(F89/#REF!)</f>
        <v>#REF!</v>
      </c>
      <c r="G90" s="468" t="e">
        <f>AVERAGE(G89/#REF!)</f>
        <v>#REF!</v>
      </c>
      <c r="H90" s="468" t="e">
        <f>AVERAGE(H89/#REF!)</f>
        <v>#REF!</v>
      </c>
      <c r="I90" s="468" t="e">
        <f>AVERAGE(I89/#REF!)</f>
        <v>#REF!</v>
      </c>
      <c r="J90" s="468" t="e">
        <f>AVERAGE(J89/#REF!)</f>
        <v>#REF!</v>
      </c>
      <c r="K90" s="468" t="e">
        <f>AVERAGE(K89/#REF!)</f>
        <v>#REF!</v>
      </c>
      <c r="L90" s="468" t="e">
        <f>AVERAGE(L89/#REF!)</f>
        <v>#REF!</v>
      </c>
      <c r="M90" s="468" t="e">
        <f>AVERAGE(M89/#REF!)</f>
        <v>#REF!</v>
      </c>
      <c r="N90" s="468" t="e">
        <f>AVERAGE(N89/#REF!)</f>
        <v>#REF!</v>
      </c>
      <c r="O90" s="468" t="e">
        <f>AVERAGE(O89/#REF!)</f>
        <v>#REF!</v>
      </c>
      <c r="P90" s="468" t="e">
        <f>AVERAGE(P89/#REF!)</f>
        <v>#REF!</v>
      </c>
      <c r="Q90" s="468" t="e">
        <f>AVERAGE(Q89/#REF!)</f>
        <v>#REF!</v>
      </c>
      <c r="R90" s="468" t="e">
        <f>AVERAGE(R89/#REF!)</f>
        <v>#REF!</v>
      </c>
      <c r="S90" s="468" t="e">
        <f>AVERAGE(S89/#REF!)</f>
        <v>#REF!</v>
      </c>
      <c r="T90" s="468" t="e">
        <f>AVERAGE(T89/#REF!)</f>
        <v>#REF!</v>
      </c>
      <c r="U90" s="468" t="e">
        <f>AVERAGE(U89/#REF!)</f>
        <v>#REF!</v>
      </c>
      <c r="V90" s="468" t="e">
        <f>AVERAGE(V89/#REF!)</f>
        <v>#REF!</v>
      </c>
      <c r="W90" s="468" t="e">
        <f>AVERAGE(W89/#REF!)</f>
        <v>#REF!</v>
      </c>
      <c r="X90" s="468" t="e">
        <f>AVERAGE(X89/#REF!)</f>
        <v>#REF!</v>
      </c>
      <c r="Y90" s="468" t="e">
        <f>AVERAGE(Y89/#REF!)</f>
        <v>#REF!</v>
      </c>
      <c r="Z90" s="468" t="e">
        <f>AVERAGE(Z89/#REF!)</f>
        <v>#REF!</v>
      </c>
      <c r="AA90" s="468" t="e">
        <f>AVERAGE(AA89/#REF!)</f>
        <v>#REF!</v>
      </c>
      <c r="AB90" s="468" t="e">
        <f>AVERAGE(AB89/#REF!)</f>
        <v>#REF!</v>
      </c>
      <c r="AC90" s="468" t="e">
        <f>AVERAGE(AC89/#REF!)</f>
        <v>#REF!</v>
      </c>
      <c r="AD90" s="468" t="e">
        <f>AVERAGE(AD89/#REF!)</f>
        <v>#REF!</v>
      </c>
      <c r="AE90" s="468" t="e">
        <f>AVERAGE(AE89/#REF!)</f>
        <v>#REF!</v>
      </c>
      <c r="AF90" s="468" t="e">
        <f>AVERAGE(AF89/#REF!)</f>
        <v>#REF!</v>
      </c>
      <c r="AG90" s="468" t="e">
        <f>AVERAGE(AG89/#REF!)</f>
        <v>#REF!</v>
      </c>
      <c r="AH90" s="468" t="e">
        <f>AVERAGE(AH89/#REF!)</f>
        <v>#REF!</v>
      </c>
      <c r="AI90" s="464"/>
      <c r="AJ90" s="469"/>
    </row>
    <row r="91" spans="1:36" s="471" customFormat="1" ht="17.25" customHeight="1" x14ac:dyDescent="0.2">
      <c r="B91" s="472"/>
      <c r="C91" s="473"/>
      <c r="E91" s="474"/>
      <c r="F91" s="474"/>
      <c r="G91" s="475"/>
      <c r="H91" s="474" t="s">
        <v>79</v>
      </c>
      <c r="I91" s="476"/>
      <c r="K91" s="477"/>
      <c r="L91" s="474" t="s">
        <v>80</v>
      </c>
      <c r="M91" s="476"/>
      <c r="N91" s="476"/>
      <c r="O91" s="476"/>
      <c r="P91" s="474" t="s">
        <v>81</v>
      </c>
      <c r="Q91" s="476"/>
      <c r="R91" s="476"/>
      <c r="S91" s="476"/>
      <c r="T91" s="476"/>
      <c r="U91" s="476" t="s">
        <v>82</v>
      </c>
      <c r="W91" s="476"/>
      <c r="X91" s="476"/>
      <c r="Y91" s="476"/>
      <c r="Z91" s="476"/>
      <c r="AA91" s="476"/>
      <c r="AB91" s="476"/>
      <c r="AC91" s="476"/>
      <c r="AD91" s="476"/>
      <c r="AE91" s="476"/>
      <c r="AF91" s="476"/>
      <c r="AG91" s="476"/>
      <c r="AH91" s="476"/>
      <c r="AI91" s="476"/>
      <c r="AJ91" s="476"/>
    </row>
    <row r="92" spans="1:36" ht="17.25" customHeight="1" x14ac:dyDescent="0.2">
      <c r="AI92" s="478"/>
      <c r="AJ92" s="479"/>
    </row>
    <row r="93" spans="1:36" ht="17.25" customHeight="1" x14ac:dyDescent="0.2">
      <c r="AI93" s="478"/>
      <c r="AJ93" s="479"/>
    </row>
    <row r="94" spans="1:36" s="486" customFormat="1" ht="17.25" hidden="1" customHeight="1" outlineLevel="1" x14ac:dyDescent="0.25">
      <c r="A94" s="480"/>
      <c r="B94" s="481" t="s">
        <v>83</v>
      </c>
      <c r="C94" s="482" t="s">
        <v>104</v>
      </c>
      <c r="D94" s="483">
        <f t="shared" ref="D94:AH94" si="4">SUM(D4,D5,D6,D34,D36)/(SUM((COUNTIF(D4,"&gt;=0")),(COUNTIF(D5,"&gt;=0")),(COUNTIF(D6,"&gt;=0")),(COUNTIF(D34,"&gt;=0")),(COUNTIF(D36,"&gt;=0")))+SUM((COUNTIF(D4,"=TR")),(COUNTIF(D5,"=TR")),(COUNTIF(D6,"=TR")),(COUNTIF(D34,"=TR")),(COUNTIF(D36,"=TR"))))</f>
        <v>0</v>
      </c>
      <c r="E94" s="483">
        <f t="shared" si="4"/>
        <v>0</v>
      </c>
      <c r="F94" s="483">
        <f t="shared" si="4"/>
        <v>0</v>
      </c>
      <c r="G94" s="483">
        <f t="shared" si="4"/>
        <v>0</v>
      </c>
      <c r="H94" s="483">
        <f t="shared" si="4"/>
        <v>0</v>
      </c>
      <c r="I94" s="483">
        <f t="shared" si="4"/>
        <v>0</v>
      </c>
      <c r="J94" s="483">
        <f t="shared" si="4"/>
        <v>0</v>
      </c>
      <c r="K94" s="483">
        <f t="shared" si="4"/>
        <v>3.16</v>
      </c>
      <c r="L94" s="483">
        <f t="shared" si="4"/>
        <v>0</v>
      </c>
      <c r="M94" s="483">
        <f t="shared" si="4"/>
        <v>0.04</v>
      </c>
      <c r="N94" s="483">
        <f t="shared" si="4"/>
        <v>0</v>
      </c>
      <c r="O94" s="483">
        <f t="shared" si="4"/>
        <v>0</v>
      </c>
      <c r="P94" s="483">
        <f t="shared" si="4"/>
        <v>0</v>
      </c>
      <c r="Q94" s="483">
        <f t="shared" si="4"/>
        <v>0</v>
      </c>
      <c r="R94" s="483">
        <f t="shared" si="4"/>
        <v>0</v>
      </c>
      <c r="S94" s="483">
        <f t="shared" si="4"/>
        <v>0</v>
      </c>
      <c r="T94" s="483">
        <f t="shared" si="4"/>
        <v>0</v>
      </c>
      <c r="U94" s="483">
        <f t="shared" si="4"/>
        <v>0</v>
      </c>
      <c r="V94" s="483">
        <f t="shared" si="4"/>
        <v>0</v>
      </c>
      <c r="W94" s="483">
        <f t="shared" si="4"/>
        <v>0</v>
      </c>
      <c r="X94" s="483">
        <f t="shared" si="4"/>
        <v>0</v>
      </c>
      <c r="Y94" s="483">
        <f t="shared" si="4"/>
        <v>0</v>
      </c>
      <c r="Z94" s="483">
        <f t="shared" si="4"/>
        <v>0</v>
      </c>
      <c r="AA94" s="483">
        <f t="shared" si="4"/>
        <v>9.9599999999999991</v>
      </c>
      <c r="AB94" s="483">
        <f t="shared" si="4"/>
        <v>29.22</v>
      </c>
      <c r="AC94" s="483">
        <f t="shared" si="4"/>
        <v>0</v>
      </c>
      <c r="AD94" s="483">
        <f t="shared" si="4"/>
        <v>0.04</v>
      </c>
      <c r="AE94" s="483">
        <f t="shared" si="4"/>
        <v>1.6</v>
      </c>
      <c r="AF94" s="483">
        <f t="shared" si="4"/>
        <v>3.94</v>
      </c>
      <c r="AG94" s="483">
        <f t="shared" si="4"/>
        <v>0.2</v>
      </c>
      <c r="AH94" s="483">
        <f t="shared" si="4"/>
        <v>0.1</v>
      </c>
      <c r="AI94" s="484"/>
      <c r="AJ94" s="485"/>
    </row>
    <row r="95" spans="1:36" ht="17.25" hidden="1" customHeight="1" outlineLevel="1" x14ac:dyDescent="0.2">
      <c r="C95" s="411" t="s">
        <v>105</v>
      </c>
      <c r="D95" s="483" t="e">
        <f>SUM(D33,#REF!,D8,D7)/(SUM((COUNTIF(D33,"&gt;=0")),(COUNTIF(#REF!,"&gt;=0")),(COUNTIF(D8,"&gt;=0")),(COUNTIF(D7,"&gt;=0")))+SUM((COUNTIF(D33,"=TR")),(COUNTIF(#REF!,"=TR")),(COUNTIF(D8,"=TR")),(COUNTIF(D7,"=TR"))))</f>
        <v>#REF!</v>
      </c>
      <c r="E95" s="483" t="e">
        <f>SUM(E33,#REF!,E8,E7)/(SUM((COUNTIF(E33,"&gt;=0")),(COUNTIF(#REF!,"&gt;=0")),(COUNTIF(E8,"&gt;=0")),(COUNTIF(E7,"&gt;=0")))+SUM((COUNTIF(E33,"=TR")),(COUNTIF(#REF!,"=TR")),(COUNTIF(E8,"=TR")),(COUNTIF(E7,"=TR"))))</f>
        <v>#REF!</v>
      </c>
      <c r="F95" s="483" t="e">
        <f>SUM(F33,#REF!,F8,F7)/(SUM((COUNTIF(F33,"&gt;=0")),(COUNTIF(#REF!,"&gt;=0")),(COUNTIF(F8,"&gt;=0")),(COUNTIF(F7,"&gt;=0")))+SUM((COUNTIF(F33,"=TR")),(COUNTIF(#REF!,"=TR")),(COUNTIF(F8,"=TR")),(COUNTIF(F7,"=TR"))))</f>
        <v>#REF!</v>
      </c>
      <c r="G95" s="483" t="e">
        <f>SUM(G33,#REF!,G8,G7)/(SUM((COUNTIF(G33,"&gt;=0")),(COUNTIF(#REF!,"&gt;=0")),(COUNTIF(G8,"&gt;=0")),(COUNTIF(G7,"&gt;=0")))+SUM((COUNTIF(G33,"=TR")),(COUNTIF(#REF!,"=TR")),(COUNTIF(G8,"=TR")),(COUNTIF(G7,"=TR"))))</f>
        <v>#REF!</v>
      </c>
      <c r="H95" s="483" t="e">
        <f>SUM(H33,#REF!,H8,H7)/(SUM((COUNTIF(H33,"&gt;=0")),(COUNTIF(#REF!,"&gt;=0")),(COUNTIF(H8,"&gt;=0")),(COUNTIF(H7,"&gt;=0")))+SUM((COUNTIF(H33,"=TR")),(COUNTIF(#REF!,"=TR")),(COUNTIF(H8,"=TR")),(COUNTIF(H7,"=TR"))))</f>
        <v>#REF!</v>
      </c>
      <c r="I95" s="483" t="e">
        <f>SUM(I33,#REF!,I8,I7)/(SUM((COUNTIF(I33,"&gt;=0")),(COUNTIF(#REF!,"&gt;=0")),(COUNTIF(I8,"&gt;=0")),(COUNTIF(I7,"&gt;=0")))+SUM((COUNTIF(I33,"=TR")),(COUNTIF(#REF!,"=TR")),(COUNTIF(I8,"=TR")),(COUNTIF(I7,"=TR"))))</f>
        <v>#REF!</v>
      </c>
      <c r="J95" s="483" t="e">
        <f>SUM(J33,#REF!,J8,J7)/(SUM((COUNTIF(J33,"&gt;=0")),(COUNTIF(#REF!,"&gt;=0")),(COUNTIF(J8,"&gt;=0")),(COUNTIF(J7,"&gt;=0")))+SUM((COUNTIF(J33,"=TR")),(COUNTIF(#REF!,"=TR")),(COUNTIF(J8,"=TR")),(COUNTIF(J7,"=TR"))))</f>
        <v>#REF!</v>
      </c>
      <c r="K95" s="483" t="e">
        <f>SUM(K33,#REF!,K8,K7)/(SUM((COUNTIF(K33,"&gt;=0")),(COUNTIF(#REF!,"&gt;=0")),(COUNTIF(K8,"&gt;=0")),(COUNTIF(K7,"&gt;=0")))+SUM((COUNTIF(K33,"=TR")),(COUNTIF(#REF!,"=TR")),(COUNTIF(K8,"=TR")),(COUNTIF(K7,"=TR"))))</f>
        <v>#REF!</v>
      </c>
      <c r="L95" s="483" t="e">
        <f>SUM(L33,#REF!,L8,L7)/(SUM((COUNTIF(L33,"&gt;=0")),(COUNTIF(#REF!,"&gt;=0")),(COUNTIF(L8,"&gt;=0")),(COUNTIF(L7,"&gt;=0")))+SUM((COUNTIF(L33,"=TR")),(COUNTIF(#REF!,"=TR")),(COUNTIF(L8,"=TR")),(COUNTIF(L7,"=TR"))))</f>
        <v>#REF!</v>
      </c>
      <c r="M95" s="483" t="e">
        <f>SUM(M33,#REF!,M8,M7)/(SUM((COUNTIF(M33,"&gt;=0")),(COUNTIF(#REF!,"&gt;=0")),(COUNTIF(M8,"&gt;=0")),(COUNTIF(M7,"&gt;=0")))+SUM((COUNTIF(M33,"=TR")),(COUNTIF(#REF!,"=TR")),(COUNTIF(M8,"=TR")),(COUNTIF(M7,"=TR"))))</f>
        <v>#REF!</v>
      </c>
      <c r="N95" s="483" t="e">
        <f>SUM(N33,#REF!,N8,N7)/(SUM((COUNTIF(N33,"&gt;=0")),(COUNTIF(#REF!,"&gt;=0")),(COUNTIF(N8,"&gt;=0")),(COUNTIF(N7,"&gt;=0")))+SUM((COUNTIF(N33,"=TR")),(COUNTIF(#REF!,"=TR")),(COUNTIF(N8,"=TR")),(COUNTIF(N7,"=TR"))))</f>
        <v>#REF!</v>
      </c>
      <c r="O95" s="483" t="e">
        <f>SUM(O33,#REF!,O8,O7)/(SUM((COUNTIF(O33,"&gt;=0")),(COUNTIF(#REF!,"&gt;=0")),(COUNTIF(O8,"&gt;=0")),(COUNTIF(O7,"&gt;=0")))+SUM((COUNTIF(O33,"=TR")),(COUNTIF(#REF!,"=TR")),(COUNTIF(O8,"=TR")),(COUNTIF(O7,"=TR"))))</f>
        <v>#REF!</v>
      </c>
      <c r="P95" s="483" t="e">
        <f>SUM(P33,#REF!,P8,P7)/(SUM((COUNTIF(P33,"&gt;=0")),(COUNTIF(#REF!,"&gt;=0")),(COUNTIF(P8,"&gt;=0")),(COUNTIF(P7,"&gt;=0")))+SUM((COUNTIF(P33,"=TR")),(COUNTIF(#REF!,"=TR")),(COUNTIF(P8,"=TR")),(COUNTIF(P7,"=TR"))))</f>
        <v>#REF!</v>
      </c>
      <c r="Q95" s="483" t="e">
        <f>SUM(Q33,#REF!,Q8,Q7)/(SUM((COUNTIF(Q33,"&gt;=0")),(COUNTIF(#REF!,"&gt;=0")),(COUNTIF(Q8,"&gt;=0")),(COUNTIF(Q7,"&gt;=0")))+SUM((COUNTIF(Q33,"=TR")),(COUNTIF(#REF!,"=TR")),(COUNTIF(Q8,"=TR")),(COUNTIF(Q7,"=TR"))))</f>
        <v>#REF!</v>
      </c>
      <c r="R95" s="483" t="e">
        <f>SUM(R33,#REF!,R8,R7)/(SUM((COUNTIF(R33,"&gt;=0")),(COUNTIF(#REF!,"&gt;=0")),(COUNTIF(R8,"&gt;=0")),(COUNTIF(R7,"&gt;=0")))+SUM((COUNTIF(R33,"=TR")),(COUNTIF(#REF!,"=TR")),(COUNTIF(R8,"=TR")),(COUNTIF(R7,"=TR"))))</f>
        <v>#REF!</v>
      </c>
      <c r="S95" s="483" t="e">
        <f>SUM(S33,#REF!,S8,S7)/(SUM((COUNTIF(S33,"&gt;=0")),(COUNTIF(#REF!,"&gt;=0")),(COUNTIF(S8,"&gt;=0")),(COUNTIF(S7,"&gt;=0")))+SUM((COUNTIF(S33,"=TR")),(COUNTIF(#REF!,"=TR")),(COUNTIF(S8,"=TR")),(COUNTIF(S7,"=TR"))))</f>
        <v>#REF!</v>
      </c>
      <c r="T95" s="483" t="e">
        <f>SUM(T33,#REF!,T8,T7)/(SUM((COUNTIF(T33,"&gt;=0")),(COUNTIF(#REF!,"&gt;=0")),(COUNTIF(T8,"&gt;=0")),(COUNTIF(T7,"&gt;=0")))+SUM((COUNTIF(T33,"=TR")),(COUNTIF(#REF!,"=TR")),(COUNTIF(T8,"=TR")),(COUNTIF(T7,"=TR"))))</f>
        <v>#REF!</v>
      </c>
      <c r="U95" s="483" t="e">
        <f>SUM(U33,#REF!,U8,U7)/(SUM((COUNTIF(U33,"&gt;=0")),(COUNTIF(#REF!,"&gt;=0")),(COUNTIF(U8,"&gt;=0")),(COUNTIF(U7,"&gt;=0")))+SUM((COUNTIF(U33,"=TR")),(COUNTIF(#REF!,"=TR")),(COUNTIF(U8,"=TR")),(COUNTIF(U7,"=TR"))))</f>
        <v>#REF!</v>
      </c>
      <c r="V95" s="483" t="e">
        <f>SUM(V33,#REF!,V8,V7)/(SUM((COUNTIF(V33,"&gt;=0")),(COUNTIF(#REF!,"&gt;=0")),(COUNTIF(V8,"&gt;=0")),(COUNTIF(V7,"&gt;=0")))+SUM((COUNTIF(V33,"=TR")),(COUNTIF(#REF!,"=TR")),(COUNTIF(V8,"=TR")),(COUNTIF(V7,"=TR"))))</f>
        <v>#REF!</v>
      </c>
      <c r="W95" s="483" t="e">
        <f>SUM(W33,#REF!,W8,W7)/(SUM((COUNTIF(W33,"&gt;=0")),(COUNTIF(#REF!,"&gt;=0")),(COUNTIF(W8,"&gt;=0")),(COUNTIF(W7,"&gt;=0")))+SUM((COUNTIF(W33,"=TR")),(COUNTIF(#REF!,"=TR")),(COUNTIF(W8,"=TR")),(COUNTIF(W7,"=TR"))))</f>
        <v>#REF!</v>
      </c>
      <c r="X95" s="483" t="e">
        <f>SUM(X33,#REF!,X8,X7)/(SUM((COUNTIF(X33,"&gt;=0")),(COUNTIF(#REF!,"&gt;=0")),(COUNTIF(X8,"&gt;=0")),(COUNTIF(X7,"&gt;=0")))+SUM((COUNTIF(X33,"=TR")),(COUNTIF(#REF!,"=TR")),(COUNTIF(X8,"=TR")),(COUNTIF(X7,"=TR"))))</f>
        <v>#REF!</v>
      </c>
      <c r="Y95" s="483" t="e">
        <f>SUM(Y33,#REF!,Y8,Y7)/(SUM((COUNTIF(Y33,"&gt;=0")),(COUNTIF(#REF!,"&gt;=0")),(COUNTIF(Y8,"&gt;=0")),(COUNTIF(Y7,"&gt;=0")))+SUM((COUNTIF(Y33,"=TR")),(COUNTIF(#REF!,"=TR")),(COUNTIF(Y8,"=TR")),(COUNTIF(Y7,"=TR"))))</f>
        <v>#REF!</v>
      </c>
      <c r="Z95" s="483" t="e">
        <f>SUM(Z33,#REF!,Z8,Z7)/(SUM((COUNTIF(Z33,"&gt;=0")),(COUNTIF(#REF!,"&gt;=0")),(COUNTIF(Z8,"&gt;=0")),(COUNTIF(Z7,"&gt;=0")))+SUM((COUNTIF(Z33,"=TR")),(COUNTIF(#REF!,"=TR")),(COUNTIF(Z8,"=TR")),(COUNTIF(Z7,"=TR"))))</f>
        <v>#REF!</v>
      </c>
      <c r="AA95" s="483" t="e">
        <f>SUM(AA33,#REF!,AA8,AA7)/(SUM((COUNTIF(AA33,"&gt;=0")),(COUNTIF(#REF!,"&gt;=0")),(COUNTIF(AA8,"&gt;=0")),(COUNTIF(AA7,"&gt;=0")))+SUM((COUNTIF(AA33,"=TR")),(COUNTIF(#REF!,"=TR")),(COUNTIF(AA8,"=TR")),(COUNTIF(AA7,"=TR"))))</f>
        <v>#REF!</v>
      </c>
      <c r="AB95" s="483" t="e">
        <f>SUM(AB33,#REF!,AB8,AB7)/(SUM((COUNTIF(AB33,"&gt;=0")),(COUNTIF(#REF!,"&gt;=0")),(COUNTIF(AB8,"&gt;=0")),(COUNTIF(AB7,"&gt;=0")))+SUM((COUNTIF(AB33,"=TR")),(COUNTIF(#REF!,"=TR")),(COUNTIF(AB8,"=TR")),(COUNTIF(AB7,"=TR"))))</f>
        <v>#REF!</v>
      </c>
      <c r="AC95" s="483" t="e">
        <f>SUM(AC33,#REF!,AC8,AC7)/(SUM((COUNTIF(AC33,"&gt;=0")),(COUNTIF(#REF!,"&gt;=0")),(COUNTIF(AC8,"&gt;=0")),(COUNTIF(AC7,"&gt;=0")))+SUM((COUNTIF(AC33,"=TR")),(COUNTIF(#REF!,"=TR")),(COUNTIF(AC8,"=TR")),(COUNTIF(AC7,"=TR"))))</f>
        <v>#REF!</v>
      </c>
      <c r="AD95" s="483" t="e">
        <f>SUM(AD33,#REF!,AD8,AD7)/(SUM((COUNTIF(AD33,"&gt;=0")),(COUNTIF(#REF!,"&gt;=0")),(COUNTIF(AD8,"&gt;=0")),(COUNTIF(AD7,"&gt;=0")))+SUM((COUNTIF(AD33,"=TR")),(COUNTIF(#REF!,"=TR")),(COUNTIF(AD8,"=TR")),(COUNTIF(AD7,"=TR"))))</f>
        <v>#REF!</v>
      </c>
      <c r="AE95" s="483" t="e">
        <f>SUM(AE33,#REF!,AE8,AE7)/(SUM((COUNTIF(AE33,"&gt;=0")),(COUNTIF(#REF!,"&gt;=0")),(COUNTIF(AE8,"&gt;=0")),(COUNTIF(AE7,"&gt;=0")))+SUM((COUNTIF(AE33,"=TR")),(COUNTIF(#REF!,"=TR")),(COUNTIF(AE8,"=TR")),(COUNTIF(AE7,"=TR"))))</f>
        <v>#REF!</v>
      </c>
      <c r="AF95" s="483" t="e">
        <f>SUM(AF33,#REF!,AF8,AF7)/(SUM((COUNTIF(AF33,"&gt;=0")),(COUNTIF(#REF!,"&gt;=0")),(COUNTIF(AF8,"&gt;=0")),(COUNTIF(AF7,"&gt;=0")))+SUM((COUNTIF(AF33,"=TR")),(COUNTIF(#REF!,"=TR")),(COUNTIF(AF8,"=TR")),(COUNTIF(AF7,"=TR"))))</f>
        <v>#REF!</v>
      </c>
      <c r="AG95" s="483" t="e">
        <f>SUM(AG33,#REF!,AG8,AG7)/(SUM((COUNTIF(AG33,"&gt;=0")),(COUNTIF(#REF!,"&gt;=0")),(COUNTIF(AG8,"&gt;=0")),(COUNTIF(AG7,"&gt;=0")))+SUM((COUNTIF(AG33,"=TR")),(COUNTIF(#REF!,"=TR")),(COUNTIF(AG8,"=TR")),(COUNTIF(AG7,"=TR"))))</f>
        <v>#REF!</v>
      </c>
      <c r="AH95" s="483" t="e">
        <f>SUM(AH33,#REF!,AH8,AH7)/(SUM((COUNTIF(AH33,"&gt;=0")),(COUNTIF(#REF!,"&gt;=0")),(COUNTIF(AH8,"&gt;=0")),(COUNTIF(AH7,"&gt;=0")))+SUM((COUNTIF(AH33,"=TR")),(COUNTIF(#REF!,"=TR")),(COUNTIF(AH8,"=TR")),(COUNTIF(AH7,"=TR"))))</f>
        <v>#REF!</v>
      </c>
      <c r="AI95" s="478"/>
      <c r="AJ95" s="479"/>
    </row>
    <row r="96" spans="1:36" ht="17.25" hidden="1" customHeight="1" outlineLevel="1" x14ac:dyDescent="0.2">
      <c r="C96" s="411" t="s">
        <v>106</v>
      </c>
      <c r="D96" s="483">
        <f t="shared" ref="D96:AH96" si="5">SUM(D9,D12,D10,D28,D29)/(SUM((COUNTIF(D9,"&gt;=0")),(COUNTIF(D12,"&gt;=0")),(COUNTIF(D10,"&gt;=0")),(COUNTIF(D28,"&gt;=0")),(COUNTIF(D29,"&gt;=0")))+SUM((COUNTIF(D9,"=TR")),(COUNTIF(D12,"=TR")),(COUNTIF(D10,"=TR")),(COUNTIF(D28,"=TR")),(COUNTIF(D29,"=TR"))))</f>
        <v>0</v>
      </c>
      <c r="E96" s="483">
        <f t="shared" si="5"/>
        <v>0</v>
      </c>
      <c r="F96" s="483">
        <f t="shared" si="5"/>
        <v>0</v>
      </c>
      <c r="G96" s="483">
        <f t="shared" si="5"/>
        <v>0</v>
      </c>
      <c r="H96" s="483">
        <f t="shared" si="5"/>
        <v>0</v>
      </c>
      <c r="I96" s="483">
        <f t="shared" si="5"/>
        <v>0</v>
      </c>
      <c r="J96" s="483">
        <f t="shared" si="5"/>
        <v>0</v>
      </c>
      <c r="K96" s="483">
        <f t="shared" si="5"/>
        <v>10.119999999999999</v>
      </c>
      <c r="L96" s="483">
        <f t="shared" si="5"/>
        <v>0</v>
      </c>
      <c r="M96" s="483">
        <f t="shared" si="5"/>
        <v>0</v>
      </c>
      <c r="N96" s="483">
        <f t="shared" si="5"/>
        <v>0</v>
      </c>
      <c r="O96" s="483">
        <f t="shared" si="5"/>
        <v>0</v>
      </c>
      <c r="P96" s="483">
        <f t="shared" si="5"/>
        <v>0</v>
      </c>
      <c r="Q96" s="483">
        <f t="shared" si="5"/>
        <v>0</v>
      </c>
      <c r="R96" s="483">
        <f t="shared" si="5"/>
        <v>1.2</v>
      </c>
      <c r="S96" s="483">
        <f t="shared" si="5"/>
        <v>0</v>
      </c>
      <c r="T96" s="483">
        <f t="shared" si="5"/>
        <v>0</v>
      </c>
      <c r="U96" s="483">
        <f t="shared" si="5"/>
        <v>0</v>
      </c>
      <c r="V96" s="483">
        <f t="shared" si="5"/>
        <v>0</v>
      </c>
      <c r="W96" s="483">
        <f t="shared" si="5"/>
        <v>0</v>
      </c>
      <c r="X96" s="483">
        <f t="shared" si="5"/>
        <v>0</v>
      </c>
      <c r="Y96" s="483">
        <f t="shared" si="5"/>
        <v>0</v>
      </c>
      <c r="Z96" s="483">
        <f t="shared" si="5"/>
        <v>0</v>
      </c>
      <c r="AA96" s="483">
        <f t="shared" si="5"/>
        <v>6.2200000000000006</v>
      </c>
      <c r="AB96" s="483">
        <f t="shared" si="5"/>
        <v>15.940000000000001</v>
      </c>
      <c r="AC96" s="483">
        <f t="shared" si="5"/>
        <v>0.8</v>
      </c>
      <c r="AD96" s="483">
        <f t="shared" si="5"/>
        <v>0</v>
      </c>
      <c r="AE96" s="483">
        <f t="shared" si="5"/>
        <v>1.3</v>
      </c>
      <c r="AF96" s="483">
        <f t="shared" si="5"/>
        <v>9.24</v>
      </c>
      <c r="AG96" s="483">
        <f t="shared" si="5"/>
        <v>0.06</v>
      </c>
      <c r="AH96" s="483">
        <f t="shared" si="5"/>
        <v>0.18</v>
      </c>
      <c r="AI96" s="478"/>
      <c r="AJ96" s="479"/>
    </row>
    <row r="97" spans="3:36" ht="17.25" hidden="1" customHeight="1" outlineLevel="1" x14ac:dyDescent="0.2">
      <c r="C97" s="411" t="s">
        <v>107</v>
      </c>
      <c r="D97" s="483">
        <f t="shared" ref="D97:AH97" si="6">SUM(D13,D14)/(SUM((COUNTIF(D13,"&gt;=0")),(COUNTIF(D14,"&gt;=0")))+SUM((COUNTIF(D13,"=TR")),(COUNTIF(D14,"=TR"))))</f>
        <v>0</v>
      </c>
      <c r="E97" s="483">
        <f t="shared" si="6"/>
        <v>0</v>
      </c>
      <c r="F97" s="483">
        <f t="shared" si="6"/>
        <v>0</v>
      </c>
      <c r="G97" s="483">
        <f t="shared" si="6"/>
        <v>0</v>
      </c>
      <c r="H97" s="483">
        <f t="shared" si="6"/>
        <v>0</v>
      </c>
      <c r="I97" s="483">
        <f t="shared" si="6"/>
        <v>0</v>
      </c>
      <c r="J97" s="483">
        <f t="shared" si="6"/>
        <v>0.05</v>
      </c>
      <c r="K97" s="483">
        <f t="shared" si="6"/>
        <v>4.3499999999999996</v>
      </c>
      <c r="L97" s="483">
        <f t="shared" si="6"/>
        <v>0.35</v>
      </c>
      <c r="M97" s="483">
        <f t="shared" si="6"/>
        <v>0</v>
      </c>
      <c r="N97" s="483">
        <f t="shared" si="6"/>
        <v>0</v>
      </c>
      <c r="O97" s="483">
        <f t="shared" si="6"/>
        <v>0</v>
      </c>
      <c r="P97" s="483">
        <f t="shared" si="6"/>
        <v>0</v>
      </c>
      <c r="Q97" s="483">
        <f t="shared" si="6"/>
        <v>0</v>
      </c>
      <c r="R97" s="483">
        <f t="shared" si="6"/>
        <v>0.3</v>
      </c>
      <c r="S97" s="483">
        <f t="shared" si="6"/>
        <v>0</v>
      </c>
      <c r="T97" s="483">
        <f t="shared" si="6"/>
        <v>0</v>
      </c>
      <c r="U97" s="483">
        <f t="shared" si="6"/>
        <v>0</v>
      </c>
      <c r="V97" s="483">
        <f t="shared" si="6"/>
        <v>0</v>
      </c>
      <c r="W97" s="483">
        <f t="shared" si="6"/>
        <v>0</v>
      </c>
      <c r="X97" s="483">
        <f t="shared" si="6"/>
        <v>0</v>
      </c>
      <c r="Y97" s="483">
        <f t="shared" si="6"/>
        <v>0</v>
      </c>
      <c r="Z97" s="483">
        <f t="shared" si="6"/>
        <v>0</v>
      </c>
      <c r="AA97" s="483">
        <f t="shared" si="6"/>
        <v>4.9000000000000004</v>
      </c>
      <c r="AB97" s="483">
        <f t="shared" si="6"/>
        <v>24.25</v>
      </c>
      <c r="AC97" s="483">
        <f t="shared" si="6"/>
        <v>0</v>
      </c>
      <c r="AD97" s="483">
        <f t="shared" si="6"/>
        <v>0</v>
      </c>
      <c r="AE97" s="483">
        <f t="shared" si="6"/>
        <v>1</v>
      </c>
      <c r="AF97" s="483">
        <f t="shared" si="6"/>
        <v>7.6000000000000005</v>
      </c>
      <c r="AG97" s="483">
        <f t="shared" si="6"/>
        <v>0.5</v>
      </c>
      <c r="AH97" s="483">
        <f t="shared" si="6"/>
        <v>1.2</v>
      </c>
      <c r="AI97" s="478"/>
      <c r="AJ97" s="479"/>
    </row>
    <row r="98" spans="3:36" ht="8.25" hidden="1" customHeight="1" outlineLevel="1" x14ac:dyDescent="0.2">
      <c r="C98" s="411" t="s">
        <v>108</v>
      </c>
      <c r="D98" s="483" t="e">
        <f>SUM(D15,#REF!,D37,#REF!)/(SUM((COUNTIF(D15,"&gt;=0")),(COUNTIF(#REF!,"&gt;=0")),(COUNTIF(D37,"&gt;=0")),(COUNTIF(#REF!,"&gt;=0")))+SUM((COUNTIF(D15,"=TR")),(COUNTIF(#REF!,"=TR")),(COUNTIF(D37,"=TR")),(COUNTIF(#REF!,"=TR"))))</f>
        <v>#REF!</v>
      </c>
      <c r="E98" s="483" t="e">
        <f>SUM(E15,#REF!,E37,#REF!)/(SUM((COUNTIF(E15,"&gt;=0")),(COUNTIF(#REF!,"&gt;=0")),(COUNTIF(E37,"&gt;=0")),(COUNTIF(#REF!,"&gt;=0")))+SUM((COUNTIF(E15,"=TR")),(COUNTIF(#REF!,"=TR")),(COUNTIF(E37,"=TR")),(COUNTIF(#REF!,"=TR"))))</f>
        <v>#REF!</v>
      </c>
      <c r="F98" s="483" t="e">
        <f>SUM(F15,#REF!,F37,#REF!)/(SUM((COUNTIF(F15,"&gt;=0")),(COUNTIF(#REF!,"&gt;=0")),(COUNTIF(F37,"&gt;=0")),(COUNTIF(#REF!,"&gt;=0")))+SUM((COUNTIF(F15,"=TR")),(COUNTIF(#REF!,"=TR")),(COUNTIF(F37,"=TR")),(COUNTIF(#REF!,"=TR"))))</f>
        <v>#REF!</v>
      </c>
      <c r="G98" s="483" t="e">
        <f>SUM(G15,#REF!,G37,#REF!)/(SUM((COUNTIF(G15,"&gt;=0")),(COUNTIF(#REF!,"&gt;=0")),(COUNTIF(G37,"&gt;=0")),(COUNTIF(#REF!,"&gt;=0")))+SUM((COUNTIF(G15,"=TR")),(COUNTIF(#REF!,"=TR")),(COUNTIF(G37,"=TR")),(COUNTIF(#REF!,"=TR"))))</f>
        <v>#REF!</v>
      </c>
      <c r="H98" s="483" t="e">
        <f>SUM(H15,#REF!,H37,#REF!)/(SUM((COUNTIF(H15,"&gt;=0")),(COUNTIF(#REF!,"&gt;=0")),(COUNTIF(H37,"&gt;=0")),(COUNTIF(#REF!,"&gt;=0")))+SUM((COUNTIF(H15,"=TR")),(COUNTIF(#REF!,"=TR")),(COUNTIF(H37,"=TR")),(COUNTIF(#REF!,"=TR"))))</f>
        <v>#REF!</v>
      </c>
      <c r="I98" s="483" t="e">
        <f>SUM(I15,#REF!,I37,#REF!)/(SUM((COUNTIF(I15,"&gt;=0")),(COUNTIF(#REF!,"&gt;=0")),(COUNTIF(I37,"&gt;=0")),(COUNTIF(#REF!,"&gt;=0")))+SUM((COUNTIF(I15,"=TR")),(COUNTIF(#REF!,"=TR")),(COUNTIF(I37,"=TR")),(COUNTIF(#REF!,"=TR"))))</f>
        <v>#REF!</v>
      </c>
      <c r="J98" s="483" t="e">
        <f>SUM(J15,#REF!,J37,#REF!)/(SUM((COUNTIF(J15,"&gt;=0")),(COUNTIF(#REF!,"&gt;=0")),(COUNTIF(J37,"&gt;=0")),(COUNTIF(#REF!,"&gt;=0")))+SUM((COUNTIF(J15,"=TR")),(COUNTIF(#REF!,"=TR")),(COUNTIF(J37,"=TR")),(COUNTIF(#REF!,"=TR"))))</f>
        <v>#REF!</v>
      </c>
      <c r="K98" s="483" t="e">
        <f>SUM(K15,#REF!,K37,#REF!)/(SUM((COUNTIF(K15,"&gt;=0")),(COUNTIF(#REF!,"&gt;=0")),(COUNTIF(K37,"&gt;=0")),(COUNTIF(#REF!,"&gt;=0")))+SUM((COUNTIF(K15,"=TR")),(COUNTIF(#REF!,"=TR")),(COUNTIF(K37,"=TR")),(COUNTIF(#REF!,"=TR"))))</f>
        <v>#REF!</v>
      </c>
      <c r="L98" s="483" t="e">
        <f>SUM(L15,#REF!,L37,#REF!)/(SUM((COUNTIF(L15,"&gt;=0")),(COUNTIF(#REF!,"&gt;=0")),(COUNTIF(L37,"&gt;=0")),(COUNTIF(#REF!,"&gt;=0")))+SUM((COUNTIF(L15,"=TR")),(COUNTIF(#REF!,"=TR")),(COUNTIF(L37,"=TR")),(COUNTIF(#REF!,"=TR"))))</f>
        <v>#REF!</v>
      </c>
      <c r="M98" s="483" t="e">
        <f>SUM(M15,#REF!,M37,#REF!)/(SUM((COUNTIF(M15,"&gt;=0")),(COUNTIF(#REF!,"&gt;=0")),(COUNTIF(M37,"&gt;=0")),(COUNTIF(#REF!,"&gt;=0")))+SUM((COUNTIF(M15,"=TR")),(COUNTIF(#REF!,"=TR")),(COUNTIF(M37,"=TR")),(COUNTIF(#REF!,"=TR"))))</f>
        <v>#REF!</v>
      </c>
      <c r="N98" s="483" t="e">
        <f>SUM(N15,#REF!,N37,#REF!)/(SUM((COUNTIF(N15,"&gt;=0")),(COUNTIF(#REF!,"&gt;=0")),(COUNTIF(N37,"&gt;=0")),(COUNTIF(#REF!,"&gt;=0")))+SUM((COUNTIF(N15,"=TR")),(COUNTIF(#REF!,"=TR")),(COUNTIF(N37,"=TR")),(COUNTIF(#REF!,"=TR"))))</f>
        <v>#REF!</v>
      </c>
      <c r="O98" s="483" t="e">
        <f>SUM(O15,#REF!,O37,#REF!)/(SUM((COUNTIF(O15,"&gt;=0")),(COUNTIF(#REF!,"&gt;=0")),(COUNTIF(O37,"&gt;=0")),(COUNTIF(#REF!,"&gt;=0")))+SUM((COUNTIF(O15,"=TR")),(COUNTIF(#REF!,"=TR")),(COUNTIF(O37,"=TR")),(COUNTIF(#REF!,"=TR"))))</f>
        <v>#REF!</v>
      </c>
      <c r="P98" s="483" t="e">
        <f>SUM(P15,#REF!,P37,#REF!)/(SUM((COUNTIF(P15,"&gt;=0")),(COUNTIF(#REF!,"&gt;=0")),(COUNTIF(P37,"&gt;=0")),(COUNTIF(#REF!,"&gt;=0")))+SUM((COUNTIF(P15,"=TR")),(COUNTIF(#REF!,"=TR")),(COUNTIF(P37,"=TR")),(COUNTIF(#REF!,"=TR"))))</f>
        <v>#REF!</v>
      </c>
      <c r="Q98" s="483" t="e">
        <f>SUM(Q15,#REF!,Q37,#REF!)/(SUM((COUNTIF(Q15,"&gt;=0")),(COUNTIF(#REF!,"&gt;=0")),(COUNTIF(Q37,"&gt;=0")),(COUNTIF(#REF!,"&gt;=0")))+SUM((COUNTIF(Q15,"=TR")),(COUNTIF(#REF!,"=TR")),(COUNTIF(Q37,"=TR")),(COUNTIF(#REF!,"=TR"))))</f>
        <v>#REF!</v>
      </c>
      <c r="R98" s="483" t="e">
        <f>SUM(R15,#REF!,R37,#REF!)/(SUM((COUNTIF(R15,"&gt;=0")),(COUNTIF(#REF!,"&gt;=0")),(COUNTIF(R37,"&gt;=0")),(COUNTIF(#REF!,"&gt;=0")))+SUM((COUNTIF(R15,"=TR")),(COUNTIF(#REF!,"=TR")),(COUNTIF(R37,"=TR")),(COUNTIF(#REF!,"=TR"))))</f>
        <v>#REF!</v>
      </c>
      <c r="S98" s="483" t="e">
        <f>SUM(S15,#REF!,S37,#REF!)/(SUM((COUNTIF(S15,"&gt;=0")),(COUNTIF(#REF!,"&gt;=0")),(COUNTIF(S37,"&gt;=0")),(COUNTIF(#REF!,"&gt;=0")))+SUM((COUNTIF(S15,"=TR")),(COUNTIF(#REF!,"=TR")),(COUNTIF(S37,"=TR")),(COUNTIF(#REF!,"=TR"))))</f>
        <v>#REF!</v>
      </c>
      <c r="T98" s="483" t="e">
        <f>SUM(T15,#REF!,T37,#REF!)/(SUM((COUNTIF(T15,"&gt;=0")),(COUNTIF(#REF!,"&gt;=0")),(COUNTIF(T37,"&gt;=0")),(COUNTIF(#REF!,"&gt;=0")))+SUM((COUNTIF(T15,"=TR")),(COUNTIF(#REF!,"=TR")),(COUNTIF(T37,"=TR")),(COUNTIF(#REF!,"=TR"))))</f>
        <v>#REF!</v>
      </c>
      <c r="U98" s="483" t="e">
        <f>SUM(U15,#REF!,U37,#REF!)/(SUM((COUNTIF(U15,"&gt;=0")),(COUNTIF(#REF!,"&gt;=0")),(COUNTIF(U37,"&gt;=0")),(COUNTIF(#REF!,"&gt;=0")))+SUM((COUNTIF(U15,"=TR")),(COUNTIF(#REF!,"=TR")),(COUNTIF(U37,"=TR")),(COUNTIF(#REF!,"=TR"))))</f>
        <v>#REF!</v>
      </c>
      <c r="V98" s="483" t="e">
        <f>SUM(V15,#REF!,V37,#REF!)/(SUM((COUNTIF(V15,"&gt;=0")),(COUNTIF(#REF!,"&gt;=0")),(COUNTIF(V37,"&gt;=0")),(COUNTIF(#REF!,"&gt;=0")))+SUM((COUNTIF(V15,"=TR")),(COUNTIF(#REF!,"=TR")),(COUNTIF(V37,"=TR")),(COUNTIF(#REF!,"=TR"))))</f>
        <v>#REF!</v>
      </c>
      <c r="W98" s="483" t="e">
        <f>SUM(W15,#REF!,W37,#REF!)/(SUM((COUNTIF(W15,"&gt;=0")),(COUNTIF(#REF!,"&gt;=0")),(COUNTIF(W37,"&gt;=0")),(COUNTIF(#REF!,"&gt;=0")))+SUM((COUNTIF(W15,"=TR")),(COUNTIF(#REF!,"=TR")),(COUNTIF(W37,"=TR")),(COUNTIF(#REF!,"=TR"))))</f>
        <v>#REF!</v>
      </c>
      <c r="X98" s="483" t="e">
        <f>SUM(X15,#REF!,X37,#REF!)/(SUM((COUNTIF(X15,"&gt;=0")),(COUNTIF(#REF!,"&gt;=0")),(COUNTIF(X37,"&gt;=0")),(COUNTIF(#REF!,"&gt;=0")))+SUM((COUNTIF(X15,"=TR")),(COUNTIF(#REF!,"=TR")),(COUNTIF(X37,"=TR")),(COUNTIF(#REF!,"=TR"))))</f>
        <v>#REF!</v>
      </c>
      <c r="Y98" s="483" t="e">
        <f>SUM(Y15,#REF!,Y37,#REF!)/(SUM((COUNTIF(Y15,"&gt;=0")),(COUNTIF(#REF!,"&gt;=0")),(COUNTIF(Y37,"&gt;=0")),(COUNTIF(#REF!,"&gt;=0")))+SUM((COUNTIF(Y15,"=TR")),(COUNTIF(#REF!,"=TR")),(COUNTIF(Y37,"=TR")),(COUNTIF(#REF!,"=TR"))))</f>
        <v>#REF!</v>
      </c>
      <c r="Z98" s="483" t="e">
        <f>SUM(Z15,#REF!,Z37,#REF!)/(SUM((COUNTIF(Z15,"&gt;=0")),(COUNTIF(#REF!,"&gt;=0")),(COUNTIF(Z37,"&gt;=0")),(COUNTIF(#REF!,"&gt;=0")))+SUM((COUNTIF(Z15,"=TR")),(COUNTIF(#REF!,"=TR")),(COUNTIF(Z37,"=TR")),(COUNTIF(#REF!,"=TR"))))</f>
        <v>#REF!</v>
      </c>
      <c r="AA98" s="483" t="e">
        <f>SUM(AA15,#REF!,AA37,#REF!)/(SUM((COUNTIF(AA15,"&gt;=0")),(COUNTIF(#REF!,"&gt;=0")),(COUNTIF(AA37,"&gt;=0")),(COUNTIF(#REF!,"&gt;=0")))+SUM((COUNTIF(AA15,"=TR")),(COUNTIF(#REF!,"=TR")),(COUNTIF(AA37,"=TR")),(COUNTIF(#REF!,"=TR"))))</f>
        <v>#REF!</v>
      </c>
      <c r="AB98" s="483" t="e">
        <f>SUM(AB15,#REF!,AB37,#REF!)/(SUM((COUNTIF(AB15,"&gt;=0")),(COUNTIF(#REF!,"&gt;=0")),(COUNTIF(AB37,"&gt;=0")),(COUNTIF(#REF!,"&gt;=0")))+SUM((COUNTIF(AB15,"=TR")),(COUNTIF(#REF!,"=TR")),(COUNTIF(AB37,"=TR")),(COUNTIF(#REF!,"=TR"))))</f>
        <v>#REF!</v>
      </c>
      <c r="AC98" s="483" t="e">
        <f>SUM(AC15,#REF!,AC37,#REF!)/(SUM((COUNTIF(AC15,"&gt;=0")),(COUNTIF(#REF!,"&gt;=0")),(COUNTIF(AC37,"&gt;=0")),(COUNTIF(#REF!,"&gt;=0")))+SUM((COUNTIF(AC15,"=TR")),(COUNTIF(#REF!,"=TR")),(COUNTIF(AC37,"=TR")),(COUNTIF(#REF!,"=TR"))))</f>
        <v>#REF!</v>
      </c>
      <c r="AD98" s="483" t="e">
        <f>SUM(AD15,#REF!,AD37,#REF!)/(SUM((COUNTIF(AD15,"&gt;=0")),(COUNTIF(#REF!,"&gt;=0")),(COUNTIF(AD37,"&gt;=0")),(COUNTIF(#REF!,"&gt;=0")))+SUM((COUNTIF(AD15,"=TR")),(COUNTIF(#REF!,"=TR")),(COUNTIF(AD37,"=TR")),(COUNTIF(#REF!,"=TR"))))</f>
        <v>#REF!</v>
      </c>
      <c r="AE98" s="483" t="e">
        <f>SUM(AE15,#REF!,AE37,#REF!)/(SUM((COUNTIF(AE15,"&gt;=0")),(COUNTIF(#REF!,"&gt;=0")),(COUNTIF(AE37,"&gt;=0")),(COUNTIF(#REF!,"&gt;=0")))+SUM((COUNTIF(AE15,"=TR")),(COUNTIF(#REF!,"=TR")),(COUNTIF(AE37,"=TR")),(COUNTIF(#REF!,"=TR"))))</f>
        <v>#REF!</v>
      </c>
      <c r="AF98" s="483" t="e">
        <f>SUM(AF15,#REF!,AF37,#REF!)/(SUM((COUNTIF(AF15,"&gt;=0")),(COUNTIF(#REF!,"&gt;=0")),(COUNTIF(AF37,"&gt;=0")),(COUNTIF(#REF!,"&gt;=0")))+SUM((COUNTIF(AF15,"=TR")),(COUNTIF(#REF!,"=TR")),(COUNTIF(AF37,"=TR")),(COUNTIF(#REF!,"=TR"))))</f>
        <v>#REF!</v>
      </c>
      <c r="AG98" s="483" t="e">
        <f>SUM(AG15,#REF!,AG37,#REF!)/(SUM((COUNTIF(AG15,"&gt;=0")),(COUNTIF(#REF!,"&gt;=0")),(COUNTIF(AG37,"&gt;=0")),(COUNTIF(#REF!,"&gt;=0")))+SUM((COUNTIF(AG15,"=TR")),(COUNTIF(#REF!,"=TR")),(COUNTIF(AG37,"=TR")),(COUNTIF(#REF!,"=TR"))))</f>
        <v>#REF!</v>
      </c>
      <c r="AH98" s="483" t="e">
        <f>SUM(AH15,#REF!,AH37,#REF!)/(SUM((COUNTIF(AH15,"&gt;=0")),(COUNTIF(#REF!,"&gt;=0")),(COUNTIF(AH37,"&gt;=0")),(COUNTIF(#REF!,"&gt;=0")))+SUM((COUNTIF(AH15,"=TR")),(COUNTIF(#REF!,"=TR")),(COUNTIF(AH37,"=TR")),(COUNTIF(#REF!,"=TR"))))</f>
        <v>#REF!</v>
      </c>
      <c r="AI98" s="478"/>
      <c r="AJ98" s="479"/>
    </row>
    <row r="99" spans="3:36" ht="17.25" hidden="1" customHeight="1" outlineLevel="1" x14ac:dyDescent="0.2">
      <c r="C99" s="411" t="s">
        <v>109</v>
      </c>
      <c r="D99" s="483">
        <f t="shared" ref="D99:AH99" si="7">SUM(D16,D17)/(SUM((COUNTIF(D16,"&gt;=0")),(COUNTIF(D17,"&gt;=0")))+SUM((COUNTIF(D16,"=TR")),(COUNTIF(D17,"=TR"))))</f>
        <v>0</v>
      </c>
      <c r="E99" s="483">
        <f t="shared" si="7"/>
        <v>0</v>
      </c>
      <c r="F99" s="483">
        <f t="shared" si="7"/>
        <v>0</v>
      </c>
      <c r="G99" s="483">
        <f t="shared" si="7"/>
        <v>0</v>
      </c>
      <c r="H99" s="483">
        <f t="shared" si="7"/>
        <v>0</v>
      </c>
      <c r="I99" s="483">
        <f t="shared" si="7"/>
        <v>0</v>
      </c>
      <c r="J99" s="483">
        <f t="shared" si="7"/>
        <v>0</v>
      </c>
      <c r="K99" s="483">
        <f t="shared" si="7"/>
        <v>1.7</v>
      </c>
      <c r="L99" s="483">
        <f t="shared" si="7"/>
        <v>0</v>
      </c>
      <c r="M99" s="483">
        <f t="shared" si="7"/>
        <v>0</v>
      </c>
      <c r="N99" s="483">
        <f t="shared" si="7"/>
        <v>0</v>
      </c>
      <c r="O99" s="483">
        <f t="shared" si="7"/>
        <v>0</v>
      </c>
      <c r="P99" s="483">
        <f t="shared" si="7"/>
        <v>0</v>
      </c>
      <c r="Q99" s="483">
        <f t="shared" si="7"/>
        <v>0</v>
      </c>
      <c r="R99" s="483">
        <f t="shared" si="7"/>
        <v>0.45</v>
      </c>
      <c r="S99" s="483">
        <f t="shared" si="7"/>
        <v>0</v>
      </c>
      <c r="T99" s="483">
        <f t="shared" si="7"/>
        <v>0</v>
      </c>
      <c r="U99" s="483">
        <f t="shared" si="7"/>
        <v>0</v>
      </c>
      <c r="V99" s="483">
        <f t="shared" si="7"/>
        <v>0</v>
      </c>
      <c r="W99" s="483">
        <f t="shared" si="7"/>
        <v>0</v>
      </c>
      <c r="X99" s="483">
        <f t="shared" si="7"/>
        <v>0</v>
      </c>
      <c r="Y99" s="483">
        <f t="shared" si="7"/>
        <v>0</v>
      </c>
      <c r="Z99" s="483">
        <f t="shared" si="7"/>
        <v>0</v>
      </c>
      <c r="AA99" s="483">
        <f t="shared" si="7"/>
        <v>2.25</v>
      </c>
      <c r="AB99" s="483">
        <f t="shared" si="7"/>
        <v>5.55</v>
      </c>
      <c r="AC99" s="483">
        <f t="shared" si="7"/>
        <v>1.65</v>
      </c>
      <c r="AD99" s="483">
        <f t="shared" si="7"/>
        <v>0</v>
      </c>
      <c r="AE99" s="483">
        <f t="shared" si="7"/>
        <v>1.4500000000000002</v>
      </c>
      <c r="AF99" s="483">
        <f t="shared" si="7"/>
        <v>8.6999999999999993</v>
      </c>
      <c r="AG99" s="483">
        <f t="shared" si="7"/>
        <v>0.25</v>
      </c>
      <c r="AH99" s="483">
        <f t="shared" si="7"/>
        <v>0.39999999999999997</v>
      </c>
      <c r="AI99" s="478"/>
      <c r="AJ99" s="479"/>
    </row>
    <row r="100" spans="3:36" ht="12.75" hidden="1" customHeight="1" outlineLevel="1" x14ac:dyDescent="0.2">
      <c r="C100" s="411" t="s">
        <v>110</v>
      </c>
      <c r="D100" s="483" t="e">
        <f>SUM(#REF!,D19)/(SUM((COUNTIF(#REF!,"&gt;=0")),(COUNTIF(D19,"&gt;=0")))+SUM((COUNTIF(#REF!,"=TR")),(COUNTIF(D19,"=TR"))))</f>
        <v>#REF!</v>
      </c>
      <c r="E100" s="483" t="e">
        <f>SUM(#REF!,E19)/(SUM((COUNTIF(#REF!,"&gt;=0")),(COUNTIF(E19,"&gt;=0")))+SUM((COUNTIF(#REF!,"=TR")),(COUNTIF(E19,"=TR"))))</f>
        <v>#REF!</v>
      </c>
      <c r="F100" s="483" t="e">
        <f>SUM(#REF!,F19)/(SUM((COUNTIF(#REF!,"&gt;=0")),(COUNTIF(F19,"&gt;=0")))+SUM((COUNTIF(#REF!,"=TR")),(COUNTIF(F19,"=TR"))))</f>
        <v>#REF!</v>
      </c>
      <c r="G100" s="483" t="e">
        <f>SUM(#REF!,G19)/(SUM((COUNTIF(#REF!,"&gt;=0")),(COUNTIF(G19,"&gt;=0")))+SUM((COUNTIF(#REF!,"=TR")),(COUNTIF(G19,"=TR"))))</f>
        <v>#REF!</v>
      </c>
      <c r="H100" s="483" t="e">
        <f>SUM(#REF!,H19)/(SUM((COUNTIF(#REF!,"&gt;=0")),(COUNTIF(H19,"&gt;=0")))+SUM((COUNTIF(#REF!,"=TR")),(COUNTIF(H19,"=TR"))))</f>
        <v>#REF!</v>
      </c>
      <c r="I100" s="483" t="e">
        <f>SUM(#REF!,I19)/(SUM((COUNTIF(#REF!,"&gt;=0")),(COUNTIF(I19,"&gt;=0")))+SUM((COUNTIF(#REF!,"=TR")),(COUNTIF(I19,"=TR"))))</f>
        <v>#REF!</v>
      </c>
      <c r="J100" s="483" t="e">
        <f>SUM(#REF!,J19)/(SUM((COUNTIF(#REF!,"&gt;=0")),(COUNTIF(J19,"&gt;=0")))+SUM((COUNTIF(#REF!,"=TR")),(COUNTIF(J19,"=TR"))))</f>
        <v>#REF!</v>
      </c>
      <c r="K100" s="483" t="e">
        <f>SUM(#REF!,K19)/(SUM((COUNTIF(#REF!,"&gt;=0")),(COUNTIF(K19,"&gt;=0")))+SUM((COUNTIF(#REF!,"=TR")),(COUNTIF(K19,"=TR"))))</f>
        <v>#REF!</v>
      </c>
      <c r="L100" s="483" t="e">
        <f>SUM(#REF!,L19)/(SUM((COUNTIF(#REF!,"&gt;=0")),(COUNTIF(L19,"&gt;=0")))+SUM((COUNTIF(#REF!,"=TR")),(COUNTIF(L19,"=TR"))))</f>
        <v>#REF!</v>
      </c>
      <c r="M100" s="483" t="e">
        <f>SUM(#REF!,M19)/(SUM((COUNTIF(#REF!,"&gt;=0")),(COUNTIF(M19,"&gt;=0")))+SUM((COUNTIF(#REF!,"=TR")),(COUNTIF(M19,"=TR"))))</f>
        <v>#REF!</v>
      </c>
      <c r="N100" s="483" t="e">
        <f>SUM(#REF!,N19)/(SUM((COUNTIF(#REF!,"&gt;=0")),(COUNTIF(N19,"&gt;=0")))+SUM((COUNTIF(#REF!,"=TR")),(COUNTIF(N19,"=TR"))))</f>
        <v>#REF!</v>
      </c>
      <c r="O100" s="483" t="e">
        <f>SUM(#REF!,O19)/(SUM((COUNTIF(#REF!,"&gt;=0")),(COUNTIF(O19,"&gt;=0")))+SUM((COUNTIF(#REF!,"=TR")),(COUNTIF(O19,"=TR"))))</f>
        <v>#REF!</v>
      </c>
      <c r="P100" s="483" t="e">
        <f>SUM(#REF!,P19)/(SUM((COUNTIF(#REF!,"&gt;=0")),(COUNTIF(P19,"&gt;=0")))+SUM((COUNTIF(#REF!,"=TR")),(COUNTIF(P19,"=TR"))))</f>
        <v>#REF!</v>
      </c>
      <c r="Q100" s="483" t="e">
        <f>SUM(#REF!,Q19)/(SUM((COUNTIF(#REF!,"&gt;=0")),(COUNTIF(Q19,"&gt;=0")))+SUM((COUNTIF(#REF!,"=TR")),(COUNTIF(Q19,"=TR"))))</f>
        <v>#REF!</v>
      </c>
      <c r="R100" s="483" t="e">
        <f>SUM(#REF!,R19)/(SUM((COUNTIF(#REF!,"&gt;=0")),(COUNTIF(R19,"&gt;=0")))+SUM((COUNTIF(#REF!,"=TR")),(COUNTIF(R19,"=TR"))))</f>
        <v>#REF!</v>
      </c>
      <c r="S100" s="483" t="e">
        <f>SUM(#REF!,S19)/(SUM((COUNTIF(#REF!,"&gt;=0")),(COUNTIF(S19,"&gt;=0")))+SUM((COUNTIF(#REF!,"=TR")),(COUNTIF(S19,"=TR"))))</f>
        <v>#REF!</v>
      </c>
      <c r="T100" s="483" t="e">
        <f>SUM(#REF!,T19)/(SUM((COUNTIF(#REF!,"&gt;=0")),(COUNTIF(T19,"&gt;=0")))+SUM((COUNTIF(#REF!,"=TR")),(COUNTIF(T19,"=TR"))))</f>
        <v>#REF!</v>
      </c>
      <c r="U100" s="483" t="e">
        <f>SUM(#REF!,U19)/(SUM((COUNTIF(#REF!,"&gt;=0")),(COUNTIF(U19,"&gt;=0")))+SUM((COUNTIF(#REF!,"=TR")),(COUNTIF(U19,"=TR"))))</f>
        <v>#REF!</v>
      </c>
      <c r="V100" s="483" t="e">
        <f>SUM(#REF!,V19)/(SUM((COUNTIF(#REF!,"&gt;=0")),(COUNTIF(V19,"&gt;=0")))+SUM((COUNTIF(#REF!,"=TR")),(COUNTIF(V19,"=TR"))))</f>
        <v>#REF!</v>
      </c>
      <c r="W100" s="483" t="e">
        <f>SUM(#REF!,W19)/(SUM((COUNTIF(#REF!,"&gt;=0")),(COUNTIF(W19,"&gt;=0")))+SUM((COUNTIF(#REF!,"=TR")),(COUNTIF(W19,"=TR"))))</f>
        <v>#REF!</v>
      </c>
      <c r="X100" s="483" t="e">
        <f>SUM(#REF!,X19)/(SUM((COUNTIF(#REF!,"&gt;=0")),(COUNTIF(X19,"&gt;=0")))+SUM((COUNTIF(#REF!,"=TR")),(COUNTIF(X19,"=TR"))))</f>
        <v>#REF!</v>
      </c>
      <c r="Y100" s="483" t="e">
        <f>SUM(#REF!,Y19)/(SUM((COUNTIF(#REF!,"&gt;=0")),(COUNTIF(Y19,"&gt;=0")))+SUM((COUNTIF(#REF!,"=TR")),(COUNTIF(Y19,"=TR"))))</f>
        <v>#REF!</v>
      </c>
      <c r="Z100" s="483" t="e">
        <f>SUM(#REF!,Z19)/(SUM((COUNTIF(#REF!,"&gt;=0")),(COUNTIF(Z19,"&gt;=0")))+SUM((COUNTIF(#REF!,"=TR")),(COUNTIF(Z19,"=TR"))))</f>
        <v>#REF!</v>
      </c>
      <c r="AA100" s="483" t="e">
        <f>SUM(#REF!,AA19)/(SUM((COUNTIF(#REF!,"&gt;=0")),(COUNTIF(AA19,"&gt;=0")))+SUM((COUNTIF(#REF!,"=TR")),(COUNTIF(AA19,"=TR"))))</f>
        <v>#REF!</v>
      </c>
      <c r="AB100" s="483" t="e">
        <f>SUM(#REF!,AB19)/(SUM((COUNTIF(#REF!,"&gt;=0")),(COUNTIF(AB19,"&gt;=0")))+SUM((COUNTIF(#REF!,"=TR")),(COUNTIF(AB19,"=TR"))))</f>
        <v>#REF!</v>
      </c>
      <c r="AC100" s="483" t="e">
        <f>SUM(#REF!,AC19)/(SUM((COUNTIF(#REF!,"&gt;=0")),(COUNTIF(AC19,"&gt;=0")))+SUM((COUNTIF(#REF!,"=TR")),(COUNTIF(AC19,"=TR"))))</f>
        <v>#REF!</v>
      </c>
      <c r="AD100" s="483" t="e">
        <f>SUM(#REF!,AD19)/(SUM((COUNTIF(#REF!,"&gt;=0")),(COUNTIF(AD19,"&gt;=0")))+SUM((COUNTIF(#REF!,"=TR")),(COUNTIF(AD19,"=TR"))))</f>
        <v>#REF!</v>
      </c>
      <c r="AE100" s="483" t="e">
        <f>SUM(#REF!,AE19)/(SUM((COUNTIF(#REF!,"&gt;=0")),(COUNTIF(AE19,"&gt;=0")))+SUM((COUNTIF(#REF!,"=TR")),(COUNTIF(AE19,"=TR"))))</f>
        <v>#REF!</v>
      </c>
      <c r="AF100" s="483" t="e">
        <f>SUM(#REF!,AF19)/(SUM((COUNTIF(#REF!,"&gt;=0")),(COUNTIF(AF19,"&gt;=0")))+SUM((COUNTIF(#REF!,"=TR")),(COUNTIF(AF19,"=TR"))))</f>
        <v>#REF!</v>
      </c>
      <c r="AG100" s="483" t="e">
        <f>SUM(#REF!,AG19)/(SUM((COUNTIF(#REF!,"&gt;=0")),(COUNTIF(AG19,"&gt;=0")))+SUM((COUNTIF(#REF!,"=TR")),(COUNTIF(AG19,"=TR"))))</f>
        <v>#REF!</v>
      </c>
      <c r="AH100" s="483" t="e">
        <f>SUM(#REF!,AH19)/(SUM((COUNTIF(#REF!,"&gt;=0")),(COUNTIF(AH19,"&gt;=0")))+SUM((COUNTIF(#REF!,"=TR")),(COUNTIF(AH19,"=TR"))))</f>
        <v>#REF!</v>
      </c>
      <c r="AI100" s="478"/>
      <c r="AJ100" s="479"/>
    </row>
    <row r="101" spans="3:36" hidden="1" outlineLevel="1" x14ac:dyDescent="0.2">
      <c r="C101" s="411" t="s">
        <v>111</v>
      </c>
      <c r="D101" s="483" t="e">
        <f>SUM(#REF!,D18)/(SUM((COUNTIF(#REF!,"&gt;=0")),(COUNTIF(D18,"&gt;=0")))+SUM((COUNTIF(#REF!,"=TR")),(COUNTIF(D18,"=TR"))))</f>
        <v>#REF!</v>
      </c>
      <c r="E101" s="483" t="e">
        <f>SUM(#REF!,E18)/(SUM((COUNTIF(#REF!,"&gt;=0")),(COUNTIF(E18,"&gt;=0")))+SUM((COUNTIF(#REF!,"=TR")),(COUNTIF(E18,"=TR"))))</f>
        <v>#REF!</v>
      </c>
      <c r="F101" s="483" t="e">
        <f>SUM(#REF!,F18)/(SUM((COUNTIF(#REF!,"&gt;=0")),(COUNTIF(F18,"&gt;=0")))+SUM((COUNTIF(#REF!,"=TR")),(COUNTIF(F18,"=TR"))))</f>
        <v>#REF!</v>
      </c>
      <c r="G101" s="483" t="e">
        <f>SUM(#REF!,G18)/(SUM((COUNTIF(#REF!,"&gt;=0")),(COUNTIF(G18,"&gt;=0")))+SUM((COUNTIF(#REF!,"=TR")),(COUNTIF(G18,"=TR"))))</f>
        <v>#REF!</v>
      </c>
      <c r="H101" s="483" t="e">
        <f>SUM(#REF!,H18)/(SUM((COUNTIF(#REF!,"&gt;=0")),(COUNTIF(H18,"&gt;=0")))+SUM((COUNTIF(#REF!,"=TR")),(COUNTIF(H18,"=TR"))))</f>
        <v>#REF!</v>
      </c>
      <c r="I101" s="483" t="e">
        <f>SUM(#REF!,I18)/(SUM((COUNTIF(#REF!,"&gt;=0")),(COUNTIF(I18,"&gt;=0")))+SUM((COUNTIF(#REF!,"=TR")),(COUNTIF(I18,"=TR"))))</f>
        <v>#REF!</v>
      </c>
      <c r="J101" s="483" t="e">
        <f>SUM(#REF!,J18)/(SUM((COUNTIF(#REF!,"&gt;=0")),(COUNTIF(J18,"&gt;=0")))+SUM((COUNTIF(#REF!,"=TR")),(COUNTIF(J18,"=TR"))))</f>
        <v>#REF!</v>
      </c>
      <c r="K101" s="483" t="e">
        <f>SUM(#REF!,K18)/(SUM((COUNTIF(#REF!,"&gt;=0")),(COUNTIF(K18,"&gt;=0")))+SUM((COUNTIF(#REF!,"=TR")),(COUNTIF(K18,"=TR"))))</f>
        <v>#REF!</v>
      </c>
      <c r="L101" s="483" t="e">
        <f>SUM(#REF!,L18)/(SUM((COUNTIF(#REF!,"&gt;=0")),(COUNTIF(L18,"&gt;=0")))+SUM((COUNTIF(#REF!,"=TR")),(COUNTIF(L18,"=TR"))))</f>
        <v>#REF!</v>
      </c>
      <c r="M101" s="483" t="e">
        <f>SUM(#REF!,M18)/(SUM((COUNTIF(#REF!,"&gt;=0")),(COUNTIF(M18,"&gt;=0")))+SUM((COUNTIF(#REF!,"=TR")),(COUNTIF(M18,"=TR"))))</f>
        <v>#REF!</v>
      </c>
      <c r="N101" s="483" t="e">
        <f>SUM(#REF!,N18)/(SUM((COUNTIF(#REF!,"&gt;=0")),(COUNTIF(N18,"&gt;=0")))+SUM((COUNTIF(#REF!,"=TR")),(COUNTIF(N18,"=TR"))))</f>
        <v>#REF!</v>
      </c>
      <c r="O101" s="483" t="e">
        <f>SUM(#REF!,O18)/(SUM((COUNTIF(#REF!,"&gt;=0")),(COUNTIF(O18,"&gt;=0")))+SUM((COUNTIF(#REF!,"=TR")),(COUNTIF(O18,"=TR"))))</f>
        <v>#REF!</v>
      </c>
      <c r="P101" s="483" t="e">
        <f>SUM(#REF!,P18)/(SUM((COUNTIF(#REF!,"&gt;=0")),(COUNTIF(P18,"&gt;=0")))+SUM((COUNTIF(#REF!,"=TR")),(COUNTIF(P18,"=TR"))))</f>
        <v>#REF!</v>
      </c>
      <c r="Q101" s="483" t="e">
        <f>SUM(#REF!,Q18)/(SUM((COUNTIF(#REF!,"&gt;=0")),(COUNTIF(Q18,"&gt;=0")))+SUM((COUNTIF(#REF!,"=TR")),(COUNTIF(Q18,"=TR"))))</f>
        <v>#REF!</v>
      </c>
      <c r="R101" s="483" t="e">
        <f>SUM(#REF!,R18)/(SUM((COUNTIF(#REF!,"&gt;=0")),(COUNTIF(R18,"&gt;=0")))+SUM((COUNTIF(#REF!,"=TR")),(COUNTIF(R18,"=TR"))))</f>
        <v>#REF!</v>
      </c>
      <c r="S101" s="483" t="e">
        <f>SUM(#REF!,S18)/(SUM((COUNTIF(#REF!,"&gt;=0")),(COUNTIF(S18,"&gt;=0")))+SUM((COUNTIF(#REF!,"=TR")),(COUNTIF(S18,"=TR"))))</f>
        <v>#REF!</v>
      </c>
      <c r="T101" s="483" t="e">
        <f>SUM(#REF!,T18)/(SUM((COUNTIF(#REF!,"&gt;=0")),(COUNTIF(T18,"&gt;=0")))+SUM((COUNTIF(#REF!,"=TR")),(COUNTIF(T18,"=TR"))))</f>
        <v>#REF!</v>
      </c>
      <c r="U101" s="483" t="e">
        <f>SUM(#REF!,U18)/(SUM((COUNTIF(#REF!,"&gt;=0")),(COUNTIF(U18,"&gt;=0")))+SUM((COUNTIF(#REF!,"=TR")),(COUNTIF(U18,"=TR"))))</f>
        <v>#REF!</v>
      </c>
      <c r="V101" s="483" t="e">
        <f>SUM(#REF!,V18)/(SUM((COUNTIF(#REF!,"&gt;=0")),(COUNTIF(V18,"&gt;=0")))+SUM((COUNTIF(#REF!,"=TR")),(COUNTIF(V18,"=TR"))))</f>
        <v>#REF!</v>
      </c>
      <c r="W101" s="483" t="e">
        <f>SUM(#REF!,W18)/(SUM((COUNTIF(#REF!,"&gt;=0")),(COUNTIF(W18,"&gt;=0")))+SUM((COUNTIF(#REF!,"=TR")),(COUNTIF(W18,"=TR"))))</f>
        <v>#REF!</v>
      </c>
      <c r="X101" s="483" t="e">
        <f>SUM(#REF!,X18)/(SUM((COUNTIF(#REF!,"&gt;=0")),(COUNTIF(X18,"&gt;=0")))+SUM((COUNTIF(#REF!,"=TR")),(COUNTIF(X18,"=TR"))))</f>
        <v>#REF!</v>
      </c>
      <c r="Y101" s="483" t="e">
        <f>SUM(#REF!,Y18)/(SUM((COUNTIF(#REF!,"&gt;=0")),(COUNTIF(Y18,"&gt;=0")))+SUM((COUNTIF(#REF!,"=TR")),(COUNTIF(Y18,"=TR"))))</f>
        <v>#REF!</v>
      </c>
      <c r="Z101" s="483" t="e">
        <f>SUM(#REF!,Z18)/(SUM((COUNTIF(#REF!,"&gt;=0")),(COUNTIF(Z18,"&gt;=0")))+SUM((COUNTIF(#REF!,"=TR")),(COUNTIF(Z18,"=TR"))))</f>
        <v>#REF!</v>
      </c>
      <c r="AA101" s="483" t="e">
        <f>SUM(#REF!,AA18)/(SUM((COUNTIF(#REF!,"&gt;=0")),(COUNTIF(AA18,"&gt;=0")))+SUM((COUNTIF(#REF!,"=TR")),(COUNTIF(AA18,"=TR"))))</f>
        <v>#REF!</v>
      </c>
      <c r="AB101" s="483" t="e">
        <f>SUM(#REF!,AB18)/(SUM((COUNTIF(#REF!,"&gt;=0")),(COUNTIF(AB18,"&gt;=0")))+SUM((COUNTIF(#REF!,"=TR")),(COUNTIF(AB18,"=TR"))))</f>
        <v>#REF!</v>
      </c>
      <c r="AC101" s="483" t="e">
        <f>SUM(#REF!,AC18)/(SUM((COUNTIF(#REF!,"&gt;=0")),(COUNTIF(AC18,"&gt;=0")))+SUM((COUNTIF(#REF!,"=TR")),(COUNTIF(AC18,"=TR"))))</f>
        <v>#REF!</v>
      </c>
      <c r="AD101" s="483" t="e">
        <f>SUM(#REF!,AD18)/(SUM((COUNTIF(#REF!,"&gt;=0")),(COUNTIF(AD18,"&gt;=0")))+SUM((COUNTIF(#REF!,"=TR")),(COUNTIF(AD18,"=TR"))))</f>
        <v>#REF!</v>
      </c>
      <c r="AE101" s="483" t="e">
        <f>SUM(#REF!,AE18)/(SUM((COUNTIF(#REF!,"&gt;=0")),(COUNTIF(AE18,"&gt;=0")))+SUM((COUNTIF(#REF!,"=TR")),(COUNTIF(AE18,"=TR"))))</f>
        <v>#REF!</v>
      </c>
      <c r="AF101" s="483" t="e">
        <f>SUM(#REF!,AF18)/(SUM((COUNTIF(#REF!,"&gt;=0")),(COUNTIF(AF18,"&gt;=0")))+SUM((COUNTIF(#REF!,"=TR")),(COUNTIF(AF18,"=TR"))))</f>
        <v>#REF!</v>
      </c>
      <c r="AG101" s="483" t="e">
        <f>SUM(#REF!,AG18)/(SUM((COUNTIF(#REF!,"&gt;=0")),(COUNTIF(AG18,"&gt;=0")))+SUM((COUNTIF(#REF!,"=TR")),(COUNTIF(AG18,"=TR"))))</f>
        <v>#REF!</v>
      </c>
      <c r="AH101" s="483" t="e">
        <f>SUM(#REF!,AH18)/(SUM((COUNTIF(#REF!,"&gt;=0")),(COUNTIF(AH18,"&gt;=0")))+SUM((COUNTIF(#REF!,"=TR")),(COUNTIF(AH18,"=TR"))))</f>
        <v>#REF!</v>
      </c>
      <c r="AI101" s="478"/>
      <c r="AJ101" s="479"/>
    </row>
    <row r="102" spans="3:36" hidden="1" outlineLevel="1" x14ac:dyDescent="0.2">
      <c r="C102" s="411" t="s">
        <v>112</v>
      </c>
      <c r="D102" s="483">
        <f t="shared" ref="D102:AH102" si="8">SUM(D20,D21)/(SUM((COUNTIF(D20,"&gt;=0")),(COUNTIF(D21,"&gt;=0")))+SUM((COUNTIF(D20,"=TR")),(COUNTIF(D21,"=TR"))))</f>
        <v>0</v>
      </c>
      <c r="E102" s="483">
        <f t="shared" si="8"/>
        <v>0</v>
      </c>
      <c r="F102" s="483">
        <f t="shared" si="8"/>
        <v>0</v>
      </c>
      <c r="G102" s="483">
        <f t="shared" si="8"/>
        <v>0</v>
      </c>
      <c r="H102" s="483">
        <f t="shared" si="8"/>
        <v>0</v>
      </c>
      <c r="I102" s="483">
        <f t="shared" si="8"/>
        <v>0.45</v>
      </c>
      <c r="J102" s="483">
        <f t="shared" si="8"/>
        <v>0.05</v>
      </c>
      <c r="K102" s="483">
        <f t="shared" si="8"/>
        <v>6.25</v>
      </c>
      <c r="L102" s="483">
        <f t="shared" si="8"/>
        <v>0</v>
      </c>
      <c r="M102" s="483">
        <f t="shared" si="8"/>
        <v>0</v>
      </c>
      <c r="N102" s="483">
        <f t="shared" si="8"/>
        <v>0</v>
      </c>
      <c r="O102" s="483">
        <f t="shared" si="8"/>
        <v>0</v>
      </c>
      <c r="P102" s="483">
        <f t="shared" si="8"/>
        <v>0</v>
      </c>
      <c r="Q102" s="483">
        <f t="shared" si="8"/>
        <v>0</v>
      </c>
      <c r="R102" s="483">
        <f t="shared" si="8"/>
        <v>3.3</v>
      </c>
      <c r="S102" s="483">
        <f t="shared" si="8"/>
        <v>0</v>
      </c>
      <c r="T102" s="483">
        <f t="shared" si="8"/>
        <v>0</v>
      </c>
      <c r="U102" s="483">
        <f t="shared" si="8"/>
        <v>0</v>
      </c>
      <c r="V102" s="483">
        <f t="shared" si="8"/>
        <v>0</v>
      </c>
      <c r="W102" s="483">
        <f t="shared" si="8"/>
        <v>0</v>
      </c>
      <c r="X102" s="483">
        <f t="shared" si="8"/>
        <v>0</v>
      </c>
      <c r="Y102" s="483">
        <f t="shared" si="8"/>
        <v>0</v>
      </c>
      <c r="Z102" s="483">
        <f t="shared" si="8"/>
        <v>0</v>
      </c>
      <c r="AA102" s="483">
        <f t="shared" si="8"/>
        <v>4.6500000000000004</v>
      </c>
      <c r="AB102" s="483">
        <f t="shared" si="8"/>
        <v>14.8</v>
      </c>
      <c r="AC102" s="483">
        <f t="shared" si="8"/>
        <v>1.3</v>
      </c>
      <c r="AD102" s="483">
        <f t="shared" si="8"/>
        <v>0</v>
      </c>
      <c r="AE102" s="483">
        <f t="shared" si="8"/>
        <v>3.15</v>
      </c>
      <c r="AF102" s="483">
        <f t="shared" si="8"/>
        <v>7.35</v>
      </c>
      <c r="AG102" s="483">
        <f t="shared" si="8"/>
        <v>0</v>
      </c>
      <c r="AH102" s="483">
        <f t="shared" si="8"/>
        <v>0</v>
      </c>
      <c r="AI102" s="478"/>
      <c r="AJ102" s="479"/>
    </row>
    <row r="103" spans="3:36" hidden="1" outlineLevel="1" x14ac:dyDescent="0.2">
      <c r="C103" s="411" t="s">
        <v>113</v>
      </c>
      <c r="D103" s="483" t="e">
        <f>SUM(D22,#REF!)/(SUM((COUNTIF(D22,"&gt;=0")),(COUNTIF(#REF!,"&gt;=0")))+SUM((COUNTIF(D22,"=TR")),(COUNTIF(#REF!,"=TR"))))</f>
        <v>#REF!</v>
      </c>
      <c r="E103" s="483" t="e">
        <f>SUM(E22,#REF!)/(SUM((COUNTIF(E22,"&gt;=0")),(COUNTIF(#REF!,"&gt;=0")))+SUM((COUNTIF(E22,"=TR")),(COUNTIF(#REF!,"=TR"))))</f>
        <v>#REF!</v>
      </c>
      <c r="F103" s="483" t="e">
        <f>SUM(F22,#REF!)/(SUM((COUNTIF(F22,"&gt;=0")),(COUNTIF(#REF!,"&gt;=0")))+SUM((COUNTIF(F22,"=TR")),(COUNTIF(#REF!,"=TR"))))</f>
        <v>#REF!</v>
      </c>
      <c r="G103" s="483" t="e">
        <f>SUM(G22,#REF!)/(SUM((COUNTIF(G22,"&gt;=0")),(COUNTIF(#REF!,"&gt;=0")))+SUM((COUNTIF(G22,"=TR")),(COUNTIF(#REF!,"=TR"))))</f>
        <v>#REF!</v>
      </c>
      <c r="H103" s="483" t="e">
        <f>SUM(H22,#REF!)/(SUM((COUNTIF(H22,"&gt;=0")),(COUNTIF(#REF!,"&gt;=0")))+SUM((COUNTIF(H22,"=TR")),(COUNTIF(#REF!,"=TR"))))</f>
        <v>#REF!</v>
      </c>
      <c r="I103" s="483" t="e">
        <f>SUM(I22,#REF!)/(SUM((COUNTIF(I22,"&gt;=0")),(COUNTIF(#REF!,"&gt;=0")))+SUM((COUNTIF(I22,"=TR")),(COUNTIF(#REF!,"=TR"))))</f>
        <v>#REF!</v>
      </c>
      <c r="J103" s="483" t="e">
        <f>SUM(J22,#REF!)/(SUM((COUNTIF(J22,"&gt;=0")),(COUNTIF(#REF!,"&gt;=0")))+SUM((COUNTIF(J22,"=TR")),(COUNTIF(#REF!,"=TR"))))</f>
        <v>#REF!</v>
      </c>
      <c r="K103" s="483" t="e">
        <f>SUM(K22,#REF!)/(SUM((COUNTIF(K22,"&gt;=0")),(COUNTIF(#REF!,"&gt;=0")))+SUM((COUNTIF(K22,"=TR")),(COUNTIF(#REF!,"=TR"))))</f>
        <v>#REF!</v>
      </c>
      <c r="L103" s="483" t="e">
        <f>SUM(L22,#REF!)/(SUM((COUNTIF(L22,"&gt;=0")),(COUNTIF(#REF!,"&gt;=0")))+SUM((COUNTIF(L22,"=TR")),(COUNTIF(#REF!,"=TR"))))</f>
        <v>#REF!</v>
      </c>
      <c r="M103" s="483" t="e">
        <f>SUM(M22,#REF!)/(SUM((COUNTIF(M22,"&gt;=0")),(COUNTIF(#REF!,"&gt;=0")))+SUM((COUNTIF(M22,"=TR")),(COUNTIF(#REF!,"=TR"))))</f>
        <v>#REF!</v>
      </c>
      <c r="N103" s="483" t="e">
        <f>SUM(N22,#REF!)/(SUM((COUNTIF(N22,"&gt;=0")),(COUNTIF(#REF!,"&gt;=0")))+SUM((COUNTIF(N22,"=TR")),(COUNTIF(#REF!,"=TR"))))</f>
        <v>#REF!</v>
      </c>
      <c r="O103" s="483" t="e">
        <f>SUM(O22,#REF!)/(SUM((COUNTIF(O22,"&gt;=0")),(COUNTIF(#REF!,"&gt;=0")))+SUM((COUNTIF(O22,"=TR")),(COUNTIF(#REF!,"=TR"))))</f>
        <v>#REF!</v>
      </c>
      <c r="P103" s="483" t="e">
        <f>SUM(P22,#REF!)/(SUM((COUNTIF(P22,"&gt;=0")),(COUNTIF(#REF!,"&gt;=0")))+SUM((COUNTIF(P22,"=TR")),(COUNTIF(#REF!,"=TR"))))</f>
        <v>#REF!</v>
      </c>
      <c r="Q103" s="483" t="e">
        <f>SUM(Q22,#REF!)/(SUM((COUNTIF(Q22,"&gt;=0")),(COUNTIF(#REF!,"&gt;=0")))+SUM((COUNTIF(Q22,"=TR")),(COUNTIF(#REF!,"=TR"))))</f>
        <v>#REF!</v>
      </c>
      <c r="R103" s="483" t="e">
        <f>SUM(R22,#REF!)/(SUM((COUNTIF(R22,"&gt;=0")),(COUNTIF(#REF!,"&gt;=0")))+SUM((COUNTIF(R22,"=TR")),(COUNTIF(#REF!,"=TR"))))</f>
        <v>#REF!</v>
      </c>
      <c r="S103" s="483" t="e">
        <f>SUM(S22,#REF!)/(SUM((COUNTIF(S22,"&gt;=0")),(COUNTIF(#REF!,"&gt;=0")))+SUM((COUNTIF(S22,"=TR")),(COUNTIF(#REF!,"=TR"))))</f>
        <v>#REF!</v>
      </c>
      <c r="T103" s="483" t="e">
        <f>SUM(T22,#REF!)/(SUM((COUNTIF(T22,"&gt;=0")),(COUNTIF(#REF!,"&gt;=0")))+SUM((COUNTIF(T22,"=TR")),(COUNTIF(#REF!,"=TR"))))</f>
        <v>#REF!</v>
      </c>
      <c r="U103" s="483" t="e">
        <f>SUM(U22,#REF!)/(SUM((COUNTIF(U22,"&gt;=0")),(COUNTIF(#REF!,"&gt;=0")))+SUM((COUNTIF(U22,"=TR")),(COUNTIF(#REF!,"=TR"))))</f>
        <v>#REF!</v>
      </c>
      <c r="V103" s="483" t="e">
        <f>SUM(V22,#REF!)/(SUM((COUNTIF(V22,"&gt;=0")),(COUNTIF(#REF!,"&gt;=0")))+SUM((COUNTIF(V22,"=TR")),(COUNTIF(#REF!,"=TR"))))</f>
        <v>#REF!</v>
      </c>
      <c r="W103" s="483" t="e">
        <f>SUM(W22,#REF!)/(SUM((COUNTIF(W22,"&gt;=0")),(COUNTIF(#REF!,"&gt;=0")))+SUM((COUNTIF(W22,"=TR")),(COUNTIF(#REF!,"=TR"))))</f>
        <v>#REF!</v>
      </c>
      <c r="X103" s="483" t="e">
        <f>SUM(X22,#REF!)/(SUM((COUNTIF(X22,"&gt;=0")),(COUNTIF(#REF!,"&gt;=0")))+SUM((COUNTIF(X22,"=TR")),(COUNTIF(#REF!,"=TR"))))</f>
        <v>#REF!</v>
      </c>
      <c r="Y103" s="483" t="e">
        <f>SUM(Y22,#REF!)/(SUM((COUNTIF(Y22,"&gt;=0")),(COUNTIF(#REF!,"&gt;=0")))+SUM((COUNTIF(Y22,"=TR")),(COUNTIF(#REF!,"=TR"))))</f>
        <v>#REF!</v>
      </c>
      <c r="Z103" s="483" t="e">
        <f>SUM(Z22,#REF!)/(SUM((COUNTIF(Z22,"&gt;=0")),(COUNTIF(#REF!,"&gt;=0")))+SUM((COUNTIF(Z22,"=TR")),(COUNTIF(#REF!,"=TR"))))</f>
        <v>#REF!</v>
      </c>
      <c r="AA103" s="483" t="e">
        <f>SUM(AA22,#REF!)/(SUM((COUNTIF(AA22,"&gt;=0")),(COUNTIF(#REF!,"&gt;=0")))+SUM((COUNTIF(AA22,"=TR")),(COUNTIF(#REF!,"=TR"))))</f>
        <v>#REF!</v>
      </c>
      <c r="AB103" s="483" t="e">
        <f>SUM(AB22,#REF!)/(SUM((COUNTIF(AB22,"&gt;=0")),(COUNTIF(#REF!,"&gt;=0")))+SUM((COUNTIF(AB22,"=TR")),(COUNTIF(#REF!,"=TR"))))</f>
        <v>#REF!</v>
      </c>
      <c r="AC103" s="483" t="e">
        <f>SUM(AC22,#REF!)/(SUM((COUNTIF(AC22,"&gt;=0")),(COUNTIF(#REF!,"&gt;=0")))+SUM((COUNTIF(AC22,"=TR")),(COUNTIF(#REF!,"=TR"))))</f>
        <v>#REF!</v>
      </c>
      <c r="AD103" s="483" t="e">
        <f>SUM(AD22,#REF!)/(SUM((COUNTIF(AD22,"&gt;=0")),(COUNTIF(#REF!,"&gt;=0")))+SUM((COUNTIF(AD22,"=TR")),(COUNTIF(#REF!,"=TR"))))</f>
        <v>#REF!</v>
      </c>
      <c r="AE103" s="483" t="e">
        <f>SUM(AE22,#REF!)/(SUM((COUNTIF(AE22,"&gt;=0")),(COUNTIF(#REF!,"&gt;=0")))+SUM((COUNTIF(AE22,"=TR")),(COUNTIF(#REF!,"=TR"))))</f>
        <v>#REF!</v>
      </c>
      <c r="AF103" s="483" t="e">
        <f>SUM(AF22,#REF!)/(SUM((COUNTIF(AF22,"&gt;=0")),(COUNTIF(#REF!,"&gt;=0")))+SUM((COUNTIF(AF22,"=TR")),(COUNTIF(#REF!,"=TR"))))</f>
        <v>#REF!</v>
      </c>
      <c r="AG103" s="483" t="e">
        <f>SUM(AG22,#REF!)/(SUM((COUNTIF(AG22,"&gt;=0")),(COUNTIF(#REF!,"&gt;=0")))+SUM((COUNTIF(AG22,"=TR")),(COUNTIF(#REF!,"=TR"))))</f>
        <v>#REF!</v>
      </c>
      <c r="AH103" s="483" t="e">
        <f>SUM(AH22,#REF!)/(SUM((COUNTIF(AH22,"&gt;=0")),(COUNTIF(#REF!,"&gt;=0")))+SUM((COUNTIF(AH22,"=TR")),(COUNTIF(#REF!,"=TR"))))</f>
        <v>#REF!</v>
      </c>
      <c r="AI103" s="478"/>
      <c r="AJ103" s="479"/>
    </row>
    <row r="104" spans="3:36" hidden="1" outlineLevel="1" x14ac:dyDescent="0.2">
      <c r="C104" s="411" t="s">
        <v>114</v>
      </c>
      <c r="D104" s="412" t="e">
        <f t="shared" ref="D104:AH104" si="9">AVERAGE(D94:D103)</f>
        <v>#REF!</v>
      </c>
      <c r="E104" s="412" t="e">
        <f t="shared" si="9"/>
        <v>#REF!</v>
      </c>
      <c r="F104" s="412" t="e">
        <f t="shared" si="9"/>
        <v>#REF!</v>
      </c>
      <c r="G104" s="412" t="e">
        <f t="shared" si="9"/>
        <v>#REF!</v>
      </c>
      <c r="H104" s="412" t="e">
        <f t="shared" si="9"/>
        <v>#REF!</v>
      </c>
      <c r="I104" s="412" t="e">
        <f t="shared" si="9"/>
        <v>#REF!</v>
      </c>
      <c r="J104" s="412" t="e">
        <f t="shared" si="9"/>
        <v>#REF!</v>
      </c>
      <c r="K104" s="412" t="e">
        <f t="shared" si="9"/>
        <v>#REF!</v>
      </c>
      <c r="L104" s="412" t="e">
        <f t="shared" si="9"/>
        <v>#REF!</v>
      </c>
      <c r="M104" s="412" t="e">
        <f t="shared" si="9"/>
        <v>#REF!</v>
      </c>
      <c r="N104" s="412" t="e">
        <f t="shared" si="9"/>
        <v>#REF!</v>
      </c>
      <c r="O104" s="412" t="e">
        <f t="shared" si="9"/>
        <v>#REF!</v>
      </c>
      <c r="P104" s="412" t="e">
        <f t="shared" si="9"/>
        <v>#REF!</v>
      </c>
      <c r="Q104" s="412" t="e">
        <f t="shared" si="9"/>
        <v>#REF!</v>
      </c>
      <c r="R104" s="412" t="e">
        <f t="shared" si="9"/>
        <v>#REF!</v>
      </c>
      <c r="S104" s="412" t="e">
        <f t="shared" si="9"/>
        <v>#REF!</v>
      </c>
      <c r="T104" s="412" t="e">
        <f t="shared" si="9"/>
        <v>#REF!</v>
      </c>
      <c r="U104" s="412" t="e">
        <f t="shared" si="9"/>
        <v>#REF!</v>
      </c>
      <c r="V104" s="412" t="e">
        <f t="shared" si="9"/>
        <v>#REF!</v>
      </c>
      <c r="W104" s="412" t="e">
        <f t="shared" si="9"/>
        <v>#REF!</v>
      </c>
      <c r="X104" s="412" t="e">
        <f t="shared" si="9"/>
        <v>#REF!</v>
      </c>
      <c r="Y104" s="412" t="e">
        <f t="shared" si="9"/>
        <v>#REF!</v>
      </c>
      <c r="Z104" s="412" t="e">
        <f t="shared" si="9"/>
        <v>#REF!</v>
      </c>
      <c r="AA104" s="412" t="e">
        <f t="shared" si="9"/>
        <v>#REF!</v>
      </c>
      <c r="AB104" s="412" t="e">
        <f t="shared" si="9"/>
        <v>#REF!</v>
      </c>
      <c r="AC104" s="412" t="e">
        <f t="shared" si="9"/>
        <v>#REF!</v>
      </c>
      <c r="AD104" s="412" t="e">
        <f t="shared" si="9"/>
        <v>#REF!</v>
      </c>
      <c r="AE104" s="412" t="e">
        <f t="shared" si="9"/>
        <v>#REF!</v>
      </c>
      <c r="AF104" s="412" t="e">
        <f t="shared" si="9"/>
        <v>#REF!</v>
      </c>
      <c r="AG104" s="412" t="e">
        <f t="shared" si="9"/>
        <v>#REF!</v>
      </c>
      <c r="AH104" s="412" t="e">
        <f t="shared" si="9"/>
        <v>#REF!</v>
      </c>
      <c r="AI104" s="478"/>
      <c r="AJ104" s="479"/>
    </row>
    <row r="105" spans="3:36" collapsed="1" x14ac:dyDescent="0.2">
      <c r="AI105" s="478"/>
      <c r="AJ105" s="479"/>
    </row>
    <row r="106" spans="3:36" x14ac:dyDescent="0.2">
      <c r="AI106" s="487"/>
    </row>
    <row r="107" spans="3:36" x14ac:dyDescent="0.2">
      <c r="AI107" s="487"/>
    </row>
    <row r="108" spans="3:36" x14ac:dyDescent="0.2">
      <c r="AI108" s="487"/>
    </row>
    <row r="109" spans="3:36" x14ac:dyDescent="0.2">
      <c r="AI109" s="487"/>
    </row>
  </sheetData>
  <mergeCells count="12">
    <mergeCell ref="AF58:AH58"/>
    <mergeCell ref="AA62:AC62"/>
    <mergeCell ref="AB64:AH64"/>
    <mergeCell ref="A88:A90"/>
    <mergeCell ref="B88:B90"/>
    <mergeCell ref="C88:C90"/>
    <mergeCell ref="J1:Y1"/>
    <mergeCell ref="A39:B39"/>
    <mergeCell ref="K45:M45"/>
    <mergeCell ref="AA45:AB45"/>
    <mergeCell ref="AF47:AH47"/>
    <mergeCell ref="D52:AH52"/>
  </mergeCells>
  <conditionalFormatting sqref="D49:F51 D79:F80 D87:AJ88 D59:L59 D65:F70 D75:G77 D85:F86 D60:G63 H48 L48 L71 H83 H85:L86 H49:L51 H84:I84 L83 I58:L58 H60:L70 M48:M51 M58:M70 D43:M44 N43:N51 M83:N86 D42:N42 D72:Q72 U72 D41:T41 O42:T51 H73:U80 U43:V51 AI81:AJ81 AI71:AJ71 U41:AJ42 W45:AA45 AC45 W46:AC51 W62:Z62 W63:AJ63 H82:AJ82 AI52:AJ52 W64:AB64 O84:AJ86 O83:AA83 AI83:AJ83 W43:AC44 W53:AJ57 D4:AJ21 D22:AC22 AG22:AJ22 AD47:AF47 AD48:AJ51 W59:AJ61 W58:AF58 AI58:AJ58 AD43:AJ46 W65:AJ70 V72:AJ80 AI29:AJ30 AG29:AH29 D46:M47 D45:J45 AI64:AJ64 AI47:AJ47 AD62:AJ62 D23:AJ28 D29:AF30 D31:AJ40 N53:V70 H53:M57">
    <cfRule type="cellIs" dxfId="119" priority="1" stopIfTrue="1" operator="equal">
      <formula>0</formula>
    </cfRule>
  </conditionalFormatting>
  <conditionalFormatting sqref="D48:G48 G49:G51">
    <cfRule type="cellIs" dxfId="118" priority="2" stopIfTrue="1" operator="equal">
      <formula>0</formula>
    </cfRule>
  </conditionalFormatting>
  <conditionalFormatting sqref="D53:F57">
    <cfRule type="cellIs" dxfId="117" priority="3" stopIfTrue="1" operator="equal">
      <formula>0</formula>
    </cfRule>
  </conditionalFormatting>
  <conditionalFormatting sqref="G53:G57">
    <cfRule type="cellIs" dxfId="116" priority="4" stopIfTrue="1" operator="equal">
      <formula>0</formula>
    </cfRule>
  </conditionalFormatting>
  <conditionalFormatting sqref="D64:G64 G65:G70">
    <cfRule type="cellIs" dxfId="115" priority="5" stopIfTrue="1" operator="equal">
      <formula>0</formula>
    </cfRule>
  </conditionalFormatting>
  <conditionalFormatting sqref="D73:G73">
    <cfRule type="cellIs" dxfId="114" priority="6" stopIfTrue="1" operator="equal">
      <formula>0</formula>
    </cfRule>
  </conditionalFormatting>
  <conditionalFormatting sqref="D74:G74">
    <cfRule type="cellIs" dxfId="113" priority="7" stopIfTrue="1" operator="equal">
      <formula>0</formula>
    </cfRule>
  </conditionalFormatting>
  <conditionalFormatting sqref="D78:G78 G79:G80 G82:G86">
    <cfRule type="cellIs" dxfId="112" priority="8" stopIfTrue="1" operator="equal">
      <formula>0</formula>
    </cfRule>
  </conditionalFormatting>
  <conditionalFormatting sqref="D82:F84">
    <cfRule type="cellIs" dxfId="111" priority="9" stopIfTrue="1" operator="equal">
      <formula>0</formula>
    </cfRule>
  </conditionalFormatting>
  <conditionalFormatting sqref="H58">
    <cfRule type="cellIs" dxfId="110" priority="10" stopIfTrue="1" operator="equal">
      <formula>0</formula>
    </cfRule>
  </conditionalFormatting>
  <conditionalFormatting sqref="D58:F58">
    <cfRule type="cellIs" dxfId="109" priority="11" stopIfTrue="1" operator="equal">
      <formula>0</formula>
    </cfRule>
  </conditionalFormatting>
  <conditionalFormatting sqref="G58">
    <cfRule type="cellIs" dxfId="108" priority="12" stopIfTrue="1" operator="equal">
      <formula>0</formula>
    </cfRule>
  </conditionalFormatting>
  <conditionalFormatting sqref="I48:K48">
    <cfRule type="cellIs" dxfId="107" priority="13" stopIfTrue="1" operator="equal">
      <formula>0</formula>
    </cfRule>
  </conditionalFormatting>
  <conditionalFormatting sqref="D71:F71 H71:K71">
    <cfRule type="cellIs" dxfId="106" priority="14" stopIfTrue="1" operator="equal">
      <formula>0</formula>
    </cfRule>
  </conditionalFormatting>
  <conditionalFormatting sqref="G71">
    <cfRule type="cellIs" dxfId="105" priority="15" stopIfTrue="1" operator="equal">
      <formula>0</formula>
    </cfRule>
  </conditionalFormatting>
  <conditionalFormatting sqref="I83:K83">
    <cfRule type="cellIs" dxfId="104" priority="16" stopIfTrue="1" operator="equal">
      <formula>0</formula>
    </cfRule>
  </conditionalFormatting>
  <conditionalFormatting sqref="L84">
    <cfRule type="cellIs" dxfId="103" priority="17" stopIfTrue="1" operator="equal">
      <formula>0</formula>
    </cfRule>
  </conditionalFormatting>
  <conditionalFormatting sqref="J84:K84">
    <cfRule type="cellIs" dxfId="102" priority="18" stopIfTrue="1" operator="equal">
      <formula>0</formula>
    </cfRule>
  </conditionalFormatting>
  <conditionalFormatting sqref="R72:T72">
    <cfRule type="cellIs" dxfId="101" priority="19" stopIfTrue="1" operator="equal">
      <formula>0</formula>
    </cfRule>
  </conditionalFormatting>
  <conditionalFormatting sqref="D81:F81 H81:X81">
    <cfRule type="cellIs" dxfId="100" priority="20" stopIfTrue="1" operator="equal">
      <formula>0</formula>
    </cfRule>
  </conditionalFormatting>
  <conditionalFormatting sqref="G81">
    <cfRule type="cellIs" dxfId="99" priority="21" stopIfTrue="1" operator="equal">
      <formula>0</formula>
    </cfRule>
  </conditionalFormatting>
  <conditionalFormatting sqref="AA62">
    <cfRule type="cellIs" dxfId="98" priority="22" stopIfTrue="1" operator="equal">
      <formula>0</formula>
    </cfRule>
  </conditionalFormatting>
  <conditionalFormatting sqref="AD22:AF22">
    <cfRule type="cellIs" dxfId="97" priority="23" stopIfTrue="1" operator="equal">
      <formula>0</formula>
    </cfRule>
  </conditionalFormatting>
  <conditionalFormatting sqref="AG30:AH30">
    <cfRule type="cellIs" dxfId="96" priority="24" stopIfTrue="1" operator="equal">
      <formula>0</formula>
    </cfRule>
  </conditionalFormatting>
  <conditionalFormatting sqref="K45">
    <cfRule type="cellIs" dxfId="95" priority="25" stopIfTrue="1" operator="equal">
      <formula>0</formula>
    </cfRule>
  </conditionalFormatting>
  <conditionalFormatting sqref="M71:AH71">
    <cfRule type="cellIs" dxfId="94" priority="26" stopIfTrue="1" operator="equal">
      <formula>0</formula>
    </cfRule>
  </conditionalFormatting>
  <conditionalFormatting sqref="Y81:AH81">
    <cfRule type="cellIs" dxfId="93" priority="27" stopIfTrue="1" operator="equal">
      <formula>0</formula>
    </cfRule>
  </conditionalFormatting>
  <conditionalFormatting sqref="AB83:AH83">
    <cfRule type="cellIs" dxfId="92" priority="28" stopIfTrue="1" operator="equal">
      <formula>0</formula>
    </cfRule>
  </conditionalFormatting>
  <conditionalFormatting sqref="D52">
    <cfRule type="cellIs" dxfId="91" priority="29" stopIfTrue="1" operator="equal">
      <formula>0</formula>
    </cfRule>
  </conditionalFormatting>
  <pageMargins left="0" right="0" top="0.11811023622047245" bottom="0.15748031496062992" header="0.11811023622047245" footer="0.15748031496062992"/>
  <pageSetup paperSize="9" scale="75" orientation="landscape" horizontalDpi="4294967293" r:id="rId1"/>
  <headerFooter alignWithMargins="0">
    <oddFooter xml:space="preserve">&amp;RΗ Κανονική Βροχή  αναφέρεται στην περίοδο 1961-1990
</oddFooter>
  </headerFooter>
  <rowBreaks count="2" manualBreakCount="2">
    <brk id="38" max="35" man="1"/>
    <brk id="81" max="35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95"/>
  <sheetViews>
    <sheetView zoomScaleNormal="10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AM16" sqref="AM16"/>
    </sheetView>
  </sheetViews>
  <sheetFormatPr defaultRowHeight="12" x14ac:dyDescent="0.2"/>
  <cols>
    <col min="1" max="1" width="6.28515625" style="488" bestFit="1" customWidth="1"/>
    <col min="2" max="2" width="25.7109375" style="495" customWidth="1"/>
    <col min="3" max="3" width="6.140625" style="496" customWidth="1"/>
    <col min="4" max="31" width="4.7109375" style="497" customWidth="1"/>
    <col min="32" max="32" width="4.28515625" style="497" customWidth="1"/>
    <col min="33" max="33" width="3.85546875" style="497" customWidth="1"/>
    <col min="34" max="34" width="5.7109375" style="498" customWidth="1"/>
    <col min="35" max="35" width="5.5703125" style="493" customWidth="1"/>
    <col min="36" max="256" width="9.140625" style="494"/>
    <col min="257" max="257" width="6.28515625" style="494" bestFit="1" customWidth="1"/>
    <col min="258" max="258" width="25.7109375" style="494" customWidth="1"/>
    <col min="259" max="259" width="6.140625" style="494" customWidth="1"/>
    <col min="260" max="287" width="4.7109375" style="494" customWidth="1"/>
    <col min="288" max="288" width="4.28515625" style="494" customWidth="1"/>
    <col min="289" max="289" width="3.85546875" style="494" customWidth="1"/>
    <col min="290" max="290" width="5.7109375" style="494" customWidth="1"/>
    <col min="291" max="291" width="5.5703125" style="494" customWidth="1"/>
    <col min="292" max="512" width="9.140625" style="494"/>
    <col min="513" max="513" width="6.28515625" style="494" bestFit="1" customWidth="1"/>
    <col min="514" max="514" width="25.7109375" style="494" customWidth="1"/>
    <col min="515" max="515" width="6.140625" style="494" customWidth="1"/>
    <col min="516" max="543" width="4.7109375" style="494" customWidth="1"/>
    <col min="544" max="544" width="4.28515625" style="494" customWidth="1"/>
    <col min="545" max="545" width="3.85546875" style="494" customWidth="1"/>
    <col min="546" max="546" width="5.7109375" style="494" customWidth="1"/>
    <col min="547" max="547" width="5.5703125" style="494" customWidth="1"/>
    <col min="548" max="768" width="9.140625" style="494"/>
    <col min="769" max="769" width="6.28515625" style="494" bestFit="1" customWidth="1"/>
    <col min="770" max="770" width="25.7109375" style="494" customWidth="1"/>
    <col min="771" max="771" width="6.140625" style="494" customWidth="1"/>
    <col min="772" max="799" width="4.7109375" style="494" customWidth="1"/>
    <col min="800" max="800" width="4.28515625" style="494" customWidth="1"/>
    <col min="801" max="801" width="3.85546875" style="494" customWidth="1"/>
    <col min="802" max="802" width="5.7109375" style="494" customWidth="1"/>
    <col min="803" max="803" width="5.5703125" style="494" customWidth="1"/>
    <col min="804" max="1024" width="9.140625" style="494"/>
    <col min="1025" max="1025" width="6.28515625" style="494" bestFit="1" customWidth="1"/>
    <col min="1026" max="1026" width="25.7109375" style="494" customWidth="1"/>
    <col min="1027" max="1027" width="6.140625" style="494" customWidth="1"/>
    <col min="1028" max="1055" width="4.7109375" style="494" customWidth="1"/>
    <col min="1056" max="1056" width="4.28515625" style="494" customWidth="1"/>
    <col min="1057" max="1057" width="3.85546875" style="494" customWidth="1"/>
    <col min="1058" max="1058" width="5.7109375" style="494" customWidth="1"/>
    <col min="1059" max="1059" width="5.5703125" style="494" customWidth="1"/>
    <col min="1060" max="1280" width="9.140625" style="494"/>
    <col min="1281" max="1281" width="6.28515625" style="494" bestFit="1" customWidth="1"/>
    <col min="1282" max="1282" width="25.7109375" style="494" customWidth="1"/>
    <col min="1283" max="1283" width="6.140625" style="494" customWidth="1"/>
    <col min="1284" max="1311" width="4.7109375" style="494" customWidth="1"/>
    <col min="1312" max="1312" width="4.28515625" style="494" customWidth="1"/>
    <col min="1313" max="1313" width="3.85546875" style="494" customWidth="1"/>
    <col min="1314" max="1314" width="5.7109375" style="494" customWidth="1"/>
    <col min="1315" max="1315" width="5.5703125" style="494" customWidth="1"/>
    <col min="1316" max="1536" width="9.140625" style="494"/>
    <col min="1537" max="1537" width="6.28515625" style="494" bestFit="1" customWidth="1"/>
    <col min="1538" max="1538" width="25.7109375" style="494" customWidth="1"/>
    <col min="1539" max="1539" width="6.140625" style="494" customWidth="1"/>
    <col min="1540" max="1567" width="4.7109375" style="494" customWidth="1"/>
    <col min="1568" max="1568" width="4.28515625" style="494" customWidth="1"/>
    <col min="1569" max="1569" width="3.85546875" style="494" customWidth="1"/>
    <col min="1570" max="1570" width="5.7109375" style="494" customWidth="1"/>
    <col min="1571" max="1571" width="5.5703125" style="494" customWidth="1"/>
    <col min="1572" max="1792" width="9.140625" style="494"/>
    <col min="1793" max="1793" width="6.28515625" style="494" bestFit="1" customWidth="1"/>
    <col min="1794" max="1794" width="25.7109375" style="494" customWidth="1"/>
    <col min="1795" max="1795" width="6.140625" style="494" customWidth="1"/>
    <col min="1796" max="1823" width="4.7109375" style="494" customWidth="1"/>
    <col min="1824" max="1824" width="4.28515625" style="494" customWidth="1"/>
    <col min="1825" max="1825" width="3.85546875" style="494" customWidth="1"/>
    <col min="1826" max="1826" width="5.7109375" style="494" customWidth="1"/>
    <col min="1827" max="1827" width="5.5703125" style="494" customWidth="1"/>
    <col min="1828" max="2048" width="9.140625" style="494"/>
    <col min="2049" max="2049" width="6.28515625" style="494" bestFit="1" customWidth="1"/>
    <col min="2050" max="2050" width="25.7109375" style="494" customWidth="1"/>
    <col min="2051" max="2051" width="6.140625" style="494" customWidth="1"/>
    <col min="2052" max="2079" width="4.7109375" style="494" customWidth="1"/>
    <col min="2080" max="2080" width="4.28515625" style="494" customWidth="1"/>
    <col min="2081" max="2081" width="3.85546875" style="494" customWidth="1"/>
    <col min="2082" max="2082" width="5.7109375" style="494" customWidth="1"/>
    <col min="2083" max="2083" width="5.5703125" style="494" customWidth="1"/>
    <col min="2084" max="2304" width="9.140625" style="494"/>
    <col min="2305" max="2305" width="6.28515625" style="494" bestFit="1" customWidth="1"/>
    <col min="2306" max="2306" width="25.7109375" style="494" customWidth="1"/>
    <col min="2307" max="2307" width="6.140625" style="494" customWidth="1"/>
    <col min="2308" max="2335" width="4.7109375" style="494" customWidth="1"/>
    <col min="2336" max="2336" width="4.28515625" style="494" customWidth="1"/>
    <col min="2337" max="2337" width="3.85546875" style="494" customWidth="1"/>
    <col min="2338" max="2338" width="5.7109375" style="494" customWidth="1"/>
    <col min="2339" max="2339" width="5.5703125" style="494" customWidth="1"/>
    <col min="2340" max="2560" width="9.140625" style="494"/>
    <col min="2561" max="2561" width="6.28515625" style="494" bestFit="1" customWidth="1"/>
    <col min="2562" max="2562" width="25.7109375" style="494" customWidth="1"/>
    <col min="2563" max="2563" width="6.140625" style="494" customWidth="1"/>
    <col min="2564" max="2591" width="4.7109375" style="494" customWidth="1"/>
    <col min="2592" max="2592" width="4.28515625" style="494" customWidth="1"/>
    <col min="2593" max="2593" width="3.85546875" style="494" customWidth="1"/>
    <col min="2594" max="2594" width="5.7109375" style="494" customWidth="1"/>
    <col min="2595" max="2595" width="5.5703125" style="494" customWidth="1"/>
    <col min="2596" max="2816" width="9.140625" style="494"/>
    <col min="2817" max="2817" width="6.28515625" style="494" bestFit="1" customWidth="1"/>
    <col min="2818" max="2818" width="25.7109375" style="494" customWidth="1"/>
    <col min="2819" max="2819" width="6.140625" style="494" customWidth="1"/>
    <col min="2820" max="2847" width="4.7109375" style="494" customWidth="1"/>
    <col min="2848" max="2848" width="4.28515625" style="494" customWidth="1"/>
    <col min="2849" max="2849" width="3.85546875" style="494" customWidth="1"/>
    <col min="2850" max="2850" width="5.7109375" style="494" customWidth="1"/>
    <col min="2851" max="2851" width="5.5703125" style="494" customWidth="1"/>
    <col min="2852" max="3072" width="9.140625" style="494"/>
    <col min="3073" max="3073" width="6.28515625" style="494" bestFit="1" customWidth="1"/>
    <col min="3074" max="3074" width="25.7109375" style="494" customWidth="1"/>
    <col min="3075" max="3075" width="6.140625" style="494" customWidth="1"/>
    <col min="3076" max="3103" width="4.7109375" style="494" customWidth="1"/>
    <col min="3104" max="3104" width="4.28515625" style="494" customWidth="1"/>
    <col min="3105" max="3105" width="3.85546875" style="494" customWidth="1"/>
    <col min="3106" max="3106" width="5.7109375" style="494" customWidth="1"/>
    <col min="3107" max="3107" width="5.5703125" style="494" customWidth="1"/>
    <col min="3108" max="3328" width="9.140625" style="494"/>
    <col min="3329" max="3329" width="6.28515625" style="494" bestFit="1" customWidth="1"/>
    <col min="3330" max="3330" width="25.7109375" style="494" customWidth="1"/>
    <col min="3331" max="3331" width="6.140625" style="494" customWidth="1"/>
    <col min="3332" max="3359" width="4.7109375" style="494" customWidth="1"/>
    <col min="3360" max="3360" width="4.28515625" style="494" customWidth="1"/>
    <col min="3361" max="3361" width="3.85546875" style="494" customWidth="1"/>
    <col min="3362" max="3362" width="5.7109375" style="494" customWidth="1"/>
    <col min="3363" max="3363" width="5.5703125" style="494" customWidth="1"/>
    <col min="3364" max="3584" width="9.140625" style="494"/>
    <col min="3585" max="3585" width="6.28515625" style="494" bestFit="1" customWidth="1"/>
    <col min="3586" max="3586" width="25.7109375" style="494" customWidth="1"/>
    <col min="3587" max="3587" width="6.140625" style="494" customWidth="1"/>
    <col min="3588" max="3615" width="4.7109375" style="494" customWidth="1"/>
    <col min="3616" max="3616" width="4.28515625" style="494" customWidth="1"/>
    <col min="3617" max="3617" width="3.85546875" style="494" customWidth="1"/>
    <col min="3618" max="3618" width="5.7109375" style="494" customWidth="1"/>
    <col min="3619" max="3619" width="5.5703125" style="494" customWidth="1"/>
    <col min="3620" max="3840" width="9.140625" style="494"/>
    <col min="3841" max="3841" width="6.28515625" style="494" bestFit="1" customWidth="1"/>
    <col min="3842" max="3842" width="25.7109375" style="494" customWidth="1"/>
    <col min="3843" max="3843" width="6.140625" style="494" customWidth="1"/>
    <col min="3844" max="3871" width="4.7109375" style="494" customWidth="1"/>
    <col min="3872" max="3872" width="4.28515625" style="494" customWidth="1"/>
    <col min="3873" max="3873" width="3.85546875" style="494" customWidth="1"/>
    <col min="3874" max="3874" width="5.7109375" style="494" customWidth="1"/>
    <col min="3875" max="3875" width="5.5703125" style="494" customWidth="1"/>
    <col min="3876" max="4096" width="9.140625" style="494"/>
    <col min="4097" max="4097" width="6.28515625" style="494" bestFit="1" customWidth="1"/>
    <col min="4098" max="4098" width="25.7109375" style="494" customWidth="1"/>
    <col min="4099" max="4099" width="6.140625" style="494" customWidth="1"/>
    <col min="4100" max="4127" width="4.7109375" style="494" customWidth="1"/>
    <col min="4128" max="4128" width="4.28515625" style="494" customWidth="1"/>
    <col min="4129" max="4129" width="3.85546875" style="494" customWidth="1"/>
    <col min="4130" max="4130" width="5.7109375" style="494" customWidth="1"/>
    <col min="4131" max="4131" width="5.5703125" style="494" customWidth="1"/>
    <col min="4132" max="4352" width="9.140625" style="494"/>
    <col min="4353" max="4353" width="6.28515625" style="494" bestFit="1" customWidth="1"/>
    <col min="4354" max="4354" width="25.7109375" style="494" customWidth="1"/>
    <col min="4355" max="4355" width="6.140625" style="494" customWidth="1"/>
    <col min="4356" max="4383" width="4.7109375" style="494" customWidth="1"/>
    <col min="4384" max="4384" width="4.28515625" style="494" customWidth="1"/>
    <col min="4385" max="4385" width="3.85546875" style="494" customWidth="1"/>
    <col min="4386" max="4386" width="5.7109375" style="494" customWidth="1"/>
    <col min="4387" max="4387" width="5.5703125" style="494" customWidth="1"/>
    <col min="4388" max="4608" width="9.140625" style="494"/>
    <col min="4609" max="4609" width="6.28515625" style="494" bestFit="1" customWidth="1"/>
    <col min="4610" max="4610" width="25.7109375" style="494" customWidth="1"/>
    <col min="4611" max="4611" width="6.140625" style="494" customWidth="1"/>
    <col min="4612" max="4639" width="4.7109375" style="494" customWidth="1"/>
    <col min="4640" max="4640" width="4.28515625" style="494" customWidth="1"/>
    <col min="4641" max="4641" width="3.85546875" style="494" customWidth="1"/>
    <col min="4642" max="4642" width="5.7109375" style="494" customWidth="1"/>
    <col min="4643" max="4643" width="5.5703125" style="494" customWidth="1"/>
    <col min="4644" max="4864" width="9.140625" style="494"/>
    <col min="4865" max="4865" width="6.28515625" style="494" bestFit="1" customWidth="1"/>
    <col min="4866" max="4866" width="25.7109375" style="494" customWidth="1"/>
    <col min="4867" max="4867" width="6.140625" style="494" customWidth="1"/>
    <col min="4868" max="4895" width="4.7109375" style="494" customWidth="1"/>
    <col min="4896" max="4896" width="4.28515625" style="494" customWidth="1"/>
    <col min="4897" max="4897" width="3.85546875" style="494" customWidth="1"/>
    <col min="4898" max="4898" width="5.7109375" style="494" customWidth="1"/>
    <col min="4899" max="4899" width="5.5703125" style="494" customWidth="1"/>
    <col min="4900" max="5120" width="9.140625" style="494"/>
    <col min="5121" max="5121" width="6.28515625" style="494" bestFit="1" customWidth="1"/>
    <col min="5122" max="5122" width="25.7109375" style="494" customWidth="1"/>
    <col min="5123" max="5123" width="6.140625" style="494" customWidth="1"/>
    <col min="5124" max="5151" width="4.7109375" style="494" customWidth="1"/>
    <col min="5152" max="5152" width="4.28515625" style="494" customWidth="1"/>
    <col min="5153" max="5153" width="3.85546875" style="494" customWidth="1"/>
    <col min="5154" max="5154" width="5.7109375" style="494" customWidth="1"/>
    <col min="5155" max="5155" width="5.5703125" style="494" customWidth="1"/>
    <col min="5156" max="5376" width="9.140625" style="494"/>
    <col min="5377" max="5377" width="6.28515625" style="494" bestFit="1" customWidth="1"/>
    <col min="5378" max="5378" width="25.7109375" style="494" customWidth="1"/>
    <col min="5379" max="5379" width="6.140625" style="494" customWidth="1"/>
    <col min="5380" max="5407" width="4.7109375" style="494" customWidth="1"/>
    <col min="5408" max="5408" width="4.28515625" style="494" customWidth="1"/>
    <col min="5409" max="5409" width="3.85546875" style="494" customWidth="1"/>
    <col min="5410" max="5410" width="5.7109375" style="494" customWidth="1"/>
    <col min="5411" max="5411" width="5.5703125" style="494" customWidth="1"/>
    <col min="5412" max="5632" width="9.140625" style="494"/>
    <col min="5633" max="5633" width="6.28515625" style="494" bestFit="1" customWidth="1"/>
    <col min="5634" max="5634" width="25.7109375" style="494" customWidth="1"/>
    <col min="5635" max="5635" width="6.140625" style="494" customWidth="1"/>
    <col min="5636" max="5663" width="4.7109375" style="494" customWidth="1"/>
    <col min="5664" max="5664" width="4.28515625" style="494" customWidth="1"/>
    <col min="5665" max="5665" width="3.85546875" style="494" customWidth="1"/>
    <col min="5666" max="5666" width="5.7109375" style="494" customWidth="1"/>
    <col min="5667" max="5667" width="5.5703125" style="494" customWidth="1"/>
    <col min="5668" max="5888" width="9.140625" style="494"/>
    <col min="5889" max="5889" width="6.28515625" style="494" bestFit="1" customWidth="1"/>
    <col min="5890" max="5890" width="25.7109375" style="494" customWidth="1"/>
    <col min="5891" max="5891" width="6.140625" style="494" customWidth="1"/>
    <col min="5892" max="5919" width="4.7109375" style="494" customWidth="1"/>
    <col min="5920" max="5920" width="4.28515625" style="494" customWidth="1"/>
    <col min="5921" max="5921" width="3.85546875" style="494" customWidth="1"/>
    <col min="5922" max="5922" width="5.7109375" style="494" customWidth="1"/>
    <col min="5923" max="5923" width="5.5703125" style="494" customWidth="1"/>
    <col min="5924" max="6144" width="9.140625" style="494"/>
    <col min="6145" max="6145" width="6.28515625" style="494" bestFit="1" customWidth="1"/>
    <col min="6146" max="6146" width="25.7109375" style="494" customWidth="1"/>
    <col min="6147" max="6147" width="6.140625" style="494" customWidth="1"/>
    <col min="6148" max="6175" width="4.7109375" style="494" customWidth="1"/>
    <col min="6176" max="6176" width="4.28515625" style="494" customWidth="1"/>
    <col min="6177" max="6177" width="3.85546875" style="494" customWidth="1"/>
    <col min="6178" max="6178" width="5.7109375" style="494" customWidth="1"/>
    <col min="6179" max="6179" width="5.5703125" style="494" customWidth="1"/>
    <col min="6180" max="6400" width="9.140625" style="494"/>
    <col min="6401" max="6401" width="6.28515625" style="494" bestFit="1" customWidth="1"/>
    <col min="6402" max="6402" width="25.7109375" style="494" customWidth="1"/>
    <col min="6403" max="6403" width="6.140625" style="494" customWidth="1"/>
    <col min="6404" max="6431" width="4.7109375" style="494" customWidth="1"/>
    <col min="6432" max="6432" width="4.28515625" style="494" customWidth="1"/>
    <col min="6433" max="6433" width="3.85546875" style="494" customWidth="1"/>
    <col min="6434" max="6434" width="5.7109375" style="494" customWidth="1"/>
    <col min="6435" max="6435" width="5.5703125" style="494" customWidth="1"/>
    <col min="6436" max="6656" width="9.140625" style="494"/>
    <col min="6657" max="6657" width="6.28515625" style="494" bestFit="1" customWidth="1"/>
    <col min="6658" max="6658" width="25.7109375" style="494" customWidth="1"/>
    <col min="6659" max="6659" width="6.140625" style="494" customWidth="1"/>
    <col min="6660" max="6687" width="4.7109375" style="494" customWidth="1"/>
    <col min="6688" max="6688" width="4.28515625" style="494" customWidth="1"/>
    <col min="6689" max="6689" width="3.85546875" style="494" customWidth="1"/>
    <col min="6690" max="6690" width="5.7109375" style="494" customWidth="1"/>
    <col min="6691" max="6691" width="5.5703125" style="494" customWidth="1"/>
    <col min="6692" max="6912" width="9.140625" style="494"/>
    <col min="6913" max="6913" width="6.28515625" style="494" bestFit="1" customWidth="1"/>
    <col min="6914" max="6914" width="25.7109375" style="494" customWidth="1"/>
    <col min="6915" max="6915" width="6.140625" style="494" customWidth="1"/>
    <col min="6916" max="6943" width="4.7109375" style="494" customWidth="1"/>
    <col min="6944" max="6944" width="4.28515625" style="494" customWidth="1"/>
    <col min="6945" max="6945" width="3.85546875" style="494" customWidth="1"/>
    <col min="6946" max="6946" width="5.7109375" style="494" customWidth="1"/>
    <col min="6947" max="6947" width="5.5703125" style="494" customWidth="1"/>
    <col min="6948" max="7168" width="9.140625" style="494"/>
    <col min="7169" max="7169" width="6.28515625" style="494" bestFit="1" customWidth="1"/>
    <col min="7170" max="7170" width="25.7109375" style="494" customWidth="1"/>
    <col min="7171" max="7171" width="6.140625" style="494" customWidth="1"/>
    <col min="7172" max="7199" width="4.7109375" style="494" customWidth="1"/>
    <col min="7200" max="7200" width="4.28515625" style="494" customWidth="1"/>
    <col min="7201" max="7201" width="3.85546875" style="494" customWidth="1"/>
    <col min="7202" max="7202" width="5.7109375" style="494" customWidth="1"/>
    <col min="7203" max="7203" width="5.5703125" style="494" customWidth="1"/>
    <col min="7204" max="7424" width="9.140625" style="494"/>
    <col min="7425" max="7425" width="6.28515625" style="494" bestFit="1" customWidth="1"/>
    <col min="7426" max="7426" width="25.7109375" style="494" customWidth="1"/>
    <col min="7427" max="7427" width="6.140625" style="494" customWidth="1"/>
    <col min="7428" max="7455" width="4.7109375" style="494" customWidth="1"/>
    <col min="7456" max="7456" width="4.28515625" style="494" customWidth="1"/>
    <col min="7457" max="7457" width="3.85546875" style="494" customWidth="1"/>
    <col min="7458" max="7458" width="5.7109375" style="494" customWidth="1"/>
    <col min="7459" max="7459" width="5.5703125" style="494" customWidth="1"/>
    <col min="7460" max="7680" width="9.140625" style="494"/>
    <col min="7681" max="7681" width="6.28515625" style="494" bestFit="1" customWidth="1"/>
    <col min="7682" max="7682" width="25.7109375" style="494" customWidth="1"/>
    <col min="7683" max="7683" width="6.140625" style="494" customWidth="1"/>
    <col min="7684" max="7711" width="4.7109375" style="494" customWidth="1"/>
    <col min="7712" max="7712" width="4.28515625" style="494" customWidth="1"/>
    <col min="7713" max="7713" width="3.85546875" style="494" customWidth="1"/>
    <col min="7714" max="7714" width="5.7109375" style="494" customWidth="1"/>
    <col min="7715" max="7715" width="5.5703125" style="494" customWidth="1"/>
    <col min="7716" max="7936" width="9.140625" style="494"/>
    <col min="7937" max="7937" width="6.28515625" style="494" bestFit="1" customWidth="1"/>
    <col min="7938" max="7938" width="25.7109375" style="494" customWidth="1"/>
    <col min="7939" max="7939" width="6.140625" style="494" customWidth="1"/>
    <col min="7940" max="7967" width="4.7109375" style="494" customWidth="1"/>
    <col min="7968" max="7968" width="4.28515625" style="494" customWidth="1"/>
    <col min="7969" max="7969" width="3.85546875" style="494" customWidth="1"/>
    <col min="7970" max="7970" width="5.7109375" style="494" customWidth="1"/>
    <col min="7971" max="7971" width="5.5703125" style="494" customWidth="1"/>
    <col min="7972" max="8192" width="9.140625" style="494"/>
    <col min="8193" max="8193" width="6.28515625" style="494" bestFit="1" customWidth="1"/>
    <col min="8194" max="8194" width="25.7109375" style="494" customWidth="1"/>
    <col min="8195" max="8195" width="6.140625" style="494" customWidth="1"/>
    <col min="8196" max="8223" width="4.7109375" style="494" customWidth="1"/>
    <col min="8224" max="8224" width="4.28515625" style="494" customWidth="1"/>
    <col min="8225" max="8225" width="3.85546875" style="494" customWidth="1"/>
    <col min="8226" max="8226" width="5.7109375" style="494" customWidth="1"/>
    <col min="8227" max="8227" width="5.5703125" style="494" customWidth="1"/>
    <col min="8228" max="8448" width="9.140625" style="494"/>
    <col min="8449" max="8449" width="6.28515625" style="494" bestFit="1" customWidth="1"/>
    <col min="8450" max="8450" width="25.7109375" style="494" customWidth="1"/>
    <col min="8451" max="8451" width="6.140625" style="494" customWidth="1"/>
    <col min="8452" max="8479" width="4.7109375" style="494" customWidth="1"/>
    <col min="8480" max="8480" width="4.28515625" style="494" customWidth="1"/>
    <col min="8481" max="8481" width="3.85546875" style="494" customWidth="1"/>
    <col min="8482" max="8482" width="5.7109375" style="494" customWidth="1"/>
    <col min="8483" max="8483" width="5.5703125" style="494" customWidth="1"/>
    <col min="8484" max="8704" width="9.140625" style="494"/>
    <col min="8705" max="8705" width="6.28515625" style="494" bestFit="1" customWidth="1"/>
    <col min="8706" max="8706" width="25.7109375" style="494" customWidth="1"/>
    <col min="8707" max="8707" width="6.140625" style="494" customWidth="1"/>
    <col min="8708" max="8735" width="4.7109375" style="494" customWidth="1"/>
    <col min="8736" max="8736" width="4.28515625" style="494" customWidth="1"/>
    <col min="8737" max="8737" width="3.85546875" style="494" customWidth="1"/>
    <col min="8738" max="8738" width="5.7109375" style="494" customWidth="1"/>
    <col min="8739" max="8739" width="5.5703125" style="494" customWidth="1"/>
    <col min="8740" max="8960" width="9.140625" style="494"/>
    <col min="8961" max="8961" width="6.28515625" style="494" bestFit="1" customWidth="1"/>
    <col min="8962" max="8962" width="25.7109375" style="494" customWidth="1"/>
    <col min="8963" max="8963" width="6.140625" style="494" customWidth="1"/>
    <col min="8964" max="8991" width="4.7109375" style="494" customWidth="1"/>
    <col min="8992" max="8992" width="4.28515625" style="494" customWidth="1"/>
    <col min="8993" max="8993" width="3.85546875" style="494" customWidth="1"/>
    <col min="8994" max="8994" width="5.7109375" style="494" customWidth="1"/>
    <col min="8995" max="8995" width="5.5703125" style="494" customWidth="1"/>
    <col min="8996" max="9216" width="9.140625" style="494"/>
    <col min="9217" max="9217" width="6.28515625" style="494" bestFit="1" customWidth="1"/>
    <col min="9218" max="9218" width="25.7109375" style="494" customWidth="1"/>
    <col min="9219" max="9219" width="6.140625" style="494" customWidth="1"/>
    <col min="9220" max="9247" width="4.7109375" style="494" customWidth="1"/>
    <col min="9248" max="9248" width="4.28515625" style="494" customWidth="1"/>
    <col min="9249" max="9249" width="3.85546875" style="494" customWidth="1"/>
    <col min="9250" max="9250" width="5.7109375" style="494" customWidth="1"/>
    <col min="9251" max="9251" width="5.5703125" style="494" customWidth="1"/>
    <col min="9252" max="9472" width="9.140625" style="494"/>
    <col min="9473" max="9473" width="6.28515625" style="494" bestFit="1" customWidth="1"/>
    <col min="9474" max="9474" width="25.7109375" style="494" customWidth="1"/>
    <col min="9475" max="9475" width="6.140625" style="494" customWidth="1"/>
    <col min="9476" max="9503" width="4.7109375" style="494" customWidth="1"/>
    <col min="9504" max="9504" width="4.28515625" style="494" customWidth="1"/>
    <col min="9505" max="9505" width="3.85546875" style="494" customWidth="1"/>
    <col min="9506" max="9506" width="5.7109375" style="494" customWidth="1"/>
    <col min="9507" max="9507" width="5.5703125" style="494" customWidth="1"/>
    <col min="9508" max="9728" width="9.140625" style="494"/>
    <col min="9729" max="9729" width="6.28515625" style="494" bestFit="1" customWidth="1"/>
    <col min="9730" max="9730" width="25.7109375" style="494" customWidth="1"/>
    <col min="9731" max="9731" width="6.140625" style="494" customWidth="1"/>
    <col min="9732" max="9759" width="4.7109375" style="494" customWidth="1"/>
    <col min="9760" max="9760" width="4.28515625" style="494" customWidth="1"/>
    <col min="9761" max="9761" width="3.85546875" style="494" customWidth="1"/>
    <col min="9762" max="9762" width="5.7109375" style="494" customWidth="1"/>
    <col min="9763" max="9763" width="5.5703125" style="494" customWidth="1"/>
    <col min="9764" max="9984" width="9.140625" style="494"/>
    <col min="9985" max="9985" width="6.28515625" style="494" bestFit="1" customWidth="1"/>
    <col min="9986" max="9986" width="25.7109375" style="494" customWidth="1"/>
    <col min="9987" max="9987" width="6.140625" style="494" customWidth="1"/>
    <col min="9988" max="10015" width="4.7109375" style="494" customWidth="1"/>
    <col min="10016" max="10016" width="4.28515625" style="494" customWidth="1"/>
    <col min="10017" max="10017" width="3.85546875" style="494" customWidth="1"/>
    <col min="10018" max="10018" width="5.7109375" style="494" customWidth="1"/>
    <col min="10019" max="10019" width="5.5703125" style="494" customWidth="1"/>
    <col min="10020" max="10240" width="9.140625" style="494"/>
    <col min="10241" max="10241" width="6.28515625" style="494" bestFit="1" customWidth="1"/>
    <col min="10242" max="10242" width="25.7109375" style="494" customWidth="1"/>
    <col min="10243" max="10243" width="6.140625" style="494" customWidth="1"/>
    <col min="10244" max="10271" width="4.7109375" style="494" customWidth="1"/>
    <col min="10272" max="10272" width="4.28515625" style="494" customWidth="1"/>
    <col min="10273" max="10273" width="3.85546875" style="494" customWidth="1"/>
    <col min="10274" max="10274" width="5.7109375" style="494" customWidth="1"/>
    <col min="10275" max="10275" width="5.5703125" style="494" customWidth="1"/>
    <col min="10276" max="10496" width="9.140625" style="494"/>
    <col min="10497" max="10497" width="6.28515625" style="494" bestFit="1" customWidth="1"/>
    <col min="10498" max="10498" width="25.7109375" style="494" customWidth="1"/>
    <col min="10499" max="10499" width="6.140625" style="494" customWidth="1"/>
    <col min="10500" max="10527" width="4.7109375" style="494" customWidth="1"/>
    <col min="10528" max="10528" width="4.28515625" style="494" customWidth="1"/>
    <col min="10529" max="10529" width="3.85546875" style="494" customWidth="1"/>
    <col min="10530" max="10530" width="5.7109375" style="494" customWidth="1"/>
    <col min="10531" max="10531" width="5.5703125" style="494" customWidth="1"/>
    <col min="10532" max="10752" width="9.140625" style="494"/>
    <col min="10753" max="10753" width="6.28515625" style="494" bestFit="1" customWidth="1"/>
    <col min="10754" max="10754" width="25.7109375" style="494" customWidth="1"/>
    <col min="10755" max="10755" width="6.140625" style="494" customWidth="1"/>
    <col min="10756" max="10783" width="4.7109375" style="494" customWidth="1"/>
    <col min="10784" max="10784" width="4.28515625" style="494" customWidth="1"/>
    <col min="10785" max="10785" width="3.85546875" style="494" customWidth="1"/>
    <col min="10786" max="10786" width="5.7109375" style="494" customWidth="1"/>
    <col min="10787" max="10787" width="5.5703125" style="494" customWidth="1"/>
    <col min="10788" max="11008" width="9.140625" style="494"/>
    <col min="11009" max="11009" width="6.28515625" style="494" bestFit="1" customWidth="1"/>
    <col min="11010" max="11010" width="25.7109375" style="494" customWidth="1"/>
    <col min="11011" max="11011" width="6.140625" style="494" customWidth="1"/>
    <col min="11012" max="11039" width="4.7109375" style="494" customWidth="1"/>
    <col min="11040" max="11040" width="4.28515625" style="494" customWidth="1"/>
    <col min="11041" max="11041" width="3.85546875" style="494" customWidth="1"/>
    <col min="11042" max="11042" width="5.7109375" style="494" customWidth="1"/>
    <col min="11043" max="11043" width="5.5703125" style="494" customWidth="1"/>
    <col min="11044" max="11264" width="9.140625" style="494"/>
    <col min="11265" max="11265" width="6.28515625" style="494" bestFit="1" customWidth="1"/>
    <col min="11266" max="11266" width="25.7109375" style="494" customWidth="1"/>
    <col min="11267" max="11267" width="6.140625" style="494" customWidth="1"/>
    <col min="11268" max="11295" width="4.7109375" style="494" customWidth="1"/>
    <col min="11296" max="11296" width="4.28515625" style="494" customWidth="1"/>
    <col min="11297" max="11297" width="3.85546875" style="494" customWidth="1"/>
    <col min="11298" max="11298" width="5.7109375" style="494" customWidth="1"/>
    <col min="11299" max="11299" width="5.5703125" style="494" customWidth="1"/>
    <col min="11300" max="11520" width="9.140625" style="494"/>
    <col min="11521" max="11521" width="6.28515625" style="494" bestFit="1" customWidth="1"/>
    <col min="11522" max="11522" width="25.7109375" style="494" customWidth="1"/>
    <col min="11523" max="11523" width="6.140625" style="494" customWidth="1"/>
    <col min="11524" max="11551" width="4.7109375" style="494" customWidth="1"/>
    <col min="11552" max="11552" width="4.28515625" style="494" customWidth="1"/>
    <col min="11553" max="11553" width="3.85546875" style="494" customWidth="1"/>
    <col min="11554" max="11554" width="5.7109375" style="494" customWidth="1"/>
    <col min="11555" max="11555" width="5.5703125" style="494" customWidth="1"/>
    <col min="11556" max="11776" width="9.140625" style="494"/>
    <col min="11777" max="11777" width="6.28515625" style="494" bestFit="1" customWidth="1"/>
    <col min="11778" max="11778" width="25.7109375" style="494" customWidth="1"/>
    <col min="11779" max="11779" width="6.140625" style="494" customWidth="1"/>
    <col min="11780" max="11807" width="4.7109375" style="494" customWidth="1"/>
    <col min="11808" max="11808" width="4.28515625" style="494" customWidth="1"/>
    <col min="11809" max="11809" width="3.85546875" style="494" customWidth="1"/>
    <col min="11810" max="11810" width="5.7109375" style="494" customWidth="1"/>
    <col min="11811" max="11811" width="5.5703125" style="494" customWidth="1"/>
    <col min="11812" max="12032" width="9.140625" style="494"/>
    <col min="12033" max="12033" width="6.28515625" style="494" bestFit="1" customWidth="1"/>
    <col min="12034" max="12034" width="25.7109375" style="494" customWidth="1"/>
    <col min="12035" max="12035" width="6.140625" style="494" customWidth="1"/>
    <col min="12036" max="12063" width="4.7109375" style="494" customWidth="1"/>
    <col min="12064" max="12064" width="4.28515625" style="494" customWidth="1"/>
    <col min="12065" max="12065" width="3.85546875" style="494" customWidth="1"/>
    <col min="12066" max="12066" width="5.7109375" style="494" customWidth="1"/>
    <col min="12067" max="12067" width="5.5703125" style="494" customWidth="1"/>
    <col min="12068" max="12288" width="9.140625" style="494"/>
    <col min="12289" max="12289" width="6.28515625" style="494" bestFit="1" customWidth="1"/>
    <col min="12290" max="12290" width="25.7109375" style="494" customWidth="1"/>
    <col min="12291" max="12291" width="6.140625" style="494" customWidth="1"/>
    <col min="12292" max="12319" width="4.7109375" style="494" customWidth="1"/>
    <col min="12320" max="12320" width="4.28515625" style="494" customWidth="1"/>
    <col min="12321" max="12321" width="3.85546875" style="494" customWidth="1"/>
    <col min="12322" max="12322" width="5.7109375" style="494" customWidth="1"/>
    <col min="12323" max="12323" width="5.5703125" style="494" customWidth="1"/>
    <col min="12324" max="12544" width="9.140625" style="494"/>
    <col min="12545" max="12545" width="6.28515625" style="494" bestFit="1" customWidth="1"/>
    <col min="12546" max="12546" width="25.7109375" style="494" customWidth="1"/>
    <col min="12547" max="12547" width="6.140625" style="494" customWidth="1"/>
    <col min="12548" max="12575" width="4.7109375" style="494" customWidth="1"/>
    <col min="12576" max="12576" width="4.28515625" style="494" customWidth="1"/>
    <col min="12577" max="12577" width="3.85546875" style="494" customWidth="1"/>
    <col min="12578" max="12578" width="5.7109375" style="494" customWidth="1"/>
    <col min="12579" max="12579" width="5.5703125" style="494" customWidth="1"/>
    <col min="12580" max="12800" width="9.140625" style="494"/>
    <col min="12801" max="12801" width="6.28515625" style="494" bestFit="1" customWidth="1"/>
    <col min="12802" max="12802" width="25.7109375" style="494" customWidth="1"/>
    <col min="12803" max="12803" width="6.140625" style="494" customWidth="1"/>
    <col min="12804" max="12831" width="4.7109375" style="494" customWidth="1"/>
    <col min="12832" max="12832" width="4.28515625" style="494" customWidth="1"/>
    <col min="12833" max="12833" width="3.85546875" style="494" customWidth="1"/>
    <col min="12834" max="12834" width="5.7109375" style="494" customWidth="1"/>
    <col min="12835" max="12835" width="5.5703125" style="494" customWidth="1"/>
    <col min="12836" max="13056" width="9.140625" style="494"/>
    <col min="13057" max="13057" width="6.28515625" style="494" bestFit="1" customWidth="1"/>
    <col min="13058" max="13058" width="25.7109375" style="494" customWidth="1"/>
    <col min="13059" max="13059" width="6.140625" style="494" customWidth="1"/>
    <col min="13060" max="13087" width="4.7109375" style="494" customWidth="1"/>
    <col min="13088" max="13088" width="4.28515625" style="494" customWidth="1"/>
    <col min="13089" max="13089" width="3.85546875" style="494" customWidth="1"/>
    <col min="13090" max="13090" width="5.7109375" style="494" customWidth="1"/>
    <col min="13091" max="13091" width="5.5703125" style="494" customWidth="1"/>
    <col min="13092" max="13312" width="9.140625" style="494"/>
    <col min="13313" max="13313" width="6.28515625" style="494" bestFit="1" customWidth="1"/>
    <col min="13314" max="13314" width="25.7109375" style="494" customWidth="1"/>
    <col min="13315" max="13315" width="6.140625" style="494" customWidth="1"/>
    <col min="13316" max="13343" width="4.7109375" style="494" customWidth="1"/>
    <col min="13344" max="13344" width="4.28515625" style="494" customWidth="1"/>
    <col min="13345" max="13345" width="3.85546875" style="494" customWidth="1"/>
    <col min="13346" max="13346" width="5.7109375" style="494" customWidth="1"/>
    <col min="13347" max="13347" width="5.5703125" style="494" customWidth="1"/>
    <col min="13348" max="13568" width="9.140625" style="494"/>
    <col min="13569" max="13569" width="6.28515625" style="494" bestFit="1" customWidth="1"/>
    <col min="13570" max="13570" width="25.7109375" style="494" customWidth="1"/>
    <col min="13571" max="13571" width="6.140625" style="494" customWidth="1"/>
    <col min="13572" max="13599" width="4.7109375" style="494" customWidth="1"/>
    <col min="13600" max="13600" width="4.28515625" style="494" customWidth="1"/>
    <col min="13601" max="13601" width="3.85546875" style="494" customWidth="1"/>
    <col min="13602" max="13602" width="5.7109375" style="494" customWidth="1"/>
    <col min="13603" max="13603" width="5.5703125" style="494" customWidth="1"/>
    <col min="13604" max="13824" width="9.140625" style="494"/>
    <col min="13825" max="13825" width="6.28515625" style="494" bestFit="1" customWidth="1"/>
    <col min="13826" max="13826" width="25.7109375" style="494" customWidth="1"/>
    <col min="13827" max="13827" width="6.140625" style="494" customWidth="1"/>
    <col min="13828" max="13855" width="4.7109375" style="494" customWidth="1"/>
    <col min="13856" max="13856" width="4.28515625" style="494" customWidth="1"/>
    <col min="13857" max="13857" width="3.85546875" style="494" customWidth="1"/>
    <col min="13858" max="13858" width="5.7109375" style="494" customWidth="1"/>
    <col min="13859" max="13859" width="5.5703125" style="494" customWidth="1"/>
    <col min="13860" max="14080" width="9.140625" style="494"/>
    <col min="14081" max="14081" width="6.28515625" style="494" bestFit="1" customWidth="1"/>
    <col min="14082" max="14082" width="25.7109375" style="494" customWidth="1"/>
    <col min="14083" max="14083" width="6.140625" style="494" customWidth="1"/>
    <col min="14084" max="14111" width="4.7109375" style="494" customWidth="1"/>
    <col min="14112" max="14112" width="4.28515625" style="494" customWidth="1"/>
    <col min="14113" max="14113" width="3.85546875" style="494" customWidth="1"/>
    <col min="14114" max="14114" width="5.7109375" style="494" customWidth="1"/>
    <col min="14115" max="14115" width="5.5703125" style="494" customWidth="1"/>
    <col min="14116" max="14336" width="9.140625" style="494"/>
    <col min="14337" max="14337" width="6.28515625" style="494" bestFit="1" customWidth="1"/>
    <col min="14338" max="14338" width="25.7109375" style="494" customWidth="1"/>
    <col min="14339" max="14339" width="6.140625" style="494" customWidth="1"/>
    <col min="14340" max="14367" width="4.7109375" style="494" customWidth="1"/>
    <col min="14368" max="14368" width="4.28515625" style="494" customWidth="1"/>
    <col min="14369" max="14369" width="3.85546875" style="494" customWidth="1"/>
    <col min="14370" max="14370" width="5.7109375" style="494" customWidth="1"/>
    <col min="14371" max="14371" width="5.5703125" style="494" customWidth="1"/>
    <col min="14372" max="14592" width="9.140625" style="494"/>
    <col min="14593" max="14593" width="6.28515625" style="494" bestFit="1" customWidth="1"/>
    <col min="14594" max="14594" width="25.7109375" style="494" customWidth="1"/>
    <col min="14595" max="14595" width="6.140625" style="494" customWidth="1"/>
    <col min="14596" max="14623" width="4.7109375" style="494" customWidth="1"/>
    <col min="14624" max="14624" width="4.28515625" style="494" customWidth="1"/>
    <col min="14625" max="14625" width="3.85546875" style="494" customWidth="1"/>
    <col min="14626" max="14626" width="5.7109375" style="494" customWidth="1"/>
    <col min="14627" max="14627" width="5.5703125" style="494" customWidth="1"/>
    <col min="14628" max="14848" width="9.140625" style="494"/>
    <col min="14849" max="14849" width="6.28515625" style="494" bestFit="1" customWidth="1"/>
    <col min="14850" max="14850" width="25.7109375" style="494" customWidth="1"/>
    <col min="14851" max="14851" width="6.140625" style="494" customWidth="1"/>
    <col min="14852" max="14879" width="4.7109375" style="494" customWidth="1"/>
    <col min="14880" max="14880" width="4.28515625" style="494" customWidth="1"/>
    <col min="14881" max="14881" width="3.85546875" style="494" customWidth="1"/>
    <col min="14882" max="14882" width="5.7109375" style="494" customWidth="1"/>
    <col min="14883" max="14883" width="5.5703125" style="494" customWidth="1"/>
    <col min="14884" max="15104" width="9.140625" style="494"/>
    <col min="15105" max="15105" width="6.28515625" style="494" bestFit="1" customWidth="1"/>
    <col min="15106" max="15106" width="25.7109375" style="494" customWidth="1"/>
    <col min="15107" max="15107" width="6.140625" style="494" customWidth="1"/>
    <col min="15108" max="15135" width="4.7109375" style="494" customWidth="1"/>
    <col min="15136" max="15136" width="4.28515625" style="494" customWidth="1"/>
    <col min="15137" max="15137" width="3.85546875" style="494" customWidth="1"/>
    <col min="15138" max="15138" width="5.7109375" style="494" customWidth="1"/>
    <col min="15139" max="15139" width="5.5703125" style="494" customWidth="1"/>
    <col min="15140" max="15360" width="9.140625" style="494"/>
    <col min="15361" max="15361" width="6.28515625" style="494" bestFit="1" customWidth="1"/>
    <col min="15362" max="15362" width="25.7109375" style="494" customWidth="1"/>
    <col min="15363" max="15363" width="6.140625" style="494" customWidth="1"/>
    <col min="15364" max="15391" width="4.7109375" style="494" customWidth="1"/>
    <col min="15392" max="15392" width="4.28515625" style="494" customWidth="1"/>
    <col min="15393" max="15393" width="3.85546875" style="494" customWidth="1"/>
    <col min="15394" max="15394" width="5.7109375" style="494" customWidth="1"/>
    <col min="15395" max="15395" width="5.5703125" style="494" customWidth="1"/>
    <col min="15396" max="15616" width="9.140625" style="494"/>
    <col min="15617" max="15617" width="6.28515625" style="494" bestFit="1" customWidth="1"/>
    <col min="15618" max="15618" width="25.7109375" style="494" customWidth="1"/>
    <col min="15619" max="15619" width="6.140625" style="494" customWidth="1"/>
    <col min="15620" max="15647" width="4.7109375" style="494" customWidth="1"/>
    <col min="15648" max="15648" width="4.28515625" style="494" customWidth="1"/>
    <col min="15649" max="15649" width="3.85546875" style="494" customWidth="1"/>
    <col min="15650" max="15650" width="5.7109375" style="494" customWidth="1"/>
    <col min="15651" max="15651" width="5.5703125" style="494" customWidth="1"/>
    <col min="15652" max="15872" width="9.140625" style="494"/>
    <col min="15873" max="15873" width="6.28515625" style="494" bestFit="1" customWidth="1"/>
    <col min="15874" max="15874" width="25.7109375" style="494" customWidth="1"/>
    <col min="15875" max="15875" width="6.140625" style="494" customWidth="1"/>
    <col min="15876" max="15903" width="4.7109375" style="494" customWidth="1"/>
    <col min="15904" max="15904" width="4.28515625" style="494" customWidth="1"/>
    <col min="15905" max="15905" width="3.85546875" style="494" customWidth="1"/>
    <col min="15906" max="15906" width="5.7109375" style="494" customWidth="1"/>
    <col min="15907" max="15907" width="5.5703125" style="494" customWidth="1"/>
    <col min="15908" max="16128" width="9.140625" style="494"/>
    <col min="16129" max="16129" width="6.28515625" style="494" bestFit="1" customWidth="1"/>
    <col min="16130" max="16130" width="25.7109375" style="494" customWidth="1"/>
    <col min="16131" max="16131" width="6.140625" style="494" customWidth="1"/>
    <col min="16132" max="16159" width="4.7109375" style="494" customWidth="1"/>
    <col min="16160" max="16160" width="4.28515625" style="494" customWidth="1"/>
    <col min="16161" max="16161" width="3.85546875" style="494" customWidth="1"/>
    <col min="16162" max="16162" width="5.7109375" style="494" customWidth="1"/>
    <col min="16163" max="16163" width="5.5703125" style="494" customWidth="1"/>
    <col min="16164" max="16384" width="9.140625" style="494"/>
  </cols>
  <sheetData>
    <row r="1" spans="1:35" x14ac:dyDescent="0.2">
      <c r="B1" s="489"/>
      <c r="C1" s="490"/>
      <c r="D1" s="490"/>
      <c r="E1" s="490"/>
      <c r="F1" s="490"/>
      <c r="G1" s="490"/>
      <c r="H1" s="490"/>
      <c r="I1" s="490"/>
      <c r="J1" s="491" t="s">
        <v>120</v>
      </c>
      <c r="K1" s="492"/>
      <c r="L1" s="492"/>
      <c r="M1" s="492"/>
      <c r="N1" s="492"/>
      <c r="O1" s="492"/>
      <c r="P1" s="492"/>
      <c r="Q1" s="492"/>
      <c r="R1" s="492"/>
      <c r="S1" s="492"/>
      <c r="T1" s="492"/>
      <c r="U1" s="492"/>
      <c r="V1" s="492"/>
      <c r="W1" s="492"/>
      <c r="X1" s="492"/>
      <c r="Y1" s="492"/>
      <c r="Z1" s="490"/>
      <c r="AA1" s="490"/>
      <c r="AB1" s="490"/>
      <c r="AC1" s="490"/>
      <c r="AD1" s="490"/>
      <c r="AE1" s="490"/>
      <c r="AF1" s="490"/>
      <c r="AG1" s="490"/>
      <c r="AH1" s="490"/>
    </row>
    <row r="2" spans="1:35" ht="6" customHeight="1" x14ac:dyDescent="0.2"/>
    <row r="3" spans="1:35" s="505" customFormat="1" ht="27.75" customHeight="1" x14ac:dyDescent="0.25">
      <c r="A3" s="499" t="s">
        <v>0</v>
      </c>
      <c r="B3" s="500" t="s">
        <v>1</v>
      </c>
      <c r="C3" s="501" t="s">
        <v>2</v>
      </c>
      <c r="D3" s="502">
        <v>1</v>
      </c>
      <c r="E3" s="502">
        <v>2</v>
      </c>
      <c r="F3" s="502">
        <v>3</v>
      </c>
      <c r="G3" s="502">
        <v>4</v>
      </c>
      <c r="H3" s="502">
        <v>5</v>
      </c>
      <c r="I3" s="502">
        <v>6</v>
      </c>
      <c r="J3" s="502">
        <v>7</v>
      </c>
      <c r="K3" s="502">
        <v>8</v>
      </c>
      <c r="L3" s="502">
        <v>9</v>
      </c>
      <c r="M3" s="502">
        <v>10</v>
      </c>
      <c r="N3" s="502">
        <v>11</v>
      </c>
      <c r="O3" s="502">
        <v>12</v>
      </c>
      <c r="P3" s="502">
        <v>13</v>
      </c>
      <c r="Q3" s="502">
        <v>14</v>
      </c>
      <c r="R3" s="502">
        <v>15</v>
      </c>
      <c r="S3" s="502">
        <v>16</v>
      </c>
      <c r="T3" s="502">
        <v>17</v>
      </c>
      <c r="U3" s="502">
        <v>18</v>
      </c>
      <c r="V3" s="502">
        <v>19</v>
      </c>
      <c r="W3" s="502">
        <v>20</v>
      </c>
      <c r="X3" s="502">
        <v>21</v>
      </c>
      <c r="Y3" s="502">
        <v>22</v>
      </c>
      <c r="Z3" s="502">
        <v>23</v>
      </c>
      <c r="AA3" s="502">
        <v>24</v>
      </c>
      <c r="AB3" s="502">
        <v>25</v>
      </c>
      <c r="AC3" s="502">
        <v>26</v>
      </c>
      <c r="AD3" s="502">
        <v>27</v>
      </c>
      <c r="AE3" s="502">
        <v>28</v>
      </c>
      <c r="AF3" s="502">
        <v>29</v>
      </c>
      <c r="AG3" s="502">
        <v>30</v>
      </c>
      <c r="AH3" s="503" t="s">
        <v>3</v>
      </c>
      <c r="AI3" s="504" t="s">
        <v>4</v>
      </c>
    </row>
    <row r="4" spans="1:35" s="514" customFormat="1" ht="17.25" customHeight="1" x14ac:dyDescent="0.2">
      <c r="A4" s="506">
        <v>10</v>
      </c>
      <c r="B4" s="507" t="s">
        <v>5</v>
      </c>
      <c r="C4" s="508">
        <v>79.7</v>
      </c>
      <c r="D4" s="509">
        <v>0</v>
      </c>
      <c r="E4" s="509">
        <v>0</v>
      </c>
      <c r="F4" s="510">
        <v>0</v>
      </c>
      <c r="G4" s="510">
        <v>16</v>
      </c>
      <c r="H4" s="510">
        <v>8.1</v>
      </c>
      <c r="I4" s="510">
        <v>0</v>
      </c>
      <c r="J4" s="510">
        <v>0</v>
      </c>
      <c r="K4" s="510">
        <v>0</v>
      </c>
      <c r="L4" s="510">
        <v>0</v>
      </c>
      <c r="M4" s="510">
        <v>0.5</v>
      </c>
      <c r="N4" s="510">
        <v>0</v>
      </c>
      <c r="O4" s="510">
        <v>0</v>
      </c>
      <c r="P4" s="510">
        <v>0</v>
      </c>
      <c r="Q4" s="510">
        <v>0</v>
      </c>
      <c r="R4" s="511">
        <v>0</v>
      </c>
      <c r="S4" s="511">
        <v>0</v>
      </c>
      <c r="T4" s="511">
        <v>0</v>
      </c>
      <c r="U4" s="511">
        <v>0</v>
      </c>
      <c r="V4" s="511">
        <v>5.7</v>
      </c>
      <c r="W4" s="511">
        <v>8.6999999999999993</v>
      </c>
      <c r="X4" s="511">
        <v>0</v>
      </c>
      <c r="Y4" s="511">
        <v>0</v>
      </c>
      <c r="Z4" s="511">
        <v>0</v>
      </c>
      <c r="AA4" s="511">
        <v>0</v>
      </c>
      <c r="AB4" s="511">
        <v>0</v>
      </c>
      <c r="AC4" s="511">
        <v>0</v>
      </c>
      <c r="AD4" s="511">
        <v>8.1999999999999993</v>
      </c>
      <c r="AE4" s="511">
        <v>24.7</v>
      </c>
      <c r="AF4" s="511">
        <v>0</v>
      </c>
      <c r="AG4" s="509">
        <v>0</v>
      </c>
      <c r="AH4" s="512">
        <f t="shared" ref="AH4:AH38" si="0">SUM(D4:AG4)</f>
        <v>71.900000000000006</v>
      </c>
      <c r="AI4" s="513">
        <f t="shared" ref="AI4:AI38" si="1">AH4/C4</f>
        <v>0.90213299874529485</v>
      </c>
    </row>
    <row r="5" spans="1:35" s="505" customFormat="1" ht="17.25" customHeight="1" x14ac:dyDescent="0.2">
      <c r="A5" s="506">
        <v>38</v>
      </c>
      <c r="B5" s="507" t="s">
        <v>6</v>
      </c>
      <c r="C5" s="508">
        <v>59.6</v>
      </c>
      <c r="D5" s="515">
        <v>0</v>
      </c>
      <c r="E5" s="515">
        <v>0</v>
      </c>
      <c r="F5" s="511">
        <v>0</v>
      </c>
      <c r="G5" s="511">
        <v>19</v>
      </c>
      <c r="H5" s="511">
        <v>1.5</v>
      </c>
      <c r="I5" s="511">
        <v>0</v>
      </c>
      <c r="J5" s="511">
        <v>0</v>
      </c>
      <c r="K5" s="511">
        <v>0</v>
      </c>
      <c r="L5" s="511">
        <v>0</v>
      </c>
      <c r="M5" s="511">
        <v>17</v>
      </c>
      <c r="N5" s="511">
        <v>0</v>
      </c>
      <c r="O5" s="511">
        <v>0</v>
      </c>
      <c r="P5" s="511">
        <v>0</v>
      </c>
      <c r="Q5" s="511">
        <v>0</v>
      </c>
      <c r="R5" s="511">
        <v>0</v>
      </c>
      <c r="S5" s="511">
        <v>0</v>
      </c>
      <c r="T5" s="511">
        <v>0</v>
      </c>
      <c r="U5" s="511">
        <v>0</v>
      </c>
      <c r="V5" s="516">
        <v>22.4</v>
      </c>
      <c r="W5" s="511">
        <v>6.7</v>
      </c>
      <c r="X5" s="511">
        <v>0</v>
      </c>
      <c r="Y5" s="511">
        <v>0</v>
      </c>
      <c r="Z5" s="511">
        <v>0</v>
      </c>
      <c r="AA5" s="511">
        <v>0</v>
      </c>
      <c r="AB5" s="511">
        <v>0</v>
      </c>
      <c r="AC5" s="511">
        <v>0</v>
      </c>
      <c r="AD5" s="511">
        <v>4.7</v>
      </c>
      <c r="AE5" s="511">
        <v>21</v>
      </c>
      <c r="AF5" s="511">
        <v>0</v>
      </c>
      <c r="AG5" s="511">
        <v>0</v>
      </c>
      <c r="AH5" s="512">
        <f t="shared" si="0"/>
        <v>92.3</v>
      </c>
      <c r="AI5" s="513">
        <f t="shared" si="1"/>
        <v>1.5486577181208052</v>
      </c>
    </row>
    <row r="6" spans="1:35" s="505" customFormat="1" ht="17.25" customHeight="1" x14ac:dyDescent="0.2">
      <c r="A6" s="506">
        <v>40</v>
      </c>
      <c r="B6" s="507" t="s">
        <v>7</v>
      </c>
      <c r="C6" s="508">
        <v>65</v>
      </c>
      <c r="D6" s="515">
        <v>0</v>
      </c>
      <c r="E6" s="515">
        <v>0</v>
      </c>
      <c r="F6" s="511">
        <v>0</v>
      </c>
      <c r="G6" s="511">
        <v>7</v>
      </c>
      <c r="H6" s="511">
        <v>3.2</v>
      </c>
      <c r="I6" s="511">
        <v>0</v>
      </c>
      <c r="J6" s="511">
        <v>0</v>
      </c>
      <c r="K6" s="511">
        <v>0</v>
      </c>
      <c r="L6" s="511">
        <v>0</v>
      </c>
      <c r="M6" s="511">
        <v>0</v>
      </c>
      <c r="N6" s="511">
        <v>0</v>
      </c>
      <c r="O6" s="511">
        <v>0</v>
      </c>
      <c r="P6" s="511">
        <v>0</v>
      </c>
      <c r="Q6" s="511">
        <v>0</v>
      </c>
      <c r="R6" s="511">
        <v>0</v>
      </c>
      <c r="S6" s="511">
        <v>0</v>
      </c>
      <c r="T6" s="511">
        <v>0</v>
      </c>
      <c r="U6" s="511">
        <v>0</v>
      </c>
      <c r="V6" s="511">
        <v>1</v>
      </c>
      <c r="W6" s="511">
        <v>40</v>
      </c>
      <c r="X6" s="511">
        <v>0</v>
      </c>
      <c r="Y6" s="511">
        <v>0</v>
      </c>
      <c r="Z6" s="511">
        <v>0</v>
      </c>
      <c r="AA6" s="511">
        <v>0</v>
      </c>
      <c r="AB6" s="511">
        <v>0</v>
      </c>
      <c r="AC6" s="511">
        <v>0</v>
      </c>
      <c r="AD6" s="511">
        <v>7</v>
      </c>
      <c r="AE6" s="511">
        <v>9</v>
      </c>
      <c r="AF6" s="511">
        <v>1.6</v>
      </c>
      <c r="AG6" s="515">
        <v>0</v>
      </c>
      <c r="AH6" s="512">
        <f t="shared" si="0"/>
        <v>68.8</v>
      </c>
      <c r="AI6" s="513">
        <f t="shared" si="1"/>
        <v>1.0584615384615383</v>
      </c>
    </row>
    <row r="7" spans="1:35" s="505" customFormat="1" ht="17.25" customHeight="1" x14ac:dyDescent="0.2">
      <c r="A7" s="506">
        <v>63</v>
      </c>
      <c r="B7" s="507" t="s">
        <v>8</v>
      </c>
      <c r="C7" s="508">
        <v>69</v>
      </c>
      <c r="D7" s="515">
        <v>0</v>
      </c>
      <c r="E7" s="515">
        <v>0</v>
      </c>
      <c r="F7" s="511">
        <v>0</v>
      </c>
      <c r="G7" s="511">
        <v>17</v>
      </c>
      <c r="H7" s="511">
        <v>7.6</v>
      </c>
      <c r="I7" s="511">
        <v>0</v>
      </c>
      <c r="J7" s="511">
        <v>0</v>
      </c>
      <c r="K7" s="511">
        <v>0</v>
      </c>
      <c r="L7" s="511">
        <v>0</v>
      </c>
      <c r="M7" s="511">
        <v>0.3</v>
      </c>
      <c r="N7" s="511">
        <v>0</v>
      </c>
      <c r="O7" s="511">
        <v>0</v>
      </c>
      <c r="P7" s="511" t="s">
        <v>28</v>
      </c>
      <c r="Q7" s="511">
        <v>0</v>
      </c>
      <c r="R7" s="511">
        <v>0</v>
      </c>
      <c r="S7" s="511">
        <v>0</v>
      </c>
      <c r="T7" s="511">
        <v>0</v>
      </c>
      <c r="U7" s="511">
        <v>0</v>
      </c>
      <c r="V7" s="517">
        <v>3.3</v>
      </c>
      <c r="W7" s="511">
        <v>25.1</v>
      </c>
      <c r="X7" s="511">
        <v>0</v>
      </c>
      <c r="Y7" s="511">
        <v>0</v>
      </c>
      <c r="Z7" s="511">
        <v>0</v>
      </c>
      <c r="AA7" s="511">
        <v>0</v>
      </c>
      <c r="AB7" s="511">
        <v>0</v>
      </c>
      <c r="AC7" s="511">
        <v>0</v>
      </c>
      <c r="AD7" s="511">
        <v>6.8</v>
      </c>
      <c r="AE7" s="511">
        <v>13.5</v>
      </c>
      <c r="AF7" s="511">
        <v>0.3</v>
      </c>
      <c r="AG7" s="511">
        <v>0</v>
      </c>
      <c r="AH7" s="512">
        <f t="shared" si="0"/>
        <v>73.899999999999991</v>
      </c>
      <c r="AI7" s="513">
        <f t="shared" si="1"/>
        <v>1.0710144927536231</v>
      </c>
    </row>
    <row r="8" spans="1:35" s="505" customFormat="1" ht="17.25" customHeight="1" x14ac:dyDescent="0.2">
      <c r="A8" s="506">
        <v>82</v>
      </c>
      <c r="B8" s="507" t="s">
        <v>9</v>
      </c>
      <c r="C8" s="508">
        <v>52</v>
      </c>
      <c r="D8" s="515">
        <v>0</v>
      </c>
      <c r="E8" s="515">
        <v>0</v>
      </c>
      <c r="F8" s="511">
        <v>0</v>
      </c>
      <c r="G8" s="511">
        <v>15.4</v>
      </c>
      <c r="H8" s="511">
        <v>0.2</v>
      </c>
      <c r="I8" s="511">
        <v>0</v>
      </c>
      <c r="J8" s="511">
        <v>0</v>
      </c>
      <c r="K8" s="511">
        <v>0</v>
      </c>
      <c r="L8" s="511">
        <v>0</v>
      </c>
      <c r="M8" s="511">
        <v>1.3</v>
      </c>
      <c r="N8" s="511">
        <v>0</v>
      </c>
      <c r="O8" s="511">
        <v>0</v>
      </c>
      <c r="P8" s="511">
        <v>0</v>
      </c>
      <c r="Q8" s="511">
        <v>0</v>
      </c>
      <c r="R8" s="511">
        <v>0</v>
      </c>
      <c r="S8" s="511">
        <v>0</v>
      </c>
      <c r="T8" s="511">
        <v>0</v>
      </c>
      <c r="U8" s="511">
        <v>0</v>
      </c>
      <c r="V8" s="511">
        <v>25.1</v>
      </c>
      <c r="W8" s="511">
        <v>6.3</v>
      </c>
      <c r="X8" s="511">
        <v>0</v>
      </c>
      <c r="Y8" s="511">
        <v>0</v>
      </c>
      <c r="Z8" s="511">
        <v>0</v>
      </c>
      <c r="AA8" s="511">
        <v>0</v>
      </c>
      <c r="AB8" s="511">
        <v>0</v>
      </c>
      <c r="AC8" s="511">
        <v>0</v>
      </c>
      <c r="AD8" s="511">
        <v>6.2</v>
      </c>
      <c r="AE8" s="511">
        <v>8.1999999999999993</v>
      </c>
      <c r="AF8" s="511">
        <v>0</v>
      </c>
      <c r="AG8" s="511">
        <v>0</v>
      </c>
      <c r="AH8" s="512">
        <f t="shared" si="0"/>
        <v>62.7</v>
      </c>
      <c r="AI8" s="513">
        <f t="shared" si="1"/>
        <v>1.2057692307692309</v>
      </c>
    </row>
    <row r="9" spans="1:35" ht="17.25" customHeight="1" x14ac:dyDescent="0.2">
      <c r="A9" s="506">
        <v>90</v>
      </c>
      <c r="B9" s="518" t="s">
        <v>84</v>
      </c>
      <c r="C9" s="508">
        <v>55.4</v>
      </c>
      <c r="D9" s="515">
        <v>0</v>
      </c>
      <c r="E9" s="515">
        <v>0</v>
      </c>
      <c r="F9" s="511">
        <v>0</v>
      </c>
      <c r="G9" s="511">
        <v>18.2</v>
      </c>
      <c r="H9" s="511">
        <v>3.6</v>
      </c>
      <c r="I9" s="511">
        <v>0</v>
      </c>
      <c r="J9" s="511">
        <v>0</v>
      </c>
      <c r="K9" s="511">
        <v>0</v>
      </c>
      <c r="L9" s="511">
        <v>0</v>
      </c>
      <c r="M9" s="511">
        <v>0</v>
      </c>
      <c r="N9" s="511">
        <v>0</v>
      </c>
      <c r="O9" s="511">
        <v>0</v>
      </c>
      <c r="P9" s="511">
        <v>0</v>
      </c>
      <c r="Q9" s="511">
        <v>0</v>
      </c>
      <c r="R9" s="511">
        <v>0</v>
      </c>
      <c r="S9" s="511">
        <v>0</v>
      </c>
      <c r="T9" s="511">
        <v>0</v>
      </c>
      <c r="U9" s="511">
        <v>0</v>
      </c>
      <c r="V9" s="511">
        <v>1.5</v>
      </c>
      <c r="W9" s="511">
        <v>5.6</v>
      </c>
      <c r="X9" s="511">
        <v>0</v>
      </c>
      <c r="Y9" s="511">
        <v>0</v>
      </c>
      <c r="Z9" s="511">
        <v>0</v>
      </c>
      <c r="AA9" s="511">
        <v>0</v>
      </c>
      <c r="AB9" s="511">
        <v>0</v>
      </c>
      <c r="AC9" s="511">
        <v>0</v>
      </c>
      <c r="AD9" s="511">
        <v>6.9</v>
      </c>
      <c r="AE9" s="511">
        <v>11.2</v>
      </c>
      <c r="AF9" s="511">
        <v>3</v>
      </c>
      <c r="AG9" s="511">
        <v>0</v>
      </c>
      <c r="AH9" s="512">
        <f t="shared" si="0"/>
        <v>50</v>
      </c>
      <c r="AI9" s="513">
        <f t="shared" si="1"/>
        <v>0.90252707581227443</v>
      </c>
    </row>
    <row r="10" spans="1:35" ht="17.25" customHeight="1" x14ac:dyDescent="0.2">
      <c r="A10" s="506">
        <v>94</v>
      </c>
      <c r="B10" s="507" t="s">
        <v>10</v>
      </c>
      <c r="C10" s="519">
        <v>53</v>
      </c>
      <c r="D10" s="515">
        <v>0</v>
      </c>
      <c r="E10" s="515">
        <v>0</v>
      </c>
      <c r="F10" s="511">
        <v>0</v>
      </c>
      <c r="G10" s="511">
        <v>18</v>
      </c>
      <c r="H10" s="511">
        <v>0.5</v>
      </c>
      <c r="I10" s="511">
        <v>0</v>
      </c>
      <c r="J10" s="511">
        <v>0</v>
      </c>
      <c r="K10" s="511">
        <v>0</v>
      </c>
      <c r="L10" s="511">
        <v>0</v>
      </c>
      <c r="M10" s="511" t="s">
        <v>28</v>
      </c>
      <c r="N10" s="511">
        <v>0</v>
      </c>
      <c r="O10" s="511">
        <v>0</v>
      </c>
      <c r="P10" s="511">
        <v>0</v>
      </c>
      <c r="Q10" s="511">
        <v>0</v>
      </c>
      <c r="R10" s="511">
        <v>0</v>
      </c>
      <c r="S10" s="511">
        <v>0</v>
      </c>
      <c r="T10" s="511">
        <v>0</v>
      </c>
      <c r="U10" s="511">
        <v>0</v>
      </c>
      <c r="V10" s="511">
        <v>5.2</v>
      </c>
      <c r="W10" s="511">
        <v>30.5</v>
      </c>
      <c r="X10" s="511">
        <v>0</v>
      </c>
      <c r="Y10" s="511">
        <v>0</v>
      </c>
      <c r="Z10" s="511">
        <v>0</v>
      </c>
      <c r="AA10" s="511">
        <v>0</v>
      </c>
      <c r="AB10" s="511">
        <v>0</v>
      </c>
      <c r="AC10" s="511">
        <v>0</v>
      </c>
      <c r="AD10" s="511">
        <v>0</v>
      </c>
      <c r="AE10" s="511">
        <v>14</v>
      </c>
      <c r="AF10" s="511">
        <v>0</v>
      </c>
      <c r="AG10" s="511">
        <v>0</v>
      </c>
      <c r="AH10" s="512">
        <f t="shared" si="0"/>
        <v>68.2</v>
      </c>
      <c r="AI10" s="513">
        <f t="shared" si="1"/>
        <v>1.2867924528301888</v>
      </c>
    </row>
    <row r="11" spans="1:35" ht="17.25" customHeight="1" x14ac:dyDescent="0.2">
      <c r="A11" s="506">
        <v>105</v>
      </c>
      <c r="B11" s="507" t="s">
        <v>85</v>
      </c>
      <c r="C11" s="519">
        <v>72</v>
      </c>
      <c r="D11" s="515">
        <v>0</v>
      </c>
      <c r="E11" s="515">
        <v>0</v>
      </c>
      <c r="F11" s="511">
        <v>0</v>
      </c>
      <c r="G11" s="511">
        <v>13.9</v>
      </c>
      <c r="H11" s="511">
        <v>7.6</v>
      </c>
      <c r="I11" s="511">
        <v>0</v>
      </c>
      <c r="J11" s="511">
        <v>0</v>
      </c>
      <c r="K11" s="511">
        <v>0</v>
      </c>
      <c r="L11" s="511">
        <v>0</v>
      </c>
      <c r="M11" s="511">
        <v>0</v>
      </c>
      <c r="N11" s="511">
        <v>0.1</v>
      </c>
      <c r="O11" s="511">
        <v>0</v>
      </c>
      <c r="P11" s="511">
        <v>0</v>
      </c>
      <c r="Q11" s="511">
        <v>0</v>
      </c>
      <c r="R11" s="511">
        <v>0</v>
      </c>
      <c r="S11" s="511">
        <v>0</v>
      </c>
      <c r="T11" s="511">
        <v>0</v>
      </c>
      <c r="U11" s="511">
        <v>0</v>
      </c>
      <c r="V11" s="511">
        <v>4</v>
      </c>
      <c r="W11" s="511">
        <v>18.2</v>
      </c>
      <c r="X11" s="511">
        <v>0</v>
      </c>
      <c r="Y11" s="511">
        <v>0</v>
      </c>
      <c r="Z11" s="511">
        <v>0</v>
      </c>
      <c r="AA11" s="511">
        <v>0</v>
      </c>
      <c r="AB11" s="511">
        <v>0</v>
      </c>
      <c r="AC11" s="511">
        <v>0.8</v>
      </c>
      <c r="AD11" s="511">
        <v>4.8</v>
      </c>
      <c r="AE11" s="511">
        <v>33.799999999999997</v>
      </c>
      <c r="AF11" s="511">
        <v>1.2</v>
      </c>
      <c r="AG11" s="511">
        <v>0.2</v>
      </c>
      <c r="AH11" s="512">
        <f t="shared" si="0"/>
        <v>84.6</v>
      </c>
      <c r="AI11" s="513">
        <f t="shared" si="1"/>
        <v>1.1749999999999998</v>
      </c>
    </row>
    <row r="12" spans="1:35" ht="17.25" customHeight="1" x14ac:dyDescent="0.2">
      <c r="A12" s="506">
        <v>120</v>
      </c>
      <c r="B12" s="507" t="s">
        <v>12</v>
      </c>
      <c r="C12" s="519">
        <v>78.599999999999994</v>
      </c>
      <c r="D12" s="515">
        <v>0</v>
      </c>
      <c r="E12" s="515">
        <v>0</v>
      </c>
      <c r="F12" s="511">
        <v>0</v>
      </c>
      <c r="G12" s="511">
        <v>33</v>
      </c>
      <c r="H12" s="511">
        <v>8</v>
      </c>
      <c r="I12" s="511">
        <v>0</v>
      </c>
      <c r="J12" s="511">
        <v>0</v>
      </c>
      <c r="K12" s="511">
        <v>0</v>
      </c>
      <c r="L12" s="511">
        <v>0</v>
      </c>
      <c r="M12" s="511">
        <v>0</v>
      </c>
      <c r="N12" s="511" t="s">
        <v>28</v>
      </c>
      <c r="O12" s="511">
        <v>0</v>
      </c>
      <c r="P12" s="511">
        <v>0.1</v>
      </c>
      <c r="Q12" s="511">
        <v>0</v>
      </c>
      <c r="R12" s="511">
        <v>0</v>
      </c>
      <c r="S12" s="511">
        <v>0</v>
      </c>
      <c r="T12" s="511">
        <v>0</v>
      </c>
      <c r="U12" s="511">
        <v>0</v>
      </c>
      <c r="V12" s="511">
        <v>4.8</v>
      </c>
      <c r="W12" s="511">
        <v>13.1</v>
      </c>
      <c r="X12" s="511">
        <v>0</v>
      </c>
      <c r="Y12" s="511">
        <v>0</v>
      </c>
      <c r="Z12" s="511">
        <v>0</v>
      </c>
      <c r="AA12" s="511">
        <v>0</v>
      </c>
      <c r="AB12" s="511">
        <v>0</v>
      </c>
      <c r="AC12" s="511">
        <v>0.5</v>
      </c>
      <c r="AD12" s="511">
        <v>6.1</v>
      </c>
      <c r="AE12" s="511">
        <v>51</v>
      </c>
      <c r="AF12" s="511">
        <v>0.5</v>
      </c>
      <c r="AG12" s="515">
        <v>0</v>
      </c>
      <c r="AH12" s="512">
        <f t="shared" si="0"/>
        <v>117.1</v>
      </c>
      <c r="AI12" s="513">
        <f t="shared" si="1"/>
        <v>1.4898218829516541</v>
      </c>
    </row>
    <row r="13" spans="1:35" ht="17.25" customHeight="1" x14ac:dyDescent="0.2">
      <c r="A13" s="506">
        <v>130</v>
      </c>
      <c r="B13" s="507" t="s">
        <v>13</v>
      </c>
      <c r="C13" s="519">
        <v>88.3</v>
      </c>
      <c r="D13" s="515">
        <v>0</v>
      </c>
      <c r="E13" s="515">
        <v>0</v>
      </c>
      <c r="F13" s="511">
        <v>0</v>
      </c>
      <c r="G13" s="511">
        <v>14.6</v>
      </c>
      <c r="H13" s="511">
        <v>10</v>
      </c>
      <c r="I13" s="511">
        <v>0</v>
      </c>
      <c r="J13" s="511">
        <v>0</v>
      </c>
      <c r="K13" s="511">
        <v>0</v>
      </c>
      <c r="L13" s="511">
        <v>0</v>
      </c>
      <c r="M13" s="511">
        <v>0</v>
      </c>
      <c r="N13" s="511">
        <v>0</v>
      </c>
      <c r="O13" s="511">
        <v>0</v>
      </c>
      <c r="P13" s="511" t="s">
        <v>28</v>
      </c>
      <c r="Q13" s="511">
        <v>0</v>
      </c>
      <c r="R13" s="511">
        <v>0</v>
      </c>
      <c r="S13" s="511">
        <v>0</v>
      </c>
      <c r="T13" s="511">
        <v>0</v>
      </c>
      <c r="U13" s="511">
        <v>0</v>
      </c>
      <c r="V13" s="511">
        <v>3.5</v>
      </c>
      <c r="W13" s="511">
        <v>24.2</v>
      </c>
      <c r="X13" s="511">
        <v>0</v>
      </c>
      <c r="Y13" s="511">
        <v>0</v>
      </c>
      <c r="Z13" s="511">
        <v>0</v>
      </c>
      <c r="AA13" s="511">
        <v>0</v>
      </c>
      <c r="AB13" s="511">
        <v>0</v>
      </c>
      <c r="AC13" s="511">
        <v>0.3</v>
      </c>
      <c r="AD13" s="511">
        <v>10.3</v>
      </c>
      <c r="AE13" s="511">
        <v>16.7</v>
      </c>
      <c r="AF13" s="511">
        <v>1.1000000000000001</v>
      </c>
      <c r="AG13" s="515">
        <v>0</v>
      </c>
      <c r="AH13" s="512">
        <f t="shared" si="0"/>
        <v>80.699999999999989</v>
      </c>
      <c r="AI13" s="513">
        <f t="shared" si="1"/>
        <v>0.91392978482446197</v>
      </c>
    </row>
    <row r="14" spans="1:35" ht="17.25" customHeight="1" x14ac:dyDescent="0.2">
      <c r="A14" s="506">
        <v>160</v>
      </c>
      <c r="B14" s="518" t="s">
        <v>14</v>
      </c>
      <c r="C14" s="519">
        <v>58.9</v>
      </c>
      <c r="D14" s="515">
        <v>0</v>
      </c>
      <c r="E14" s="515">
        <v>0</v>
      </c>
      <c r="F14" s="511">
        <v>0</v>
      </c>
      <c r="G14" s="511">
        <v>11.5</v>
      </c>
      <c r="H14" s="511">
        <v>1.2</v>
      </c>
      <c r="I14" s="511">
        <v>0</v>
      </c>
      <c r="J14" s="511">
        <v>0</v>
      </c>
      <c r="K14" s="511">
        <v>0</v>
      </c>
      <c r="L14" s="511">
        <v>0</v>
      </c>
      <c r="M14" s="511">
        <v>0</v>
      </c>
      <c r="N14" s="511">
        <v>0</v>
      </c>
      <c r="O14" s="511">
        <v>0</v>
      </c>
      <c r="P14" s="511">
        <v>0</v>
      </c>
      <c r="Q14" s="511">
        <v>0</v>
      </c>
      <c r="R14" s="511">
        <v>0</v>
      </c>
      <c r="S14" s="511">
        <v>0</v>
      </c>
      <c r="T14" s="511">
        <v>0</v>
      </c>
      <c r="U14" s="511">
        <v>0</v>
      </c>
      <c r="V14" s="511">
        <v>2.1</v>
      </c>
      <c r="W14" s="511">
        <v>6.5</v>
      </c>
      <c r="X14" s="511">
        <v>0</v>
      </c>
      <c r="Y14" s="511">
        <v>0</v>
      </c>
      <c r="Z14" s="511">
        <v>0</v>
      </c>
      <c r="AA14" s="511">
        <v>0</v>
      </c>
      <c r="AB14" s="511">
        <v>0</v>
      </c>
      <c r="AC14" s="511">
        <v>0</v>
      </c>
      <c r="AD14" s="511">
        <v>5</v>
      </c>
      <c r="AE14" s="511">
        <v>14</v>
      </c>
      <c r="AF14" s="511">
        <v>2</v>
      </c>
      <c r="AG14" s="515">
        <v>0</v>
      </c>
      <c r="AH14" s="512">
        <f t="shared" si="0"/>
        <v>42.3</v>
      </c>
      <c r="AI14" s="513">
        <f t="shared" si="1"/>
        <v>0.71816638370118846</v>
      </c>
    </row>
    <row r="15" spans="1:35" ht="17.25" customHeight="1" x14ac:dyDescent="0.2">
      <c r="A15" s="506">
        <v>178</v>
      </c>
      <c r="B15" s="518" t="s">
        <v>15</v>
      </c>
      <c r="C15" s="519">
        <v>69.3</v>
      </c>
      <c r="D15" s="515">
        <v>0</v>
      </c>
      <c r="E15" s="515">
        <v>0</v>
      </c>
      <c r="F15" s="511">
        <v>0</v>
      </c>
      <c r="G15" s="511">
        <v>20.5</v>
      </c>
      <c r="H15" s="511">
        <v>4.0999999999999996</v>
      </c>
      <c r="I15" s="511">
        <v>0</v>
      </c>
      <c r="J15" s="511">
        <v>0</v>
      </c>
      <c r="K15" s="511">
        <v>0</v>
      </c>
      <c r="L15" s="511">
        <v>0</v>
      </c>
      <c r="M15" s="511">
        <v>0</v>
      </c>
      <c r="N15" s="511">
        <v>0</v>
      </c>
      <c r="O15" s="511">
        <v>0</v>
      </c>
      <c r="P15" s="511">
        <v>0</v>
      </c>
      <c r="Q15" s="511">
        <v>0</v>
      </c>
      <c r="R15" s="511">
        <v>0</v>
      </c>
      <c r="S15" s="511">
        <v>0</v>
      </c>
      <c r="T15" s="511">
        <v>0</v>
      </c>
      <c r="U15" s="511">
        <v>0</v>
      </c>
      <c r="V15" s="511">
        <v>0</v>
      </c>
      <c r="W15" s="511">
        <v>19.2</v>
      </c>
      <c r="X15" s="511">
        <v>0.2</v>
      </c>
      <c r="Y15" s="511">
        <v>0</v>
      </c>
      <c r="Z15" s="511">
        <v>0</v>
      </c>
      <c r="AA15" s="511">
        <v>0</v>
      </c>
      <c r="AB15" s="511">
        <v>0</v>
      </c>
      <c r="AC15" s="511">
        <v>0</v>
      </c>
      <c r="AD15" s="511">
        <v>0.5</v>
      </c>
      <c r="AE15" s="511">
        <v>29</v>
      </c>
      <c r="AF15" s="511">
        <v>0.7</v>
      </c>
      <c r="AG15" s="515">
        <v>0</v>
      </c>
      <c r="AH15" s="512">
        <f t="shared" si="0"/>
        <v>74.2</v>
      </c>
      <c r="AI15" s="513">
        <f t="shared" si="1"/>
        <v>1.0707070707070707</v>
      </c>
    </row>
    <row r="16" spans="1:35" ht="17.25" customHeight="1" x14ac:dyDescent="0.2">
      <c r="A16" s="506">
        <v>211</v>
      </c>
      <c r="B16" s="507" t="s">
        <v>16</v>
      </c>
      <c r="C16" s="519">
        <v>58.5</v>
      </c>
      <c r="D16" s="515">
        <v>0</v>
      </c>
      <c r="E16" s="515">
        <v>0</v>
      </c>
      <c r="F16" s="511">
        <v>0</v>
      </c>
      <c r="G16" s="511">
        <v>13</v>
      </c>
      <c r="H16" s="511">
        <v>5.6</v>
      </c>
      <c r="I16" s="515">
        <v>0</v>
      </c>
      <c r="J16" s="511">
        <v>0</v>
      </c>
      <c r="K16" s="511">
        <v>0</v>
      </c>
      <c r="L16" s="511">
        <v>0</v>
      </c>
      <c r="M16" s="511">
        <v>0</v>
      </c>
      <c r="N16" s="511">
        <v>0</v>
      </c>
      <c r="O16" s="511">
        <v>0</v>
      </c>
      <c r="P16" s="511">
        <v>0</v>
      </c>
      <c r="Q16" s="511">
        <v>0</v>
      </c>
      <c r="R16" s="515">
        <v>0</v>
      </c>
      <c r="S16" s="515">
        <v>0</v>
      </c>
      <c r="T16" s="515">
        <v>0</v>
      </c>
      <c r="U16" s="515">
        <v>0</v>
      </c>
      <c r="V16" s="515">
        <v>2.5</v>
      </c>
      <c r="W16" s="515">
        <v>8.8000000000000007</v>
      </c>
      <c r="X16" s="515" t="s">
        <v>28</v>
      </c>
      <c r="Y16" s="515">
        <v>0</v>
      </c>
      <c r="Z16" s="515">
        <v>0</v>
      </c>
      <c r="AA16" s="515">
        <v>0</v>
      </c>
      <c r="AB16" s="515">
        <v>0</v>
      </c>
      <c r="AC16" s="515">
        <v>0.1</v>
      </c>
      <c r="AD16" s="515">
        <v>3.4</v>
      </c>
      <c r="AE16" s="511">
        <v>24.4</v>
      </c>
      <c r="AF16" s="515">
        <v>0.2</v>
      </c>
      <c r="AG16" s="515">
        <v>0</v>
      </c>
      <c r="AH16" s="512">
        <f t="shared" si="0"/>
        <v>58.000000000000007</v>
      </c>
      <c r="AI16" s="513">
        <f t="shared" si="1"/>
        <v>0.99145299145299159</v>
      </c>
    </row>
    <row r="17" spans="1:35" ht="17.25" customHeight="1" x14ac:dyDescent="0.2">
      <c r="A17" s="506">
        <v>225</v>
      </c>
      <c r="B17" s="507" t="s">
        <v>17</v>
      </c>
      <c r="C17" s="519">
        <v>83.7</v>
      </c>
      <c r="D17" s="515">
        <v>0</v>
      </c>
      <c r="E17" s="515">
        <v>0</v>
      </c>
      <c r="F17" s="511">
        <v>0</v>
      </c>
      <c r="G17" s="511">
        <v>19</v>
      </c>
      <c r="H17" s="511">
        <v>5</v>
      </c>
      <c r="I17" s="515">
        <v>0.3</v>
      </c>
      <c r="J17" s="511">
        <v>0</v>
      </c>
      <c r="K17" s="511">
        <v>0</v>
      </c>
      <c r="L17" s="511">
        <v>0</v>
      </c>
      <c r="M17" s="511">
        <v>0</v>
      </c>
      <c r="N17" s="511">
        <v>0</v>
      </c>
      <c r="O17" s="511">
        <v>0</v>
      </c>
      <c r="P17" s="511">
        <v>0</v>
      </c>
      <c r="Q17" s="511">
        <v>0</v>
      </c>
      <c r="R17" s="515">
        <v>0</v>
      </c>
      <c r="S17" s="515">
        <v>0</v>
      </c>
      <c r="T17" s="515">
        <v>0</v>
      </c>
      <c r="U17" s="515">
        <v>0</v>
      </c>
      <c r="V17" s="515">
        <v>6.1</v>
      </c>
      <c r="W17" s="515">
        <v>17</v>
      </c>
      <c r="X17" s="515">
        <v>0</v>
      </c>
      <c r="Y17" s="515">
        <v>0</v>
      </c>
      <c r="Z17" s="515">
        <v>0</v>
      </c>
      <c r="AA17" s="511">
        <v>0</v>
      </c>
      <c r="AB17" s="511">
        <v>0</v>
      </c>
      <c r="AC17" s="511">
        <v>2.2999999999999998</v>
      </c>
      <c r="AD17" s="515">
        <v>5.6</v>
      </c>
      <c r="AE17" s="511">
        <v>25.6</v>
      </c>
      <c r="AF17" s="515">
        <v>1.9</v>
      </c>
      <c r="AG17" s="515">
        <v>0</v>
      </c>
      <c r="AH17" s="512">
        <f t="shared" si="0"/>
        <v>82.800000000000011</v>
      </c>
      <c r="AI17" s="513">
        <f t="shared" si="1"/>
        <v>0.98924731182795711</v>
      </c>
    </row>
    <row r="18" spans="1:35" ht="17.25" customHeight="1" x14ac:dyDescent="0.2">
      <c r="A18" s="506">
        <v>310</v>
      </c>
      <c r="B18" s="507" t="s">
        <v>18</v>
      </c>
      <c r="C18" s="508">
        <v>83.5</v>
      </c>
      <c r="D18" s="515">
        <v>0</v>
      </c>
      <c r="E18" s="515">
        <v>0</v>
      </c>
      <c r="F18" s="511">
        <v>0.1</v>
      </c>
      <c r="G18" s="511">
        <v>21.4</v>
      </c>
      <c r="H18" s="511">
        <v>5</v>
      </c>
      <c r="I18" s="515">
        <v>0.3</v>
      </c>
      <c r="J18" s="511">
        <v>0</v>
      </c>
      <c r="K18" s="511">
        <v>0</v>
      </c>
      <c r="L18" s="511">
        <v>0</v>
      </c>
      <c r="M18" s="511">
        <v>0</v>
      </c>
      <c r="N18" s="511">
        <v>0</v>
      </c>
      <c r="O18" s="511">
        <v>0</v>
      </c>
      <c r="P18" s="511">
        <v>0</v>
      </c>
      <c r="Q18" s="511">
        <v>0</v>
      </c>
      <c r="R18" s="515">
        <v>0</v>
      </c>
      <c r="S18" s="515">
        <v>0</v>
      </c>
      <c r="T18" s="515">
        <v>0</v>
      </c>
      <c r="U18" s="515">
        <v>0</v>
      </c>
      <c r="V18" s="511">
        <v>8.6999999999999993</v>
      </c>
      <c r="W18" s="515">
        <v>10</v>
      </c>
      <c r="X18" s="515">
        <v>0</v>
      </c>
      <c r="Y18" s="515">
        <v>0</v>
      </c>
      <c r="Z18" s="515">
        <v>0</v>
      </c>
      <c r="AA18" s="515" t="s">
        <v>28</v>
      </c>
      <c r="AB18" s="515" t="s">
        <v>28</v>
      </c>
      <c r="AC18" s="515">
        <v>0</v>
      </c>
      <c r="AD18" s="515">
        <v>8.5</v>
      </c>
      <c r="AE18" s="511">
        <v>14.6</v>
      </c>
      <c r="AF18" s="515" t="s">
        <v>28</v>
      </c>
      <c r="AG18" s="515">
        <v>0</v>
      </c>
      <c r="AH18" s="512">
        <f t="shared" si="0"/>
        <v>68.599999999999994</v>
      </c>
      <c r="AI18" s="513">
        <f t="shared" si="1"/>
        <v>0.82155688622754486</v>
      </c>
    </row>
    <row r="19" spans="1:35" ht="17.25" customHeight="1" x14ac:dyDescent="0.2">
      <c r="A19" s="506">
        <v>313</v>
      </c>
      <c r="B19" s="507" t="s">
        <v>19</v>
      </c>
      <c r="C19" s="508">
        <v>53</v>
      </c>
      <c r="D19" s="515">
        <v>0</v>
      </c>
      <c r="E19" s="515">
        <v>0</v>
      </c>
      <c r="F19" s="511">
        <v>0</v>
      </c>
      <c r="G19" s="511">
        <v>21</v>
      </c>
      <c r="H19" s="511">
        <v>1</v>
      </c>
      <c r="I19" s="515">
        <v>0</v>
      </c>
      <c r="J19" s="511">
        <v>0</v>
      </c>
      <c r="K19" s="511">
        <v>0</v>
      </c>
      <c r="L19" s="511">
        <v>0</v>
      </c>
      <c r="M19" s="511">
        <v>0</v>
      </c>
      <c r="N19" s="511">
        <v>0</v>
      </c>
      <c r="O19" s="511">
        <v>0</v>
      </c>
      <c r="P19" s="511">
        <v>0</v>
      </c>
      <c r="Q19" s="511">
        <v>0</v>
      </c>
      <c r="R19" s="515">
        <v>0</v>
      </c>
      <c r="S19" s="515">
        <v>0</v>
      </c>
      <c r="T19" s="515">
        <v>0</v>
      </c>
      <c r="U19" s="515">
        <v>0</v>
      </c>
      <c r="V19" s="511">
        <v>12.8</v>
      </c>
      <c r="W19" s="511">
        <v>23.9</v>
      </c>
      <c r="X19" s="515">
        <v>0</v>
      </c>
      <c r="Y19" s="515">
        <v>0</v>
      </c>
      <c r="Z19" s="515">
        <v>0</v>
      </c>
      <c r="AA19" s="511">
        <v>0</v>
      </c>
      <c r="AB19" s="511">
        <v>0</v>
      </c>
      <c r="AC19" s="511">
        <v>0</v>
      </c>
      <c r="AD19" s="515" t="s">
        <v>28</v>
      </c>
      <c r="AE19" s="511">
        <v>3.6</v>
      </c>
      <c r="AF19" s="511" t="s">
        <v>28</v>
      </c>
      <c r="AG19" s="515">
        <v>0</v>
      </c>
      <c r="AH19" s="512">
        <f t="shared" si="0"/>
        <v>62.3</v>
      </c>
      <c r="AI19" s="513">
        <f t="shared" si="1"/>
        <v>1.1754716981132074</v>
      </c>
    </row>
    <row r="20" spans="1:35" ht="17.25" customHeight="1" x14ac:dyDescent="0.2">
      <c r="A20" s="506">
        <v>320</v>
      </c>
      <c r="B20" s="507" t="s">
        <v>20</v>
      </c>
      <c r="C20" s="508">
        <v>67.099999999999994</v>
      </c>
      <c r="D20" s="515">
        <v>0</v>
      </c>
      <c r="E20" s="515">
        <v>0</v>
      </c>
      <c r="F20" s="511">
        <v>0</v>
      </c>
      <c r="G20" s="511">
        <v>23</v>
      </c>
      <c r="H20" s="511">
        <v>5</v>
      </c>
      <c r="I20" s="515">
        <v>0</v>
      </c>
      <c r="J20" s="511">
        <v>0</v>
      </c>
      <c r="K20" s="511">
        <v>0</v>
      </c>
      <c r="L20" s="511">
        <v>0</v>
      </c>
      <c r="M20" s="511">
        <v>0</v>
      </c>
      <c r="N20" s="511">
        <v>0</v>
      </c>
      <c r="O20" s="511">
        <v>0</v>
      </c>
      <c r="P20" s="511">
        <v>0.3</v>
      </c>
      <c r="Q20" s="511">
        <v>0</v>
      </c>
      <c r="R20" s="515">
        <v>0</v>
      </c>
      <c r="S20" s="515">
        <v>0</v>
      </c>
      <c r="T20" s="515">
        <v>0</v>
      </c>
      <c r="U20" s="515">
        <v>0</v>
      </c>
      <c r="V20" s="515">
        <v>2.5</v>
      </c>
      <c r="W20" s="515">
        <v>6.2</v>
      </c>
      <c r="X20" s="515" t="s">
        <v>28</v>
      </c>
      <c r="Y20" s="515">
        <v>0</v>
      </c>
      <c r="Z20" s="515">
        <v>0</v>
      </c>
      <c r="AA20" s="511">
        <v>0</v>
      </c>
      <c r="AB20" s="511">
        <v>0</v>
      </c>
      <c r="AC20" s="511">
        <v>0</v>
      </c>
      <c r="AD20" s="515">
        <v>3.5</v>
      </c>
      <c r="AE20" s="511">
        <v>19</v>
      </c>
      <c r="AF20" s="511">
        <v>0</v>
      </c>
      <c r="AG20" s="515">
        <v>0</v>
      </c>
      <c r="AH20" s="512">
        <f t="shared" si="0"/>
        <v>59.5</v>
      </c>
      <c r="AI20" s="513">
        <f t="shared" si="1"/>
        <v>0.88673621460506713</v>
      </c>
    </row>
    <row r="21" spans="1:35" ht="17.25" customHeight="1" x14ac:dyDescent="0.2">
      <c r="A21" s="506">
        <v>332</v>
      </c>
      <c r="B21" s="507" t="s">
        <v>21</v>
      </c>
      <c r="C21" s="508">
        <v>50.8</v>
      </c>
      <c r="D21" s="515">
        <v>0</v>
      </c>
      <c r="E21" s="515">
        <v>0</v>
      </c>
      <c r="F21" s="511">
        <v>0</v>
      </c>
      <c r="G21" s="511">
        <v>40.200000000000003</v>
      </c>
      <c r="H21" s="511">
        <v>2</v>
      </c>
      <c r="I21" s="515">
        <v>0</v>
      </c>
      <c r="J21" s="511">
        <v>0</v>
      </c>
      <c r="K21" s="511">
        <v>0</v>
      </c>
      <c r="L21" s="511">
        <v>0</v>
      </c>
      <c r="M21" s="511">
        <v>0</v>
      </c>
      <c r="N21" s="511">
        <v>0</v>
      </c>
      <c r="O21" s="511">
        <v>0</v>
      </c>
      <c r="P21" s="511">
        <v>0</v>
      </c>
      <c r="Q21" s="511">
        <v>0</v>
      </c>
      <c r="R21" s="515">
        <v>0</v>
      </c>
      <c r="S21" s="515">
        <v>0</v>
      </c>
      <c r="T21" s="515">
        <v>0</v>
      </c>
      <c r="U21" s="515">
        <v>0</v>
      </c>
      <c r="V21" s="515">
        <v>4.2</v>
      </c>
      <c r="W21" s="515">
        <v>29</v>
      </c>
      <c r="X21" s="515">
        <v>0.2</v>
      </c>
      <c r="Y21" s="515">
        <v>0</v>
      </c>
      <c r="Z21" s="515">
        <v>0</v>
      </c>
      <c r="AA21" s="511">
        <v>0</v>
      </c>
      <c r="AB21" s="511">
        <v>0</v>
      </c>
      <c r="AC21" s="511">
        <v>0</v>
      </c>
      <c r="AD21" s="515">
        <v>7.4</v>
      </c>
      <c r="AE21" s="511">
        <v>22.4</v>
      </c>
      <c r="AF21" s="511">
        <v>0.4</v>
      </c>
      <c r="AG21" s="515">
        <v>0</v>
      </c>
      <c r="AH21" s="512">
        <f t="shared" si="0"/>
        <v>105.80000000000001</v>
      </c>
      <c r="AI21" s="513">
        <f t="shared" si="1"/>
        <v>2.082677165354331</v>
      </c>
    </row>
    <row r="22" spans="1:35" ht="17.25" customHeight="1" x14ac:dyDescent="0.2">
      <c r="A22" s="506">
        <v>338</v>
      </c>
      <c r="B22" s="507" t="s">
        <v>22</v>
      </c>
      <c r="C22" s="508">
        <v>51.2</v>
      </c>
      <c r="D22" s="515">
        <v>0</v>
      </c>
      <c r="E22" s="515">
        <v>0</v>
      </c>
      <c r="F22" s="511">
        <v>0</v>
      </c>
      <c r="G22" s="511">
        <v>19</v>
      </c>
      <c r="H22" s="511">
        <v>2.5</v>
      </c>
      <c r="I22" s="515">
        <v>0</v>
      </c>
      <c r="J22" s="511">
        <v>0</v>
      </c>
      <c r="K22" s="511">
        <v>0</v>
      </c>
      <c r="L22" s="511">
        <v>0</v>
      </c>
      <c r="M22" s="511">
        <v>0</v>
      </c>
      <c r="N22" s="511">
        <v>0</v>
      </c>
      <c r="O22" s="511">
        <v>0</v>
      </c>
      <c r="P22" s="511">
        <v>0</v>
      </c>
      <c r="Q22" s="511">
        <v>0</v>
      </c>
      <c r="R22" s="515">
        <v>0</v>
      </c>
      <c r="S22" s="515">
        <v>0</v>
      </c>
      <c r="T22" s="515">
        <v>0</v>
      </c>
      <c r="U22" s="515">
        <v>0</v>
      </c>
      <c r="V22" s="511">
        <v>7.8</v>
      </c>
      <c r="W22" s="511">
        <v>8</v>
      </c>
      <c r="X22" s="511">
        <v>0</v>
      </c>
      <c r="Y22" s="515">
        <v>0</v>
      </c>
      <c r="Z22" s="515">
        <v>0</v>
      </c>
      <c r="AA22" s="511">
        <v>0</v>
      </c>
      <c r="AB22" s="511">
        <v>0</v>
      </c>
      <c r="AC22" s="511">
        <v>0</v>
      </c>
      <c r="AD22" s="515">
        <v>3.3</v>
      </c>
      <c r="AE22" s="511">
        <v>4.0999999999999996</v>
      </c>
      <c r="AF22" s="511">
        <v>0</v>
      </c>
      <c r="AG22" s="515">
        <v>0</v>
      </c>
      <c r="AH22" s="512">
        <f t="shared" si="0"/>
        <v>44.699999999999996</v>
      </c>
      <c r="AI22" s="513">
        <f t="shared" si="1"/>
        <v>0.87304687499999989</v>
      </c>
    </row>
    <row r="23" spans="1:35" ht="17.25" customHeight="1" x14ac:dyDescent="0.2">
      <c r="A23" s="506">
        <v>370</v>
      </c>
      <c r="B23" s="518" t="s">
        <v>23</v>
      </c>
      <c r="C23" s="508">
        <v>51.8</v>
      </c>
      <c r="D23" s="515">
        <v>0</v>
      </c>
      <c r="E23" s="515">
        <v>0</v>
      </c>
      <c r="F23" s="511">
        <v>0</v>
      </c>
      <c r="G23" s="511">
        <v>3.7</v>
      </c>
      <c r="H23" s="511">
        <v>4</v>
      </c>
      <c r="I23" s="515">
        <v>0</v>
      </c>
      <c r="J23" s="511">
        <v>0</v>
      </c>
      <c r="K23" s="511">
        <v>0</v>
      </c>
      <c r="L23" s="511">
        <v>0</v>
      </c>
      <c r="M23" s="511">
        <v>0</v>
      </c>
      <c r="N23" s="511">
        <v>0</v>
      </c>
      <c r="O23" s="511">
        <v>0</v>
      </c>
      <c r="P23" s="511">
        <v>0</v>
      </c>
      <c r="Q23" s="511">
        <v>0</v>
      </c>
      <c r="R23" s="515">
        <v>0</v>
      </c>
      <c r="S23" s="515">
        <v>0</v>
      </c>
      <c r="T23" s="515">
        <v>0</v>
      </c>
      <c r="U23" s="515">
        <v>0</v>
      </c>
      <c r="V23" s="515">
        <v>4.4000000000000004</v>
      </c>
      <c r="W23" s="515">
        <v>3.8</v>
      </c>
      <c r="X23" s="511">
        <v>0</v>
      </c>
      <c r="Y23" s="515">
        <v>0</v>
      </c>
      <c r="Z23" s="515">
        <v>0</v>
      </c>
      <c r="AA23" s="511">
        <v>0</v>
      </c>
      <c r="AB23" s="511">
        <v>0</v>
      </c>
      <c r="AC23" s="511">
        <v>0</v>
      </c>
      <c r="AD23" s="515">
        <v>0.6</v>
      </c>
      <c r="AE23" s="511">
        <v>5.3</v>
      </c>
      <c r="AF23" s="511">
        <v>0</v>
      </c>
      <c r="AG23" s="515">
        <v>0</v>
      </c>
      <c r="AH23" s="512">
        <f t="shared" si="0"/>
        <v>21.800000000000004</v>
      </c>
      <c r="AI23" s="513">
        <f t="shared" si="1"/>
        <v>0.42084942084942095</v>
      </c>
    </row>
    <row r="24" spans="1:35" ht="17.25" customHeight="1" x14ac:dyDescent="0.2">
      <c r="A24" s="506">
        <v>377</v>
      </c>
      <c r="B24" s="507" t="s">
        <v>24</v>
      </c>
      <c r="C24" s="508">
        <v>71.599999999999994</v>
      </c>
      <c r="D24" s="515">
        <v>0</v>
      </c>
      <c r="E24" s="515">
        <v>0</v>
      </c>
      <c r="F24" s="511">
        <v>1.2</v>
      </c>
      <c r="G24" s="511">
        <v>20.7</v>
      </c>
      <c r="H24" s="511">
        <v>5.9</v>
      </c>
      <c r="I24" s="515">
        <v>0</v>
      </c>
      <c r="J24" s="511">
        <v>0</v>
      </c>
      <c r="K24" s="511">
        <v>0</v>
      </c>
      <c r="L24" s="511">
        <v>0</v>
      </c>
      <c r="M24" s="511">
        <v>0</v>
      </c>
      <c r="N24" s="511">
        <v>0</v>
      </c>
      <c r="O24" s="511">
        <v>0</v>
      </c>
      <c r="P24" s="511">
        <v>0</v>
      </c>
      <c r="Q24" s="511">
        <v>0</v>
      </c>
      <c r="R24" s="515">
        <v>0</v>
      </c>
      <c r="S24" s="515">
        <v>0</v>
      </c>
      <c r="T24" s="515">
        <v>0</v>
      </c>
      <c r="U24" s="515">
        <v>0</v>
      </c>
      <c r="V24" s="515">
        <v>2.1</v>
      </c>
      <c r="W24" s="515">
        <v>15.5</v>
      </c>
      <c r="X24" s="511">
        <v>0</v>
      </c>
      <c r="Y24" s="515">
        <v>0</v>
      </c>
      <c r="Z24" s="515">
        <v>0</v>
      </c>
      <c r="AA24" s="511">
        <v>0</v>
      </c>
      <c r="AB24" s="511">
        <v>0</v>
      </c>
      <c r="AC24" s="511">
        <v>0</v>
      </c>
      <c r="AD24" s="515">
        <v>1</v>
      </c>
      <c r="AE24" s="511">
        <v>20.399999999999999</v>
      </c>
      <c r="AF24" s="511">
        <v>0.2</v>
      </c>
      <c r="AG24" s="515">
        <v>0</v>
      </c>
      <c r="AH24" s="512">
        <f t="shared" si="0"/>
        <v>67</v>
      </c>
      <c r="AI24" s="513">
        <f t="shared" si="1"/>
        <v>0.93575418994413417</v>
      </c>
    </row>
    <row r="25" spans="1:35" ht="17.25" customHeight="1" x14ac:dyDescent="0.2">
      <c r="A25" s="506">
        <v>394</v>
      </c>
      <c r="B25" s="507" t="s">
        <v>25</v>
      </c>
      <c r="C25" s="508">
        <v>48.2</v>
      </c>
      <c r="D25" s="515">
        <v>0</v>
      </c>
      <c r="E25" s="515">
        <v>0</v>
      </c>
      <c r="F25" s="511">
        <v>0</v>
      </c>
      <c r="G25" s="511">
        <v>24</v>
      </c>
      <c r="H25" s="511">
        <v>2.7</v>
      </c>
      <c r="I25" s="515">
        <v>0</v>
      </c>
      <c r="J25" s="511">
        <v>0</v>
      </c>
      <c r="K25" s="511">
        <v>0</v>
      </c>
      <c r="L25" s="511">
        <v>0</v>
      </c>
      <c r="M25" s="511">
        <v>0</v>
      </c>
      <c r="N25" s="511">
        <v>0</v>
      </c>
      <c r="O25" s="511">
        <v>0</v>
      </c>
      <c r="P25" s="511">
        <v>0</v>
      </c>
      <c r="Q25" s="511">
        <v>0</v>
      </c>
      <c r="R25" s="515">
        <v>0</v>
      </c>
      <c r="S25" s="515">
        <v>0</v>
      </c>
      <c r="T25" s="515">
        <v>0</v>
      </c>
      <c r="U25" s="515">
        <v>0</v>
      </c>
      <c r="V25" s="515">
        <v>14.4</v>
      </c>
      <c r="W25" s="515">
        <v>7.4</v>
      </c>
      <c r="X25" s="511">
        <v>0</v>
      </c>
      <c r="Y25" s="515">
        <v>0</v>
      </c>
      <c r="Z25" s="515">
        <v>0</v>
      </c>
      <c r="AA25" s="511">
        <v>0</v>
      </c>
      <c r="AB25" s="511">
        <v>0</v>
      </c>
      <c r="AC25" s="511">
        <v>0</v>
      </c>
      <c r="AD25" s="515">
        <v>1.2</v>
      </c>
      <c r="AE25" s="511">
        <v>17.3</v>
      </c>
      <c r="AF25" s="511">
        <v>0</v>
      </c>
      <c r="AG25" s="515">
        <v>0</v>
      </c>
      <c r="AH25" s="512">
        <f t="shared" si="0"/>
        <v>67</v>
      </c>
      <c r="AI25" s="513">
        <f t="shared" si="1"/>
        <v>1.3900414937759336</v>
      </c>
    </row>
    <row r="26" spans="1:35" ht="17.25" customHeight="1" x14ac:dyDescent="0.2">
      <c r="A26" s="506">
        <v>429</v>
      </c>
      <c r="B26" s="507" t="s">
        <v>26</v>
      </c>
      <c r="C26" s="508">
        <v>49.7</v>
      </c>
      <c r="D26" s="515">
        <v>0</v>
      </c>
      <c r="E26" s="515">
        <v>0</v>
      </c>
      <c r="F26" s="511">
        <v>0</v>
      </c>
      <c r="G26" s="511">
        <v>21</v>
      </c>
      <c r="H26" s="511">
        <v>3.3</v>
      </c>
      <c r="I26" s="515">
        <v>0</v>
      </c>
      <c r="J26" s="511">
        <v>0</v>
      </c>
      <c r="K26" s="511">
        <v>0</v>
      </c>
      <c r="L26" s="511">
        <v>0</v>
      </c>
      <c r="M26" s="511">
        <v>0</v>
      </c>
      <c r="N26" s="511">
        <v>0</v>
      </c>
      <c r="O26" s="511">
        <v>0</v>
      </c>
      <c r="P26" s="511">
        <v>0</v>
      </c>
      <c r="Q26" s="511">
        <v>0</v>
      </c>
      <c r="R26" s="515">
        <v>0</v>
      </c>
      <c r="S26" s="515">
        <v>0</v>
      </c>
      <c r="T26" s="515">
        <v>0</v>
      </c>
      <c r="U26" s="515">
        <v>0</v>
      </c>
      <c r="V26" s="511">
        <v>14.8</v>
      </c>
      <c r="W26" s="511">
        <v>8.1999999999999993</v>
      </c>
      <c r="X26" s="511">
        <v>0</v>
      </c>
      <c r="Y26" s="515">
        <v>0</v>
      </c>
      <c r="Z26" s="515">
        <v>0</v>
      </c>
      <c r="AA26" s="511">
        <v>0</v>
      </c>
      <c r="AB26" s="511">
        <v>0</v>
      </c>
      <c r="AC26" s="511">
        <v>0</v>
      </c>
      <c r="AD26" s="511">
        <v>2.8</v>
      </c>
      <c r="AE26" s="511">
        <v>14.3</v>
      </c>
      <c r="AF26" s="511">
        <v>0</v>
      </c>
      <c r="AG26" s="515">
        <v>0</v>
      </c>
      <c r="AH26" s="512">
        <f t="shared" si="0"/>
        <v>64.399999999999991</v>
      </c>
      <c r="AI26" s="513">
        <f t="shared" si="1"/>
        <v>1.2957746478873238</v>
      </c>
    </row>
    <row r="27" spans="1:35" ht="17.25" customHeight="1" x14ac:dyDescent="0.2">
      <c r="A27" s="506">
        <v>440</v>
      </c>
      <c r="B27" s="507" t="s">
        <v>29</v>
      </c>
      <c r="C27" s="508">
        <v>40.4</v>
      </c>
      <c r="D27" s="515">
        <v>0</v>
      </c>
      <c r="E27" s="515">
        <v>0</v>
      </c>
      <c r="F27" s="515">
        <v>0.6</v>
      </c>
      <c r="G27" s="515">
        <v>5.4</v>
      </c>
      <c r="H27" s="515">
        <v>0.7</v>
      </c>
      <c r="I27" s="515">
        <v>0.8</v>
      </c>
      <c r="J27" s="511">
        <v>0</v>
      </c>
      <c r="K27" s="511">
        <v>0</v>
      </c>
      <c r="L27" s="511">
        <v>0</v>
      </c>
      <c r="M27" s="511">
        <v>0.1</v>
      </c>
      <c r="N27" s="511">
        <v>0</v>
      </c>
      <c r="O27" s="511">
        <v>0</v>
      </c>
      <c r="P27" s="511">
        <v>0</v>
      </c>
      <c r="Q27" s="511">
        <v>0</v>
      </c>
      <c r="R27" s="515">
        <v>0</v>
      </c>
      <c r="S27" s="515">
        <v>0</v>
      </c>
      <c r="T27" s="515">
        <v>0</v>
      </c>
      <c r="U27" s="515">
        <v>0</v>
      </c>
      <c r="V27" s="515">
        <v>4.0999999999999996</v>
      </c>
      <c r="W27" s="515">
        <v>1.9</v>
      </c>
      <c r="X27" s="511">
        <v>0</v>
      </c>
      <c r="Y27" s="515">
        <v>0</v>
      </c>
      <c r="Z27" s="515">
        <v>0</v>
      </c>
      <c r="AA27" s="511">
        <v>0</v>
      </c>
      <c r="AB27" s="511">
        <v>0.6</v>
      </c>
      <c r="AC27" s="511">
        <v>0</v>
      </c>
      <c r="AD27" s="515">
        <v>0.6</v>
      </c>
      <c r="AE27" s="511">
        <v>13.8</v>
      </c>
      <c r="AF27" s="515">
        <v>0</v>
      </c>
      <c r="AG27" s="515">
        <v>0</v>
      </c>
      <c r="AH27" s="512">
        <f t="shared" si="0"/>
        <v>28.6</v>
      </c>
      <c r="AI27" s="513">
        <f t="shared" si="1"/>
        <v>0.70792079207920799</v>
      </c>
    </row>
    <row r="28" spans="1:35" ht="17.25" customHeight="1" x14ac:dyDescent="0.2">
      <c r="A28" s="506">
        <v>477</v>
      </c>
      <c r="B28" s="507" t="s">
        <v>30</v>
      </c>
      <c r="C28" s="508">
        <v>58.5</v>
      </c>
      <c r="D28" s="515">
        <v>0</v>
      </c>
      <c r="E28" s="515">
        <v>0</v>
      </c>
      <c r="F28" s="515">
        <v>1.5</v>
      </c>
      <c r="G28" s="515">
        <v>40</v>
      </c>
      <c r="H28" s="515">
        <v>10.199999999999999</v>
      </c>
      <c r="I28" s="515">
        <v>0</v>
      </c>
      <c r="J28" s="511">
        <v>0</v>
      </c>
      <c r="K28" s="511">
        <v>0</v>
      </c>
      <c r="L28" s="511">
        <v>0</v>
      </c>
      <c r="M28" s="511">
        <v>8</v>
      </c>
      <c r="N28" s="511" t="s">
        <v>28</v>
      </c>
      <c r="O28" s="511">
        <v>0</v>
      </c>
      <c r="P28" s="511">
        <v>0</v>
      </c>
      <c r="Q28" s="511">
        <v>0</v>
      </c>
      <c r="R28" s="515">
        <v>0</v>
      </c>
      <c r="S28" s="515">
        <v>0</v>
      </c>
      <c r="T28" s="515">
        <v>0</v>
      </c>
      <c r="U28" s="515">
        <v>0</v>
      </c>
      <c r="V28" s="515">
        <v>3.8</v>
      </c>
      <c r="W28" s="515">
        <v>10</v>
      </c>
      <c r="X28" s="511">
        <v>0</v>
      </c>
      <c r="Y28" s="515">
        <v>0</v>
      </c>
      <c r="Z28" s="515">
        <v>0</v>
      </c>
      <c r="AA28" s="511">
        <v>0</v>
      </c>
      <c r="AB28" s="511">
        <v>0</v>
      </c>
      <c r="AC28" s="511">
        <v>0</v>
      </c>
      <c r="AD28" s="515">
        <v>3.2</v>
      </c>
      <c r="AE28" s="511">
        <v>35.299999999999997</v>
      </c>
      <c r="AF28" s="515">
        <v>0</v>
      </c>
      <c r="AG28" s="515">
        <v>0</v>
      </c>
      <c r="AH28" s="512">
        <f t="shared" si="0"/>
        <v>112</v>
      </c>
      <c r="AI28" s="513">
        <f t="shared" si="1"/>
        <v>1.9145299145299146</v>
      </c>
    </row>
    <row r="29" spans="1:35" ht="17.25" customHeight="1" x14ac:dyDescent="0.2">
      <c r="A29" s="506">
        <v>572</v>
      </c>
      <c r="B29" s="518" t="s">
        <v>31</v>
      </c>
      <c r="C29" s="508">
        <v>45.3</v>
      </c>
      <c r="D29" s="515">
        <v>0</v>
      </c>
      <c r="E29" s="515">
        <v>0</v>
      </c>
      <c r="F29" s="511">
        <v>0.2</v>
      </c>
      <c r="G29" s="511">
        <v>20.8</v>
      </c>
      <c r="H29" s="511">
        <v>9</v>
      </c>
      <c r="I29" s="515">
        <v>0</v>
      </c>
      <c r="J29" s="511">
        <v>0</v>
      </c>
      <c r="K29" s="511">
        <v>0</v>
      </c>
      <c r="L29" s="511">
        <v>0</v>
      </c>
      <c r="M29" s="511">
        <v>8.6999999999999993</v>
      </c>
      <c r="N29" s="511">
        <v>0</v>
      </c>
      <c r="O29" s="511">
        <v>0</v>
      </c>
      <c r="P29" s="511">
        <v>0</v>
      </c>
      <c r="Q29" s="511">
        <v>0</v>
      </c>
      <c r="R29" s="515">
        <v>0</v>
      </c>
      <c r="S29" s="515">
        <v>0</v>
      </c>
      <c r="T29" s="515">
        <v>0</v>
      </c>
      <c r="U29" s="515">
        <v>0</v>
      </c>
      <c r="V29" s="511">
        <v>1.6</v>
      </c>
      <c r="W29" s="511">
        <v>3.5</v>
      </c>
      <c r="X29" s="511" t="s">
        <v>28</v>
      </c>
      <c r="Y29" s="515">
        <v>0</v>
      </c>
      <c r="Z29" s="515">
        <v>0</v>
      </c>
      <c r="AA29" s="511">
        <v>0</v>
      </c>
      <c r="AB29" s="511">
        <v>0</v>
      </c>
      <c r="AC29" s="511">
        <v>0</v>
      </c>
      <c r="AD29" s="511">
        <v>0.7</v>
      </c>
      <c r="AE29" s="511">
        <v>29.5</v>
      </c>
      <c r="AF29" s="515">
        <v>0</v>
      </c>
      <c r="AG29" s="515">
        <v>0</v>
      </c>
      <c r="AH29" s="512">
        <f t="shared" si="0"/>
        <v>74</v>
      </c>
      <c r="AI29" s="513">
        <f t="shared" si="1"/>
        <v>1.6335540838852098</v>
      </c>
    </row>
    <row r="30" spans="1:35" ht="17.25" customHeight="1" x14ac:dyDescent="0.2">
      <c r="A30" s="506">
        <v>592</v>
      </c>
      <c r="B30" s="507" t="s">
        <v>32</v>
      </c>
      <c r="C30" s="508">
        <v>53</v>
      </c>
      <c r="D30" s="515">
        <v>0</v>
      </c>
      <c r="E30" s="515">
        <v>0</v>
      </c>
      <c r="F30" s="511">
        <v>1</v>
      </c>
      <c r="G30" s="511">
        <v>26.7</v>
      </c>
      <c r="H30" s="511">
        <v>9.1</v>
      </c>
      <c r="I30" s="515" t="s">
        <v>28</v>
      </c>
      <c r="J30" s="511">
        <v>0</v>
      </c>
      <c r="K30" s="511">
        <v>0</v>
      </c>
      <c r="L30" s="511">
        <v>0</v>
      </c>
      <c r="M30" s="511">
        <v>0.7</v>
      </c>
      <c r="N30" s="511">
        <v>0</v>
      </c>
      <c r="O30" s="511">
        <v>0</v>
      </c>
      <c r="P30" s="511">
        <v>0</v>
      </c>
      <c r="Q30" s="511">
        <v>0</v>
      </c>
      <c r="R30" s="515">
        <v>0</v>
      </c>
      <c r="S30" s="515">
        <v>0</v>
      </c>
      <c r="T30" s="515">
        <v>0</v>
      </c>
      <c r="U30" s="515">
        <v>0</v>
      </c>
      <c r="V30" s="511">
        <v>2.2999999999999998</v>
      </c>
      <c r="W30" s="515">
        <v>1.5</v>
      </c>
      <c r="X30" s="511" t="s">
        <v>28</v>
      </c>
      <c r="Y30" s="515">
        <v>0</v>
      </c>
      <c r="Z30" s="515">
        <v>0</v>
      </c>
      <c r="AA30" s="511">
        <v>0</v>
      </c>
      <c r="AB30" s="511">
        <v>0</v>
      </c>
      <c r="AC30" s="511">
        <v>0</v>
      </c>
      <c r="AD30" s="511">
        <v>10.3</v>
      </c>
      <c r="AE30" s="511">
        <v>22</v>
      </c>
      <c r="AF30" s="515">
        <v>0</v>
      </c>
      <c r="AG30" s="515">
        <v>0</v>
      </c>
      <c r="AH30" s="512">
        <f t="shared" si="0"/>
        <v>73.599999999999994</v>
      </c>
      <c r="AI30" s="513">
        <f t="shared" si="1"/>
        <v>1.3886792452830188</v>
      </c>
    </row>
    <row r="31" spans="1:35" ht="17.25" customHeight="1" x14ac:dyDescent="0.2">
      <c r="A31" s="506">
        <v>602</v>
      </c>
      <c r="B31" s="507" t="s">
        <v>33</v>
      </c>
      <c r="C31" s="508">
        <v>42.6</v>
      </c>
      <c r="D31" s="515">
        <v>0</v>
      </c>
      <c r="E31" s="515">
        <v>0</v>
      </c>
      <c r="F31" s="511">
        <v>4.3</v>
      </c>
      <c r="G31" s="511">
        <v>30</v>
      </c>
      <c r="H31" s="511">
        <v>5.7</v>
      </c>
      <c r="I31" s="515">
        <v>0</v>
      </c>
      <c r="J31" s="511">
        <v>0</v>
      </c>
      <c r="K31" s="511">
        <v>0</v>
      </c>
      <c r="L31" s="511">
        <v>0</v>
      </c>
      <c r="M31" s="511">
        <v>1.5</v>
      </c>
      <c r="N31" s="511">
        <v>0</v>
      </c>
      <c r="O31" s="511">
        <v>0</v>
      </c>
      <c r="P31" s="511">
        <v>0</v>
      </c>
      <c r="Q31" s="511">
        <v>0</v>
      </c>
      <c r="R31" s="515">
        <v>0</v>
      </c>
      <c r="S31" s="515">
        <v>0</v>
      </c>
      <c r="T31" s="515">
        <v>0</v>
      </c>
      <c r="U31" s="515">
        <v>0</v>
      </c>
      <c r="V31" s="515">
        <v>1.6</v>
      </c>
      <c r="W31" s="515">
        <v>0.8</v>
      </c>
      <c r="X31" s="511">
        <v>0.4</v>
      </c>
      <c r="Y31" s="515">
        <v>0</v>
      </c>
      <c r="Z31" s="515">
        <v>0</v>
      </c>
      <c r="AA31" s="511">
        <v>0</v>
      </c>
      <c r="AB31" s="511">
        <v>0</v>
      </c>
      <c r="AC31" s="511">
        <v>0</v>
      </c>
      <c r="AD31" s="511">
        <v>3.8</v>
      </c>
      <c r="AE31" s="511">
        <v>16.7</v>
      </c>
      <c r="AF31" s="515">
        <v>0</v>
      </c>
      <c r="AG31" s="515">
        <v>0</v>
      </c>
      <c r="AH31" s="512">
        <f t="shared" si="0"/>
        <v>64.8</v>
      </c>
      <c r="AI31" s="513">
        <f t="shared" si="1"/>
        <v>1.5211267605633803</v>
      </c>
    </row>
    <row r="32" spans="1:35" ht="17.25" customHeight="1" x14ac:dyDescent="0.2">
      <c r="A32" s="506">
        <v>633</v>
      </c>
      <c r="B32" s="507" t="s">
        <v>34</v>
      </c>
      <c r="C32" s="508">
        <v>46</v>
      </c>
      <c r="D32" s="515">
        <v>0</v>
      </c>
      <c r="E32" s="515">
        <v>0</v>
      </c>
      <c r="F32" s="511">
        <v>0</v>
      </c>
      <c r="G32" s="511">
        <v>23</v>
      </c>
      <c r="H32" s="511">
        <v>5.0999999999999996</v>
      </c>
      <c r="I32" s="515">
        <v>0</v>
      </c>
      <c r="J32" s="511">
        <v>0</v>
      </c>
      <c r="K32" s="511">
        <v>0</v>
      </c>
      <c r="L32" s="511">
        <v>0</v>
      </c>
      <c r="M32" s="511" t="s">
        <v>28</v>
      </c>
      <c r="N32" s="511">
        <v>0</v>
      </c>
      <c r="O32" s="511">
        <v>0</v>
      </c>
      <c r="P32" s="511">
        <v>0</v>
      </c>
      <c r="Q32" s="511">
        <v>0</v>
      </c>
      <c r="R32" s="515">
        <v>0</v>
      </c>
      <c r="S32" s="515">
        <v>0</v>
      </c>
      <c r="T32" s="515">
        <v>0</v>
      </c>
      <c r="U32" s="515">
        <v>0</v>
      </c>
      <c r="V32" s="511">
        <v>1.1000000000000001</v>
      </c>
      <c r="W32" s="511">
        <v>2.7</v>
      </c>
      <c r="X32" s="511" t="s">
        <v>28</v>
      </c>
      <c r="Y32" s="515">
        <v>0</v>
      </c>
      <c r="Z32" s="515">
        <v>0</v>
      </c>
      <c r="AA32" s="511">
        <v>0</v>
      </c>
      <c r="AB32" s="511">
        <v>0</v>
      </c>
      <c r="AC32" s="511">
        <v>0</v>
      </c>
      <c r="AD32" s="511">
        <v>1</v>
      </c>
      <c r="AE32" s="511">
        <v>29</v>
      </c>
      <c r="AF32" s="515">
        <v>0</v>
      </c>
      <c r="AG32" s="515">
        <v>0</v>
      </c>
      <c r="AH32" s="512">
        <f t="shared" si="0"/>
        <v>61.900000000000006</v>
      </c>
      <c r="AI32" s="513">
        <f t="shared" si="1"/>
        <v>1.3456521739130436</v>
      </c>
    </row>
    <row r="33" spans="1:35" ht="17.25" customHeight="1" x14ac:dyDescent="0.2">
      <c r="A33" s="506">
        <v>660</v>
      </c>
      <c r="B33" s="518" t="s">
        <v>35</v>
      </c>
      <c r="C33" s="508">
        <v>45.9</v>
      </c>
      <c r="D33" s="515">
        <v>0</v>
      </c>
      <c r="E33" s="515">
        <v>0</v>
      </c>
      <c r="F33" s="511">
        <v>0</v>
      </c>
      <c r="G33" s="511">
        <v>19.5</v>
      </c>
      <c r="H33" s="511">
        <v>4</v>
      </c>
      <c r="I33" s="515">
        <v>0</v>
      </c>
      <c r="J33" s="511">
        <v>0</v>
      </c>
      <c r="K33" s="511">
        <v>0</v>
      </c>
      <c r="L33" s="511">
        <v>0</v>
      </c>
      <c r="M33" s="511">
        <v>20.399999999999999</v>
      </c>
      <c r="N33" s="511">
        <v>0</v>
      </c>
      <c r="O33" s="511">
        <v>0</v>
      </c>
      <c r="P33" s="511">
        <v>0</v>
      </c>
      <c r="Q33" s="511">
        <v>0</v>
      </c>
      <c r="R33" s="515">
        <v>0</v>
      </c>
      <c r="S33" s="515">
        <v>0</v>
      </c>
      <c r="T33" s="515">
        <v>0</v>
      </c>
      <c r="U33" s="515">
        <v>0</v>
      </c>
      <c r="V33" s="515">
        <v>0.2</v>
      </c>
      <c r="W33" s="515">
        <v>9</v>
      </c>
      <c r="X33" s="511">
        <v>0</v>
      </c>
      <c r="Y33" s="515">
        <v>0</v>
      </c>
      <c r="Z33" s="515">
        <v>0</v>
      </c>
      <c r="AA33" s="515">
        <v>0</v>
      </c>
      <c r="AB33" s="515">
        <v>2.2999999999999998</v>
      </c>
      <c r="AC33" s="515">
        <v>0</v>
      </c>
      <c r="AD33" s="515">
        <v>3.3</v>
      </c>
      <c r="AE33" s="515">
        <v>37</v>
      </c>
      <c r="AF33" s="515">
        <v>0</v>
      </c>
      <c r="AG33" s="515">
        <v>0</v>
      </c>
      <c r="AH33" s="512">
        <f t="shared" si="0"/>
        <v>95.699999999999989</v>
      </c>
      <c r="AI33" s="513">
        <f t="shared" si="1"/>
        <v>2.0849673202614376</v>
      </c>
    </row>
    <row r="34" spans="1:35" ht="17.25" customHeight="1" x14ac:dyDescent="0.2">
      <c r="A34" s="506">
        <v>666</v>
      </c>
      <c r="B34" s="507" t="s">
        <v>36</v>
      </c>
      <c r="C34" s="508">
        <v>31</v>
      </c>
      <c r="D34" s="515">
        <v>0</v>
      </c>
      <c r="E34" s="515">
        <v>0</v>
      </c>
      <c r="F34" s="511">
        <v>0</v>
      </c>
      <c r="G34" s="511">
        <v>10.4</v>
      </c>
      <c r="H34" s="511">
        <v>5.4</v>
      </c>
      <c r="I34" s="515">
        <v>0.2</v>
      </c>
      <c r="J34" s="511">
        <v>0</v>
      </c>
      <c r="K34" s="511">
        <v>0</v>
      </c>
      <c r="L34" s="511">
        <v>0</v>
      </c>
      <c r="M34" s="511">
        <v>0</v>
      </c>
      <c r="N34" s="511">
        <v>0</v>
      </c>
      <c r="O34" s="511">
        <v>0</v>
      </c>
      <c r="P34" s="511">
        <v>0.2</v>
      </c>
      <c r="Q34" s="511">
        <v>0</v>
      </c>
      <c r="R34" s="515">
        <v>0</v>
      </c>
      <c r="S34" s="515">
        <v>0</v>
      </c>
      <c r="T34" s="515">
        <v>0</v>
      </c>
      <c r="U34" s="515">
        <v>0</v>
      </c>
      <c r="V34" s="515">
        <v>0.7</v>
      </c>
      <c r="W34" s="515">
        <v>1</v>
      </c>
      <c r="X34" s="515">
        <v>0.4</v>
      </c>
      <c r="Y34" s="515">
        <v>0</v>
      </c>
      <c r="Z34" s="515">
        <v>0</v>
      </c>
      <c r="AA34" s="515">
        <v>0</v>
      </c>
      <c r="AB34" s="515">
        <v>13.2</v>
      </c>
      <c r="AC34" s="515">
        <v>0</v>
      </c>
      <c r="AD34" s="515">
        <v>0.1</v>
      </c>
      <c r="AE34" s="515">
        <v>9</v>
      </c>
      <c r="AF34" s="515">
        <v>0</v>
      </c>
      <c r="AG34" s="515">
        <v>0</v>
      </c>
      <c r="AH34" s="512">
        <f t="shared" si="0"/>
        <v>40.599999999999994</v>
      </c>
      <c r="AI34" s="513">
        <f t="shared" si="1"/>
        <v>1.3096774193548386</v>
      </c>
    </row>
    <row r="35" spans="1:35" ht="17.25" customHeight="1" x14ac:dyDescent="0.2">
      <c r="A35" s="506">
        <v>690</v>
      </c>
      <c r="B35" s="507" t="s">
        <v>37</v>
      </c>
      <c r="C35" s="508">
        <v>28.3</v>
      </c>
      <c r="D35" s="515">
        <v>0</v>
      </c>
      <c r="E35" s="515">
        <v>0</v>
      </c>
      <c r="F35" s="511">
        <v>0</v>
      </c>
      <c r="G35" s="511">
        <v>20.3</v>
      </c>
      <c r="H35" s="511">
        <v>5.0999999999999996</v>
      </c>
      <c r="I35" s="515">
        <v>0</v>
      </c>
      <c r="J35" s="511">
        <v>0</v>
      </c>
      <c r="K35" s="511">
        <v>0</v>
      </c>
      <c r="L35" s="511">
        <v>0</v>
      </c>
      <c r="M35" s="511">
        <v>0</v>
      </c>
      <c r="N35" s="511">
        <v>0</v>
      </c>
      <c r="O35" s="511">
        <v>0</v>
      </c>
      <c r="P35" s="511">
        <v>0</v>
      </c>
      <c r="Q35" s="511">
        <v>0</v>
      </c>
      <c r="R35" s="515">
        <v>0</v>
      </c>
      <c r="S35" s="515">
        <v>0</v>
      </c>
      <c r="T35" s="515">
        <v>0</v>
      </c>
      <c r="U35" s="515">
        <v>0</v>
      </c>
      <c r="V35" s="515" t="s">
        <v>28</v>
      </c>
      <c r="W35" s="515">
        <v>1.3</v>
      </c>
      <c r="X35" s="515">
        <v>0</v>
      </c>
      <c r="Y35" s="515">
        <v>0</v>
      </c>
      <c r="Z35" s="515">
        <v>0</v>
      </c>
      <c r="AA35" s="515">
        <v>0</v>
      </c>
      <c r="AB35" s="515">
        <v>10.199999999999999</v>
      </c>
      <c r="AC35" s="515">
        <v>0</v>
      </c>
      <c r="AD35" s="515">
        <v>0.5</v>
      </c>
      <c r="AE35" s="515">
        <v>18.3</v>
      </c>
      <c r="AF35" s="515">
        <v>0</v>
      </c>
      <c r="AG35" s="515">
        <v>0</v>
      </c>
      <c r="AH35" s="512">
        <f t="shared" si="0"/>
        <v>55.7</v>
      </c>
      <c r="AI35" s="513">
        <f t="shared" si="1"/>
        <v>1.9681978798586572</v>
      </c>
    </row>
    <row r="36" spans="1:35" ht="17.25" customHeight="1" x14ac:dyDescent="0.2">
      <c r="A36" s="506">
        <v>731</v>
      </c>
      <c r="B36" s="507" t="s">
        <v>38</v>
      </c>
      <c r="C36" s="508">
        <v>42</v>
      </c>
      <c r="D36" s="515">
        <v>0</v>
      </c>
      <c r="E36" s="515">
        <v>0</v>
      </c>
      <c r="F36" s="511" t="s">
        <v>28</v>
      </c>
      <c r="G36" s="511">
        <v>6.6</v>
      </c>
      <c r="H36" s="511">
        <v>15.8</v>
      </c>
      <c r="I36" s="515">
        <v>0</v>
      </c>
      <c r="J36" s="511">
        <v>0</v>
      </c>
      <c r="K36" s="511">
        <v>0</v>
      </c>
      <c r="L36" s="511">
        <v>0.2</v>
      </c>
      <c r="M36" s="511">
        <v>0</v>
      </c>
      <c r="N36" s="511">
        <v>0</v>
      </c>
      <c r="O36" s="511">
        <v>0</v>
      </c>
      <c r="P36" s="511">
        <v>0</v>
      </c>
      <c r="Q36" s="511">
        <v>0</v>
      </c>
      <c r="R36" s="515">
        <v>0</v>
      </c>
      <c r="S36" s="515">
        <v>0</v>
      </c>
      <c r="T36" s="515">
        <v>0</v>
      </c>
      <c r="U36" s="515">
        <v>0</v>
      </c>
      <c r="V36" s="515">
        <v>0.8</v>
      </c>
      <c r="W36" s="515">
        <v>5.2</v>
      </c>
      <c r="X36" s="515">
        <v>0</v>
      </c>
      <c r="Y36" s="515">
        <v>0</v>
      </c>
      <c r="Z36" s="515">
        <v>0</v>
      </c>
      <c r="AA36" s="515">
        <v>0</v>
      </c>
      <c r="AB36" s="515">
        <v>11.8</v>
      </c>
      <c r="AC36" s="515">
        <v>0</v>
      </c>
      <c r="AD36" s="515">
        <v>0.2</v>
      </c>
      <c r="AE36" s="515">
        <v>21.8</v>
      </c>
      <c r="AF36" s="515">
        <v>0</v>
      </c>
      <c r="AG36" s="515">
        <v>0</v>
      </c>
      <c r="AH36" s="512">
        <f t="shared" si="0"/>
        <v>62.400000000000006</v>
      </c>
      <c r="AI36" s="513">
        <f t="shared" si="1"/>
        <v>1.4857142857142858</v>
      </c>
    </row>
    <row r="37" spans="1:35" ht="17.25" customHeight="1" x14ac:dyDescent="0.2">
      <c r="A37" s="506">
        <v>782</v>
      </c>
      <c r="B37" s="507" t="s">
        <v>39</v>
      </c>
      <c r="C37" s="508">
        <v>41.2</v>
      </c>
      <c r="D37" s="515">
        <v>0</v>
      </c>
      <c r="E37" s="515">
        <v>0</v>
      </c>
      <c r="F37" s="511">
        <v>0</v>
      </c>
      <c r="G37" s="511">
        <v>3.2</v>
      </c>
      <c r="H37" s="511">
        <v>21</v>
      </c>
      <c r="I37" s="515">
        <v>0</v>
      </c>
      <c r="J37" s="511">
        <v>0</v>
      </c>
      <c r="K37" s="511">
        <v>0</v>
      </c>
      <c r="L37" s="511">
        <v>0</v>
      </c>
      <c r="M37" s="511">
        <v>0</v>
      </c>
      <c r="N37" s="511">
        <v>0</v>
      </c>
      <c r="O37" s="511">
        <v>0</v>
      </c>
      <c r="P37" s="511">
        <v>0</v>
      </c>
      <c r="Q37" s="511">
        <v>0</v>
      </c>
      <c r="R37" s="515">
        <v>0</v>
      </c>
      <c r="S37" s="515">
        <v>0</v>
      </c>
      <c r="T37" s="515">
        <v>0</v>
      </c>
      <c r="U37" s="515">
        <v>0</v>
      </c>
      <c r="V37" s="515">
        <v>0</v>
      </c>
      <c r="W37" s="515">
        <v>5.6</v>
      </c>
      <c r="X37" s="515">
        <v>0</v>
      </c>
      <c r="Y37" s="515">
        <v>0</v>
      </c>
      <c r="Z37" s="515">
        <v>0</v>
      </c>
      <c r="AA37" s="515">
        <v>0</v>
      </c>
      <c r="AB37" s="515">
        <v>22.8</v>
      </c>
      <c r="AC37" s="515">
        <v>0</v>
      </c>
      <c r="AD37" s="515">
        <v>0</v>
      </c>
      <c r="AE37" s="515">
        <v>21.5</v>
      </c>
      <c r="AF37" s="515">
        <v>0</v>
      </c>
      <c r="AG37" s="515">
        <v>0</v>
      </c>
      <c r="AH37" s="512">
        <f t="shared" si="0"/>
        <v>74.099999999999994</v>
      </c>
      <c r="AI37" s="513">
        <f t="shared" si="1"/>
        <v>1.7985436893203881</v>
      </c>
    </row>
    <row r="38" spans="1:35" ht="17.25" customHeight="1" x14ac:dyDescent="0.2">
      <c r="A38" s="506">
        <v>845</v>
      </c>
      <c r="B38" s="507" t="s">
        <v>40</v>
      </c>
      <c r="C38" s="508">
        <v>42.8</v>
      </c>
      <c r="D38" s="515">
        <v>0</v>
      </c>
      <c r="E38" s="515">
        <v>0</v>
      </c>
      <c r="F38" s="515">
        <v>0</v>
      </c>
      <c r="G38" s="515">
        <v>1.6</v>
      </c>
      <c r="H38" s="515">
        <v>33.4</v>
      </c>
      <c r="I38" s="515">
        <v>0</v>
      </c>
      <c r="J38" s="511">
        <v>0</v>
      </c>
      <c r="K38" s="511">
        <v>0</v>
      </c>
      <c r="L38" s="511">
        <v>0</v>
      </c>
      <c r="M38" s="511">
        <v>0</v>
      </c>
      <c r="N38" s="511">
        <v>0</v>
      </c>
      <c r="O38" s="511">
        <v>0</v>
      </c>
      <c r="P38" s="511">
        <v>0</v>
      </c>
      <c r="Q38" s="511">
        <v>0</v>
      </c>
      <c r="R38" s="515">
        <v>0</v>
      </c>
      <c r="S38" s="515">
        <v>0</v>
      </c>
      <c r="T38" s="515">
        <v>0</v>
      </c>
      <c r="U38" s="515">
        <v>0</v>
      </c>
      <c r="V38" s="515">
        <v>0</v>
      </c>
      <c r="W38" s="515">
        <v>6.9</v>
      </c>
      <c r="X38" s="515">
        <v>0</v>
      </c>
      <c r="Y38" s="515">
        <v>0</v>
      </c>
      <c r="Z38" s="515">
        <v>0</v>
      </c>
      <c r="AA38" s="515">
        <v>0</v>
      </c>
      <c r="AB38" s="515">
        <v>22.2</v>
      </c>
      <c r="AC38" s="515">
        <v>0</v>
      </c>
      <c r="AD38" s="515">
        <v>0</v>
      </c>
      <c r="AE38" s="515">
        <v>15.7</v>
      </c>
      <c r="AF38" s="515" t="s">
        <v>28</v>
      </c>
      <c r="AG38" s="515">
        <v>0</v>
      </c>
      <c r="AH38" s="512">
        <f t="shared" si="0"/>
        <v>79.8</v>
      </c>
      <c r="AI38" s="513">
        <f t="shared" si="1"/>
        <v>1.8644859813084114</v>
      </c>
    </row>
    <row r="39" spans="1:35" ht="17.25" customHeight="1" x14ac:dyDescent="0.2">
      <c r="A39" s="520" t="s">
        <v>41</v>
      </c>
      <c r="B39" s="521"/>
      <c r="C39" s="522"/>
      <c r="D39" s="523"/>
      <c r="E39" s="523"/>
      <c r="F39" s="523"/>
      <c r="G39" s="523"/>
      <c r="H39" s="523"/>
      <c r="I39" s="523"/>
      <c r="J39" s="523"/>
      <c r="K39" s="523"/>
      <c r="L39" s="523"/>
      <c r="M39" s="523"/>
      <c r="N39" s="523"/>
      <c r="O39" s="523"/>
      <c r="P39" s="523"/>
      <c r="Q39" s="523"/>
      <c r="R39" s="523"/>
      <c r="S39" s="523"/>
      <c r="T39" s="523"/>
      <c r="U39" s="523"/>
      <c r="V39" s="523"/>
      <c r="W39" s="523"/>
      <c r="X39" s="523"/>
      <c r="Y39" s="523"/>
      <c r="Z39" s="523"/>
      <c r="AA39" s="523"/>
      <c r="AB39" s="523"/>
      <c r="AC39" s="523"/>
      <c r="AD39" s="523"/>
      <c r="AE39" s="523"/>
      <c r="AF39" s="523"/>
      <c r="AG39" s="523"/>
      <c r="AH39" s="524"/>
      <c r="AI39" s="525"/>
    </row>
    <row r="40" spans="1:35" ht="17.25" customHeight="1" x14ac:dyDescent="0.2">
      <c r="A40" s="526">
        <v>1002</v>
      </c>
      <c r="B40" s="507" t="s">
        <v>42</v>
      </c>
      <c r="C40" s="508"/>
      <c r="D40" s="515">
        <v>0</v>
      </c>
      <c r="E40" s="515">
        <v>0</v>
      </c>
      <c r="F40" s="515">
        <v>0</v>
      </c>
      <c r="G40" s="515">
        <v>18.3</v>
      </c>
      <c r="H40" s="515">
        <v>1.1000000000000001</v>
      </c>
      <c r="I40" s="515">
        <v>0</v>
      </c>
      <c r="J40" s="511">
        <v>0</v>
      </c>
      <c r="K40" s="511">
        <v>0</v>
      </c>
      <c r="L40" s="511">
        <v>0.2</v>
      </c>
      <c r="M40" s="511">
        <v>0</v>
      </c>
      <c r="N40" s="511">
        <v>0.1</v>
      </c>
      <c r="O40" s="511">
        <v>0</v>
      </c>
      <c r="P40" s="511">
        <v>0</v>
      </c>
      <c r="Q40" s="511">
        <v>0</v>
      </c>
      <c r="R40" s="515">
        <v>0.4</v>
      </c>
      <c r="S40" s="515">
        <v>0.6</v>
      </c>
      <c r="T40" s="515">
        <v>0</v>
      </c>
      <c r="U40" s="515">
        <v>0</v>
      </c>
      <c r="V40" s="515">
        <v>13.9</v>
      </c>
      <c r="W40" s="515">
        <v>6.5</v>
      </c>
      <c r="X40" s="515">
        <v>0</v>
      </c>
      <c r="Y40" s="515">
        <v>0</v>
      </c>
      <c r="Z40" s="515">
        <v>0</v>
      </c>
      <c r="AA40" s="515">
        <v>0</v>
      </c>
      <c r="AB40" s="515">
        <v>0</v>
      </c>
      <c r="AC40" s="515">
        <v>0</v>
      </c>
      <c r="AD40" s="515">
        <v>2.9</v>
      </c>
      <c r="AE40" s="515">
        <v>8.1</v>
      </c>
      <c r="AF40" s="515">
        <v>0.4</v>
      </c>
      <c r="AG40" s="515">
        <v>0</v>
      </c>
      <c r="AH40" s="512">
        <f t="shared" ref="AH40:AH87" si="2">SUM(D40:AG40)</f>
        <v>52.5</v>
      </c>
      <c r="AI40" s="513"/>
    </row>
    <row r="41" spans="1:35" ht="17.25" customHeight="1" x14ac:dyDescent="0.2">
      <c r="A41" s="526">
        <v>1032</v>
      </c>
      <c r="B41" s="507" t="s">
        <v>43</v>
      </c>
      <c r="C41" s="508"/>
      <c r="D41" s="515">
        <v>0</v>
      </c>
      <c r="E41" s="515">
        <v>0.1</v>
      </c>
      <c r="F41" s="515">
        <v>0</v>
      </c>
      <c r="G41" s="515">
        <v>14.8</v>
      </c>
      <c r="H41" s="515">
        <v>17.899999999999999</v>
      </c>
      <c r="I41" s="515">
        <v>0</v>
      </c>
      <c r="J41" s="511">
        <v>0</v>
      </c>
      <c r="K41" s="511">
        <v>0.2</v>
      </c>
      <c r="L41" s="511">
        <v>0.1</v>
      </c>
      <c r="M41" s="511">
        <v>0.2</v>
      </c>
      <c r="N41" s="511">
        <v>0.2</v>
      </c>
      <c r="O41" s="511">
        <v>0</v>
      </c>
      <c r="P41" s="511">
        <v>0.1</v>
      </c>
      <c r="Q41" s="511">
        <v>0.1</v>
      </c>
      <c r="R41" s="515">
        <v>0</v>
      </c>
      <c r="S41" s="515">
        <v>0.2</v>
      </c>
      <c r="T41" s="515">
        <v>0</v>
      </c>
      <c r="U41" s="515">
        <v>0</v>
      </c>
      <c r="V41" s="515">
        <v>11.2</v>
      </c>
      <c r="W41" s="515">
        <v>4.8</v>
      </c>
      <c r="X41" s="515">
        <v>0.1</v>
      </c>
      <c r="Y41" s="515">
        <v>0</v>
      </c>
      <c r="Z41" s="515">
        <v>0</v>
      </c>
      <c r="AA41" s="515">
        <v>0</v>
      </c>
      <c r="AB41" s="515">
        <v>0</v>
      </c>
      <c r="AC41" s="515">
        <v>0</v>
      </c>
      <c r="AD41" s="515">
        <v>6</v>
      </c>
      <c r="AE41" s="515">
        <v>20.5</v>
      </c>
      <c r="AF41" s="515">
        <v>0</v>
      </c>
      <c r="AG41" s="515">
        <v>0.1</v>
      </c>
      <c r="AH41" s="512">
        <f t="shared" si="2"/>
        <v>76.599999999999994</v>
      </c>
      <c r="AI41" s="513"/>
    </row>
    <row r="42" spans="1:35" ht="17.25" customHeight="1" x14ac:dyDescent="0.2">
      <c r="A42" s="526">
        <v>1039</v>
      </c>
      <c r="B42" s="507" t="s">
        <v>44</v>
      </c>
      <c r="C42" s="508"/>
      <c r="D42" s="515">
        <v>0</v>
      </c>
      <c r="E42" s="515">
        <v>0</v>
      </c>
      <c r="F42" s="515">
        <v>0</v>
      </c>
      <c r="G42" s="515">
        <v>9.5</v>
      </c>
      <c r="H42" s="515">
        <v>0.2</v>
      </c>
      <c r="I42" s="515">
        <v>0</v>
      </c>
      <c r="J42" s="511">
        <v>0</v>
      </c>
      <c r="K42" s="511">
        <v>0</v>
      </c>
      <c r="L42" s="511">
        <v>0</v>
      </c>
      <c r="M42" s="511">
        <v>7</v>
      </c>
      <c r="N42" s="511">
        <v>0</v>
      </c>
      <c r="O42" s="511">
        <v>0</v>
      </c>
      <c r="P42" s="511">
        <v>0</v>
      </c>
      <c r="Q42" s="511">
        <v>0</v>
      </c>
      <c r="R42" s="515">
        <v>0</v>
      </c>
      <c r="S42" s="515">
        <v>0</v>
      </c>
      <c r="T42" s="515">
        <v>0</v>
      </c>
      <c r="U42" s="515">
        <v>0</v>
      </c>
      <c r="V42" s="515">
        <v>26.3</v>
      </c>
      <c r="W42" s="515">
        <v>1.1000000000000001</v>
      </c>
      <c r="X42" s="515">
        <v>0</v>
      </c>
      <c r="Y42" s="515">
        <v>0</v>
      </c>
      <c r="Z42" s="515">
        <v>0</v>
      </c>
      <c r="AA42" s="515">
        <v>0</v>
      </c>
      <c r="AB42" s="515">
        <v>0</v>
      </c>
      <c r="AC42" s="515">
        <v>0</v>
      </c>
      <c r="AD42" s="515">
        <v>4.4000000000000004</v>
      </c>
      <c r="AE42" s="515">
        <v>20.3</v>
      </c>
      <c r="AF42" s="515">
        <v>0</v>
      </c>
      <c r="AG42" s="515">
        <v>0</v>
      </c>
      <c r="AH42" s="512">
        <f t="shared" si="2"/>
        <v>68.8</v>
      </c>
      <c r="AI42" s="513"/>
    </row>
    <row r="43" spans="1:35" ht="17.25" customHeight="1" x14ac:dyDescent="0.2">
      <c r="A43" s="526">
        <v>1041</v>
      </c>
      <c r="B43" s="507" t="s">
        <v>7</v>
      </c>
      <c r="C43" s="508"/>
      <c r="D43" s="515">
        <v>0</v>
      </c>
      <c r="E43" s="515">
        <v>0</v>
      </c>
      <c r="F43" s="515">
        <v>0</v>
      </c>
      <c r="G43" s="515">
        <v>8.9</v>
      </c>
      <c r="H43" s="515">
        <v>4</v>
      </c>
      <c r="I43" s="515">
        <v>0</v>
      </c>
      <c r="J43" s="511">
        <v>0</v>
      </c>
      <c r="K43" s="511">
        <v>0</v>
      </c>
      <c r="L43" s="511">
        <v>0</v>
      </c>
      <c r="M43" s="511">
        <v>0</v>
      </c>
      <c r="N43" s="511">
        <v>0</v>
      </c>
      <c r="O43" s="511">
        <v>0</v>
      </c>
      <c r="P43" s="511">
        <v>0</v>
      </c>
      <c r="Q43" s="511">
        <v>0</v>
      </c>
      <c r="R43" s="515">
        <v>0</v>
      </c>
      <c r="S43" s="515">
        <v>0</v>
      </c>
      <c r="T43" s="515">
        <v>0</v>
      </c>
      <c r="U43" s="515">
        <v>0</v>
      </c>
      <c r="V43" s="515">
        <v>0.5</v>
      </c>
      <c r="W43" s="515">
        <v>24.4</v>
      </c>
      <c r="X43" s="515">
        <v>0</v>
      </c>
      <c r="Y43" s="515">
        <v>0</v>
      </c>
      <c r="Z43" s="515">
        <v>0</v>
      </c>
      <c r="AA43" s="515">
        <v>0</v>
      </c>
      <c r="AB43" s="515">
        <v>0</v>
      </c>
      <c r="AC43" s="515">
        <v>0</v>
      </c>
      <c r="AD43" s="515">
        <v>6.8</v>
      </c>
      <c r="AE43" s="515">
        <v>16</v>
      </c>
      <c r="AF43" s="515">
        <v>3.1</v>
      </c>
      <c r="AG43" s="515">
        <v>0</v>
      </c>
      <c r="AH43" s="512">
        <f t="shared" si="2"/>
        <v>63.699999999999996</v>
      </c>
      <c r="AI43" s="513"/>
    </row>
    <row r="44" spans="1:35" ht="17.25" customHeight="1" x14ac:dyDescent="0.2">
      <c r="A44" s="526">
        <v>1089</v>
      </c>
      <c r="B44" s="507" t="s">
        <v>46</v>
      </c>
      <c r="C44" s="508"/>
      <c r="D44" s="515">
        <v>0</v>
      </c>
      <c r="E44" s="515">
        <v>0</v>
      </c>
      <c r="F44" s="515">
        <v>0</v>
      </c>
      <c r="G44" s="515">
        <v>18.399999999999999</v>
      </c>
      <c r="H44" s="515">
        <v>7.8</v>
      </c>
      <c r="I44" s="515">
        <v>0</v>
      </c>
      <c r="J44" s="511">
        <v>0</v>
      </c>
      <c r="K44" s="511">
        <v>0</v>
      </c>
      <c r="L44" s="511">
        <v>0</v>
      </c>
      <c r="M44" s="511">
        <v>0</v>
      </c>
      <c r="N44" s="511">
        <v>0</v>
      </c>
      <c r="O44" s="511">
        <v>0</v>
      </c>
      <c r="P44" s="511">
        <v>0.2</v>
      </c>
      <c r="Q44" s="511">
        <v>0</v>
      </c>
      <c r="R44" s="515">
        <v>0</v>
      </c>
      <c r="S44" s="515">
        <v>0</v>
      </c>
      <c r="T44" s="515">
        <v>0</v>
      </c>
      <c r="U44" s="515">
        <v>0</v>
      </c>
      <c r="V44" s="515">
        <v>6.3</v>
      </c>
      <c r="W44" s="515">
        <v>23.4</v>
      </c>
      <c r="X44" s="515">
        <v>0</v>
      </c>
      <c r="Y44" s="515">
        <v>0</v>
      </c>
      <c r="Z44" s="515">
        <v>0</v>
      </c>
      <c r="AA44" s="515">
        <v>0</v>
      </c>
      <c r="AB44" s="515">
        <v>0</v>
      </c>
      <c r="AC44" s="515">
        <v>0</v>
      </c>
      <c r="AD44" s="515">
        <v>7.8</v>
      </c>
      <c r="AE44" s="515">
        <v>17.600000000000001</v>
      </c>
      <c r="AF44" s="515">
        <v>0.7</v>
      </c>
      <c r="AG44" s="515">
        <v>0</v>
      </c>
      <c r="AH44" s="512">
        <f t="shared" si="2"/>
        <v>82.2</v>
      </c>
      <c r="AI44" s="513"/>
    </row>
    <row r="45" spans="1:35" ht="17.25" customHeight="1" x14ac:dyDescent="0.2">
      <c r="A45" s="526">
        <v>1105</v>
      </c>
      <c r="B45" s="507" t="s">
        <v>11</v>
      </c>
      <c r="C45" s="508"/>
      <c r="D45" s="515">
        <v>0</v>
      </c>
      <c r="E45" s="515">
        <v>0</v>
      </c>
      <c r="F45" s="515">
        <v>0</v>
      </c>
      <c r="G45" s="515">
        <v>14.5</v>
      </c>
      <c r="H45" s="515">
        <v>8</v>
      </c>
      <c r="I45" s="515">
        <v>0</v>
      </c>
      <c r="J45" s="511">
        <v>0</v>
      </c>
      <c r="K45" s="511">
        <v>0</v>
      </c>
      <c r="L45" s="511">
        <v>0</v>
      </c>
      <c r="M45" s="511">
        <v>0</v>
      </c>
      <c r="N45" s="511">
        <v>0</v>
      </c>
      <c r="O45" s="511">
        <v>0</v>
      </c>
      <c r="P45" s="511">
        <v>0.2</v>
      </c>
      <c r="Q45" s="511">
        <v>0</v>
      </c>
      <c r="R45" s="515">
        <v>0</v>
      </c>
      <c r="S45" s="515">
        <v>0</v>
      </c>
      <c r="T45" s="515">
        <v>0</v>
      </c>
      <c r="U45" s="515">
        <v>0</v>
      </c>
      <c r="V45" s="515">
        <v>5.3</v>
      </c>
      <c r="W45" s="515">
        <v>19.2</v>
      </c>
      <c r="X45" s="515">
        <v>0.1</v>
      </c>
      <c r="Y45" s="515">
        <v>0</v>
      </c>
      <c r="Z45" s="515">
        <v>0</v>
      </c>
      <c r="AA45" s="515">
        <v>0</v>
      </c>
      <c r="AB45" s="515">
        <v>0</v>
      </c>
      <c r="AC45" s="515">
        <v>0.8</v>
      </c>
      <c r="AD45" s="515">
        <v>5.2</v>
      </c>
      <c r="AE45" s="515">
        <v>37</v>
      </c>
      <c r="AF45" s="515">
        <v>1.3</v>
      </c>
      <c r="AG45" s="515">
        <v>0</v>
      </c>
      <c r="AH45" s="512">
        <f t="shared" si="2"/>
        <v>91.600000000000009</v>
      </c>
      <c r="AI45" s="513"/>
    </row>
    <row r="46" spans="1:35" ht="17.25" customHeight="1" x14ac:dyDescent="0.2">
      <c r="A46" s="526">
        <v>1112</v>
      </c>
      <c r="B46" s="507" t="s">
        <v>47</v>
      </c>
      <c r="C46" s="508"/>
      <c r="D46" s="515">
        <v>0</v>
      </c>
      <c r="E46" s="515">
        <v>0</v>
      </c>
      <c r="F46" s="515">
        <v>0</v>
      </c>
      <c r="G46" s="515">
        <v>19.600000000000001</v>
      </c>
      <c r="H46" s="515">
        <v>1.1000000000000001</v>
      </c>
      <c r="I46" s="515">
        <v>0</v>
      </c>
      <c r="J46" s="511">
        <v>0</v>
      </c>
      <c r="K46" s="511">
        <v>0</v>
      </c>
      <c r="L46" s="511">
        <v>0</v>
      </c>
      <c r="M46" s="511">
        <v>0</v>
      </c>
      <c r="N46" s="511">
        <v>0</v>
      </c>
      <c r="O46" s="511">
        <v>0</v>
      </c>
      <c r="P46" s="511">
        <v>0</v>
      </c>
      <c r="Q46" s="511">
        <v>0</v>
      </c>
      <c r="R46" s="515">
        <v>0</v>
      </c>
      <c r="S46" s="515">
        <v>0.2</v>
      </c>
      <c r="T46" s="515">
        <v>0</v>
      </c>
      <c r="U46" s="515">
        <v>0</v>
      </c>
      <c r="V46" s="515">
        <v>1.3</v>
      </c>
      <c r="W46" s="515">
        <v>6.2</v>
      </c>
      <c r="X46" s="515">
        <v>0.2</v>
      </c>
      <c r="Y46" s="515">
        <v>0</v>
      </c>
      <c r="Z46" s="515">
        <v>0</v>
      </c>
      <c r="AA46" s="515">
        <v>0</v>
      </c>
      <c r="AB46" s="515">
        <v>0</v>
      </c>
      <c r="AC46" s="515">
        <v>0</v>
      </c>
      <c r="AD46" s="515">
        <v>10.8</v>
      </c>
      <c r="AE46" s="515">
        <v>11.9</v>
      </c>
      <c r="AF46" s="515">
        <v>3.7</v>
      </c>
      <c r="AG46" s="515">
        <v>0</v>
      </c>
      <c r="AH46" s="512">
        <f t="shared" si="2"/>
        <v>55.000000000000007</v>
      </c>
      <c r="AI46" s="513"/>
    </row>
    <row r="47" spans="1:35" ht="17.25" customHeight="1" x14ac:dyDescent="0.2">
      <c r="A47" s="526">
        <v>1151</v>
      </c>
      <c r="B47" s="507" t="s">
        <v>49</v>
      </c>
      <c r="C47" s="508"/>
      <c r="D47" s="515">
        <v>0</v>
      </c>
      <c r="E47" s="515">
        <v>0</v>
      </c>
      <c r="F47" s="515">
        <v>0</v>
      </c>
      <c r="G47" s="515">
        <v>21.4</v>
      </c>
      <c r="H47" s="515">
        <v>4.7</v>
      </c>
      <c r="I47" s="515">
        <v>0</v>
      </c>
      <c r="J47" s="511">
        <v>0.2</v>
      </c>
      <c r="K47" s="511">
        <v>0</v>
      </c>
      <c r="L47" s="511">
        <v>0</v>
      </c>
      <c r="M47" s="511">
        <v>0</v>
      </c>
      <c r="N47" s="511">
        <v>0</v>
      </c>
      <c r="O47" s="511">
        <v>0</v>
      </c>
      <c r="P47" s="511">
        <v>0</v>
      </c>
      <c r="Q47" s="511">
        <v>0</v>
      </c>
      <c r="R47" s="515">
        <v>0</v>
      </c>
      <c r="S47" s="515">
        <v>0</v>
      </c>
      <c r="T47" s="515">
        <v>0</v>
      </c>
      <c r="U47" s="515">
        <v>0</v>
      </c>
      <c r="V47" s="515">
        <v>4.8</v>
      </c>
      <c r="W47" s="527" t="s">
        <v>48</v>
      </c>
      <c r="X47" s="528"/>
      <c r="Y47" s="515">
        <v>0</v>
      </c>
      <c r="Z47" s="515">
        <v>0</v>
      </c>
      <c r="AA47" s="515">
        <v>0</v>
      </c>
      <c r="AB47" s="515">
        <v>0</v>
      </c>
      <c r="AC47" s="515">
        <v>2.5</v>
      </c>
      <c r="AD47" s="515">
        <v>5.3</v>
      </c>
      <c r="AE47" s="515">
        <v>38.1</v>
      </c>
      <c r="AF47" s="515">
        <v>3.1</v>
      </c>
      <c r="AG47" s="515">
        <v>0</v>
      </c>
      <c r="AH47" s="529">
        <f t="shared" si="2"/>
        <v>80.099999999999994</v>
      </c>
      <c r="AI47" s="513"/>
    </row>
    <row r="48" spans="1:35" ht="17.25" customHeight="1" x14ac:dyDescent="0.2">
      <c r="A48" s="526">
        <v>1160</v>
      </c>
      <c r="B48" s="507" t="s">
        <v>50</v>
      </c>
      <c r="C48" s="508"/>
      <c r="D48" s="515">
        <v>0</v>
      </c>
      <c r="E48" s="515">
        <v>0</v>
      </c>
      <c r="F48" s="515">
        <v>0</v>
      </c>
      <c r="G48" s="515">
        <v>10</v>
      </c>
      <c r="H48" s="515">
        <v>0.8</v>
      </c>
      <c r="I48" s="515">
        <v>0</v>
      </c>
      <c r="J48" s="511">
        <v>0</v>
      </c>
      <c r="K48" s="511">
        <v>0</v>
      </c>
      <c r="L48" s="511">
        <v>0</v>
      </c>
      <c r="M48" s="511">
        <v>0</v>
      </c>
      <c r="N48" s="511">
        <v>0</v>
      </c>
      <c r="O48" s="511">
        <v>0</v>
      </c>
      <c r="P48" s="511">
        <v>0</v>
      </c>
      <c r="Q48" s="511">
        <v>0</v>
      </c>
      <c r="R48" s="515">
        <v>0</v>
      </c>
      <c r="S48" s="515">
        <v>0</v>
      </c>
      <c r="T48" s="515">
        <v>0</v>
      </c>
      <c r="U48" s="515">
        <v>0</v>
      </c>
      <c r="V48" s="515">
        <v>1</v>
      </c>
      <c r="W48" s="515">
        <v>9.1999999999999993</v>
      </c>
      <c r="X48" s="515">
        <v>0</v>
      </c>
      <c r="Y48" s="515">
        <v>0</v>
      </c>
      <c r="Z48" s="515">
        <v>0</v>
      </c>
      <c r="AA48" s="515">
        <v>0</v>
      </c>
      <c r="AB48" s="515">
        <v>0</v>
      </c>
      <c r="AC48" s="515">
        <v>0</v>
      </c>
      <c r="AD48" s="515">
        <v>4</v>
      </c>
      <c r="AE48" s="530" t="s">
        <v>48</v>
      </c>
      <c r="AF48" s="515">
        <v>3.8</v>
      </c>
      <c r="AG48" s="515">
        <v>0</v>
      </c>
      <c r="AH48" s="529">
        <f t="shared" si="2"/>
        <v>28.8</v>
      </c>
      <c r="AI48" s="513"/>
    </row>
    <row r="49" spans="1:35" ht="17.25" customHeight="1" x14ac:dyDescent="0.2">
      <c r="A49" s="526">
        <v>1171</v>
      </c>
      <c r="B49" s="507" t="s">
        <v>96</v>
      </c>
      <c r="C49" s="508"/>
      <c r="D49" s="515">
        <v>0</v>
      </c>
      <c r="E49" s="515">
        <v>0</v>
      </c>
      <c r="F49" s="515">
        <v>0</v>
      </c>
      <c r="G49" s="515">
        <v>30.6</v>
      </c>
      <c r="H49" s="515">
        <v>8.6999999999999993</v>
      </c>
      <c r="I49" s="515">
        <v>0</v>
      </c>
      <c r="J49" s="511">
        <v>0</v>
      </c>
      <c r="K49" s="511">
        <v>0</v>
      </c>
      <c r="L49" s="511">
        <v>0</v>
      </c>
      <c r="M49" s="511">
        <v>0</v>
      </c>
      <c r="N49" s="511">
        <v>0</v>
      </c>
      <c r="O49" s="511">
        <v>0</v>
      </c>
      <c r="P49" s="511">
        <v>0</v>
      </c>
      <c r="Q49" s="511">
        <v>0</v>
      </c>
      <c r="R49" s="515">
        <v>0</v>
      </c>
      <c r="S49" s="515">
        <v>0</v>
      </c>
      <c r="T49" s="515">
        <v>0</v>
      </c>
      <c r="U49" s="515">
        <v>0</v>
      </c>
      <c r="V49" s="515">
        <v>8.4</v>
      </c>
      <c r="W49" s="515">
        <v>10.8</v>
      </c>
      <c r="X49" s="515">
        <v>0</v>
      </c>
      <c r="Y49" s="515">
        <v>0</v>
      </c>
      <c r="Z49" s="515">
        <v>0</v>
      </c>
      <c r="AA49" s="515">
        <v>0</v>
      </c>
      <c r="AB49" s="515">
        <v>0</v>
      </c>
      <c r="AC49" s="515">
        <v>2</v>
      </c>
      <c r="AD49" s="515">
        <v>5.2</v>
      </c>
      <c r="AE49" s="515">
        <v>34.200000000000003</v>
      </c>
      <c r="AF49" s="515">
        <v>0.2</v>
      </c>
      <c r="AG49" s="515">
        <v>0</v>
      </c>
      <c r="AH49" s="512">
        <f t="shared" si="2"/>
        <v>100.10000000000001</v>
      </c>
      <c r="AI49" s="513"/>
    </row>
    <row r="50" spans="1:35" ht="17.25" customHeight="1" x14ac:dyDescent="0.2">
      <c r="A50" s="526">
        <v>1187</v>
      </c>
      <c r="B50" s="507" t="s">
        <v>51</v>
      </c>
      <c r="C50" s="508"/>
      <c r="D50" s="515">
        <v>0</v>
      </c>
      <c r="E50" s="515">
        <v>0</v>
      </c>
      <c r="F50" s="515">
        <v>0</v>
      </c>
      <c r="G50" s="515">
        <v>14.4</v>
      </c>
      <c r="H50" s="515">
        <v>1.4</v>
      </c>
      <c r="I50" s="515">
        <v>0</v>
      </c>
      <c r="J50" s="511">
        <v>0</v>
      </c>
      <c r="K50" s="511">
        <v>0</v>
      </c>
      <c r="L50" s="511">
        <v>0</v>
      </c>
      <c r="M50" s="511">
        <v>0</v>
      </c>
      <c r="N50" s="511">
        <v>0</v>
      </c>
      <c r="O50" s="511">
        <v>0</v>
      </c>
      <c r="P50" s="511">
        <v>0</v>
      </c>
      <c r="Q50" s="511">
        <v>0</v>
      </c>
      <c r="R50" s="515">
        <v>0</v>
      </c>
      <c r="S50" s="515">
        <v>0</v>
      </c>
      <c r="T50" s="515">
        <v>0</v>
      </c>
      <c r="U50" s="515">
        <v>0</v>
      </c>
      <c r="V50" s="515">
        <v>0.4</v>
      </c>
      <c r="W50" s="515">
        <v>22.3</v>
      </c>
      <c r="X50" s="515">
        <v>0</v>
      </c>
      <c r="Y50" s="515">
        <v>0</v>
      </c>
      <c r="Z50" s="515">
        <v>0</v>
      </c>
      <c r="AA50" s="515">
        <v>0</v>
      </c>
      <c r="AB50" s="515">
        <v>0</v>
      </c>
      <c r="AC50" s="515">
        <v>0.5</v>
      </c>
      <c r="AD50" s="515">
        <v>0.4</v>
      </c>
      <c r="AE50" s="515">
        <v>11.5</v>
      </c>
      <c r="AF50" s="515">
        <v>0.1</v>
      </c>
      <c r="AG50" s="515">
        <v>0</v>
      </c>
      <c r="AH50" s="512">
        <f t="shared" si="2"/>
        <v>51</v>
      </c>
      <c r="AI50" s="513"/>
    </row>
    <row r="51" spans="1:35" ht="17.25" customHeight="1" x14ac:dyDescent="0.2">
      <c r="A51" s="526">
        <v>1195</v>
      </c>
      <c r="B51" s="507" t="s">
        <v>52</v>
      </c>
      <c r="C51" s="508"/>
      <c r="D51" s="515">
        <v>0</v>
      </c>
      <c r="E51" s="515">
        <v>0</v>
      </c>
      <c r="F51" s="515">
        <v>0</v>
      </c>
      <c r="G51" s="515">
        <v>11.3</v>
      </c>
      <c r="H51" s="515">
        <v>1.8</v>
      </c>
      <c r="I51" s="515">
        <v>0</v>
      </c>
      <c r="J51" s="511">
        <v>0</v>
      </c>
      <c r="K51" s="511">
        <v>0</v>
      </c>
      <c r="L51" s="511">
        <v>0</v>
      </c>
      <c r="M51" s="511">
        <v>0</v>
      </c>
      <c r="N51" s="511">
        <v>0</v>
      </c>
      <c r="O51" s="511">
        <v>0</v>
      </c>
      <c r="P51" s="511">
        <v>0</v>
      </c>
      <c r="Q51" s="511">
        <v>0</v>
      </c>
      <c r="R51" s="515">
        <v>0</v>
      </c>
      <c r="S51" s="515">
        <v>0</v>
      </c>
      <c r="T51" s="515">
        <v>0</v>
      </c>
      <c r="U51" s="515">
        <v>0</v>
      </c>
      <c r="V51" s="515">
        <v>0</v>
      </c>
      <c r="W51" s="515">
        <v>18.399999999999999</v>
      </c>
      <c r="X51" s="515">
        <v>0</v>
      </c>
      <c r="Y51" s="515">
        <v>0</v>
      </c>
      <c r="Z51" s="515">
        <v>0</v>
      </c>
      <c r="AA51" s="515">
        <v>0</v>
      </c>
      <c r="AB51" s="515">
        <v>0</v>
      </c>
      <c r="AC51" s="515">
        <v>0</v>
      </c>
      <c r="AD51" s="515">
        <v>0</v>
      </c>
      <c r="AE51" s="527" t="s">
        <v>48</v>
      </c>
      <c r="AF51" s="531"/>
      <c r="AG51" s="515">
        <v>0</v>
      </c>
      <c r="AH51" s="529">
        <f t="shared" si="2"/>
        <v>31.5</v>
      </c>
      <c r="AI51" s="513"/>
    </row>
    <row r="52" spans="1:35" ht="17.25" customHeight="1" x14ac:dyDescent="0.2">
      <c r="A52" s="526">
        <v>1203</v>
      </c>
      <c r="B52" s="507" t="s">
        <v>53</v>
      </c>
      <c r="C52" s="508"/>
      <c r="D52" s="527" t="s">
        <v>48</v>
      </c>
      <c r="E52" s="531"/>
      <c r="F52" s="531"/>
      <c r="G52" s="531"/>
      <c r="H52" s="531"/>
      <c r="I52" s="531"/>
      <c r="J52" s="531"/>
      <c r="K52" s="531"/>
      <c r="L52" s="531"/>
      <c r="M52" s="531"/>
      <c r="N52" s="531"/>
      <c r="O52" s="531"/>
      <c r="P52" s="531"/>
      <c r="Q52" s="531"/>
      <c r="R52" s="531"/>
      <c r="S52" s="531"/>
      <c r="T52" s="531"/>
      <c r="U52" s="531"/>
      <c r="V52" s="531"/>
      <c r="W52" s="531"/>
      <c r="X52" s="531"/>
      <c r="Y52" s="531"/>
      <c r="Z52" s="531"/>
      <c r="AA52" s="531"/>
      <c r="AB52" s="531"/>
      <c r="AC52" s="531"/>
      <c r="AD52" s="531"/>
      <c r="AE52" s="531"/>
      <c r="AF52" s="531"/>
      <c r="AG52" s="528"/>
      <c r="AH52" s="512">
        <f t="shared" si="2"/>
        <v>0</v>
      </c>
      <c r="AI52" s="513"/>
    </row>
    <row r="53" spans="1:35" ht="17.25" customHeight="1" x14ac:dyDescent="0.2">
      <c r="A53" s="526">
        <v>1211</v>
      </c>
      <c r="B53" s="507" t="s">
        <v>54</v>
      </c>
      <c r="C53" s="508"/>
      <c r="D53" s="515">
        <v>0.1</v>
      </c>
      <c r="E53" s="515">
        <v>0</v>
      </c>
      <c r="F53" s="515">
        <v>0</v>
      </c>
      <c r="G53" s="515">
        <v>12.8</v>
      </c>
      <c r="H53" s="515">
        <v>5.4</v>
      </c>
      <c r="I53" s="515">
        <v>0</v>
      </c>
      <c r="J53" s="511">
        <v>0</v>
      </c>
      <c r="K53" s="511">
        <v>0</v>
      </c>
      <c r="L53" s="511">
        <v>0</v>
      </c>
      <c r="M53" s="511">
        <v>0</v>
      </c>
      <c r="N53" s="511">
        <v>0</v>
      </c>
      <c r="O53" s="511">
        <v>0</v>
      </c>
      <c r="P53" s="511">
        <v>0</v>
      </c>
      <c r="Q53" s="511">
        <v>0</v>
      </c>
      <c r="R53" s="515">
        <v>0</v>
      </c>
      <c r="S53" s="515">
        <v>0</v>
      </c>
      <c r="T53" s="515">
        <v>0</v>
      </c>
      <c r="U53" s="515">
        <v>0</v>
      </c>
      <c r="V53" s="515">
        <v>2.6</v>
      </c>
      <c r="W53" s="515">
        <v>9.1</v>
      </c>
      <c r="X53" s="515">
        <v>0</v>
      </c>
      <c r="Y53" s="515">
        <v>0</v>
      </c>
      <c r="Z53" s="515">
        <v>0</v>
      </c>
      <c r="AA53" s="515">
        <v>0</v>
      </c>
      <c r="AB53" s="515">
        <v>0</v>
      </c>
      <c r="AC53" s="515">
        <v>0</v>
      </c>
      <c r="AD53" s="515">
        <v>3</v>
      </c>
      <c r="AE53" s="515">
        <v>22.9</v>
      </c>
      <c r="AF53" s="515">
        <v>0.1</v>
      </c>
      <c r="AG53" s="515">
        <v>0</v>
      </c>
      <c r="AH53" s="512">
        <f t="shared" si="2"/>
        <v>56</v>
      </c>
      <c r="AI53" s="513"/>
    </row>
    <row r="54" spans="1:35" ht="17.25" customHeight="1" x14ac:dyDescent="0.2">
      <c r="A54" s="526">
        <v>1225</v>
      </c>
      <c r="B54" s="507" t="s">
        <v>17</v>
      </c>
      <c r="C54" s="508"/>
      <c r="D54" s="515">
        <v>0</v>
      </c>
      <c r="E54" s="515">
        <v>0</v>
      </c>
      <c r="F54" s="515">
        <v>0</v>
      </c>
      <c r="G54" s="527" t="s">
        <v>48</v>
      </c>
      <c r="H54" s="528"/>
      <c r="I54" s="515">
        <v>0.4</v>
      </c>
      <c r="J54" s="511">
        <v>0.2</v>
      </c>
      <c r="K54" s="511">
        <v>0</v>
      </c>
      <c r="L54" s="511">
        <v>0</v>
      </c>
      <c r="M54" s="511">
        <v>0</v>
      </c>
      <c r="N54" s="511">
        <v>0</v>
      </c>
      <c r="O54" s="511">
        <v>0</v>
      </c>
      <c r="P54" s="511">
        <v>0</v>
      </c>
      <c r="Q54" s="511">
        <v>0</v>
      </c>
      <c r="R54" s="515">
        <v>0</v>
      </c>
      <c r="S54" s="515">
        <v>0</v>
      </c>
      <c r="T54" s="515">
        <v>0</v>
      </c>
      <c r="U54" s="515">
        <v>0</v>
      </c>
      <c r="V54" s="515">
        <v>6.1</v>
      </c>
      <c r="W54" s="515">
        <v>18.100000000000001</v>
      </c>
      <c r="X54" s="515">
        <v>0</v>
      </c>
      <c r="Y54" s="515">
        <v>0</v>
      </c>
      <c r="Z54" s="515">
        <v>0</v>
      </c>
      <c r="AA54" s="515">
        <v>0</v>
      </c>
      <c r="AB54" s="515">
        <v>0</v>
      </c>
      <c r="AC54" s="515">
        <v>2.1</v>
      </c>
      <c r="AD54" s="515">
        <v>6.5</v>
      </c>
      <c r="AE54" s="527" t="s">
        <v>48</v>
      </c>
      <c r="AF54" s="531"/>
      <c r="AG54" s="515">
        <v>0</v>
      </c>
      <c r="AH54" s="529">
        <f t="shared" si="2"/>
        <v>33.400000000000006</v>
      </c>
      <c r="AI54" s="513"/>
    </row>
    <row r="55" spans="1:35" ht="17.25" customHeight="1" x14ac:dyDescent="0.2">
      <c r="A55" s="526">
        <v>1260</v>
      </c>
      <c r="B55" s="507" t="s">
        <v>99</v>
      </c>
      <c r="C55" s="508"/>
      <c r="D55" s="515">
        <v>0</v>
      </c>
      <c r="E55" s="515">
        <v>0</v>
      </c>
      <c r="F55" s="515">
        <v>0</v>
      </c>
      <c r="G55" s="515">
        <v>14.9</v>
      </c>
      <c r="H55" s="515">
        <v>6.2</v>
      </c>
      <c r="I55" s="515">
        <v>0</v>
      </c>
      <c r="J55" s="511">
        <v>0</v>
      </c>
      <c r="K55" s="511">
        <v>0</v>
      </c>
      <c r="L55" s="511">
        <v>0</v>
      </c>
      <c r="M55" s="511">
        <v>0</v>
      </c>
      <c r="N55" s="511">
        <v>0</v>
      </c>
      <c r="O55" s="511">
        <v>0</v>
      </c>
      <c r="P55" s="511">
        <v>0</v>
      </c>
      <c r="Q55" s="511">
        <v>0</v>
      </c>
      <c r="R55" s="515">
        <v>0</v>
      </c>
      <c r="S55" s="515">
        <v>0</v>
      </c>
      <c r="T55" s="515">
        <v>0</v>
      </c>
      <c r="U55" s="515">
        <v>0</v>
      </c>
      <c r="V55" s="515">
        <v>4.5</v>
      </c>
      <c r="W55" s="515">
        <v>8.3000000000000007</v>
      </c>
      <c r="X55" s="515">
        <v>0</v>
      </c>
      <c r="Y55" s="515">
        <v>0</v>
      </c>
      <c r="Z55" s="515">
        <v>0</v>
      </c>
      <c r="AA55" s="515">
        <v>0</v>
      </c>
      <c r="AB55" s="515">
        <v>0</v>
      </c>
      <c r="AC55" s="527" t="s">
        <v>48</v>
      </c>
      <c r="AD55" s="531"/>
      <c r="AE55" s="531"/>
      <c r="AF55" s="531"/>
      <c r="AG55" s="528"/>
      <c r="AH55" s="529">
        <f t="shared" si="2"/>
        <v>33.900000000000006</v>
      </c>
      <c r="AI55" s="513"/>
    </row>
    <row r="56" spans="1:35" ht="17.25" customHeight="1" x14ac:dyDescent="0.2">
      <c r="A56" s="526">
        <v>1270</v>
      </c>
      <c r="B56" s="507" t="s">
        <v>55</v>
      </c>
      <c r="C56" s="508"/>
      <c r="D56" s="515">
        <v>0</v>
      </c>
      <c r="E56" s="515">
        <v>0</v>
      </c>
      <c r="F56" s="515">
        <v>0.2</v>
      </c>
      <c r="G56" s="515">
        <v>16.8</v>
      </c>
      <c r="H56" s="515">
        <v>5.6</v>
      </c>
      <c r="I56" s="515">
        <v>0.2</v>
      </c>
      <c r="J56" s="511">
        <v>0</v>
      </c>
      <c r="K56" s="511">
        <v>0</v>
      </c>
      <c r="L56" s="511">
        <v>0</v>
      </c>
      <c r="M56" s="511">
        <v>0</v>
      </c>
      <c r="N56" s="511">
        <v>0</v>
      </c>
      <c r="O56" s="511">
        <v>0</v>
      </c>
      <c r="P56" s="511">
        <v>0</v>
      </c>
      <c r="Q56" s="511">
        <v>0</v>
      </c>
      <c r="R56" s="515">
        <v>0</v>
      </c>
      <c r="S56" s="515">
        <v>0</v>
      </c>
      <c r="T56" s="515">
        <v>0</v>
      </c>
      <c r="U56" s="515">
        <v>0</v>
      </c>
      <c r="V56" s="515">
        <v>8.6</v>
      </c>
      <c r="W56" s="515">
        <v>15.4</v>
      </c>
      <c r="X56" s="515">
        <v>0</v>
      </c>
      <c r="Y56" s="515">
        <v>0</v>
      </c>
      <c r="Z56" s="515">
        <v>0</v>
      </c>
      <c r="AA56" s="515">
        <v>0</v>
      </c>
      <c r="AB56" s="515">
        <v>0</v>
      </c>
      <c r="AC56" s="515">
        <v>1</v>
      </c>
      <c r="AD56" s="515">
        <v>12.5</v>
      </c>
      <c r="AE56" s="515">
        <v>19.5</v>
      </c>
      <c r="AF56" s="515">
        <v>0.2</v>
      </c>
      <c r="AG56" s="515">
        <v>0</v>
      </c>
      <c r="AH56" s="512">
        <f t="shared" si="2"/>
        <v>80</v>
      </c>
      <c r="AI56" s="513"/>
    </row>
    <row r="57" spans="1:35" ht="17.25" customHeight="1" x14ac:dyDescent="0.2">
      <c r="A57" s="526">
        <v>1301</v>
      </c>
      <c r="B57" s="507" t="s">
        <v>121</v>
      </c>
      <c r="C57" s="508"/>
      <c r="D57" s="527" t="s">
        <v>48</v>
      </c>
      <c r="E57" s="532"/>
      <c r="F57" s="532"/>
      <c r="G57" s="532"/>
      <c r="H57" s="532"/>
      <c r="I57" s="532"/>
      <c r="J57" s="532"/>
      <c r="K57" s="532"/>
      <c r="L57" s="532"/>
      <c r="M57" s="532"/>
      <c r="N57" s="532"/>
      <c r="O57" s="532"/>
      <c r="P57" s="532"/>
      <c r="Q57" s="533"/>
      <c r="R57" s="515">
        <v>0.2</v>
      </c>
      <c r="S57" s="515">
        <v>0</v>
      </c>
      <c r="T57" s="515">
        <v>0</v>
      </c>
      <c r="U57" s="515">
        <v>0</v>
      </c>
      <c r="V57" s="515">
        <v>7.2</v>
      </c>
      <c r="W57" s="515">
        <v>15.5</v>
      </c>
      <c r="X57" s="515">
        <v>0</v>
      </c>
      <c r="Y57" s="515">
        <v>0</v>
      </c>
      <c r="Z57" s="515">
        <v>0</v>
      </c>
      <c r="AA57" s="515">
        <v>0</v>
      </c>
      <c r="AB57" s="515">
        <v>0</v>
      </c>
      <c r="AC57" s="515">
        <v>0.2</v>
      </c>
      <c r="AD57" s="515">
        <v>7.5</v>
      </c>
      <c r="AE57" s="515">
        <v>19.600000000000001</v>
      </c>
      <c r="AF57" s="515">
        <v>0</v>
      </c>
      <c r="AG57" s="515">
        <v>0.2</v>
      </c>
      <c r="AH57" s="529">
        <f t="shared" si="2"/>
        <v>50.400000000000006</v>
      </c>
      <c r="AI57" s="513"/>
    </row>
    <row r="58" spans="1:35" ht="17.25" customHeight="1" x14ac:dyDescent="0.2">
      <c r="A58" s="526">
        <v>1313</v>
      </c>
      <c r="B58" s="507" t="s">
        <v>19</v>
      </c>
      <c r="C58" s="508"/>
      <c r="D58" s="515">
        <v>0</v>
      </c>
      <c r="E58" s="515">
        <v>0</v>
      </c>
      <c r="F58" s="515">
        <v>0</v>
      </c>
      <c r="G58" s="515">
        <v>19.3</v>
      </c>
      <c r="H58" s="515">
        <v>0.7</v>
      </c>
      <c r="I58" s="515">
        <v>0</v>
      </c>
      <c r="J58" s="511">
        <v>0</v>
      </c>
      <c r="K58" s="511">
        <v>0</v>
      </c>
      <c r="L58" s="511">
        <v>0</v>
      </c>
      <c r="M58" s="511">
        <v>0</v>
      </c>
      <c r="N58" s="511">
        <v>0</v>
      </c>
      <c r="O58" s="511">
        <v>0</v>
      </c>
      <c r="P58" s="511">
        <v>0</v>
      </c>
      <c r="Q58" s="511">
        <v>0</v>
      </c>
      <c r="R58" s="515">
        <v>0</v>
      </c>
      <c r="S58" s="515">
        <v>0</v>
      </c>
      <c r="T58" s="515">
        <v>0</v>
      </c>
      <c r="U58" s="515">
        <v>0</v>
      </c>
      <c r="V58" s="515">
        <v>8.1999999999999993</v>
      </c>
      <c r="W58" s="515">
        <v>19.3</v>
      </c>
      <c r="X58" s="515">
        <v>0</v>
      </c>
      <c r="Y58" s="515">
        <v>0</v>
      </c>
      <c r="Z58" s="515">
        <v>0</v>
      </c>
      <c r="AA58" s="515">
        <v>0</v>
      </c>
      <c r="AB58" s="515">
        <v>0</v>
      </c>
      <c r="AC58" s="515">
        <v>0</v>
      </c>
      <c r="AD58" s="515">
        <v>0</v>
      </c>
      <c r="AE58" s="515">
        <v>2.8</v>
      </c>
      <c r="AF58" s="515">
        <v>0</v>
      </c>
      <c r="AG58" s="515">
        <v>0</v>
      </c>
      <c r="AH58" s="512">
        <f t="shared" si="2"/>
        <v>50.3</v>
      </c>
      <c r="AI58" s="513"/>
    </row>
    <row r="59" spans="1:35" ht="17.25" customHeight="1" x14ac:dyDescent="0.2">
      <c r="A59" s="526">
        <v>1320</v>
      </c>
      <c r="B59" s="507" t="s">
        <v>20</v>
      </c>
      <c r="C59" s="508"/>
      <c r="D59" s="515">
        <v>0</v>
      </c>
      <c r="E59" s="515">
        <v>0</v>
      </c>
      <c r="F59" s="527" t="s">
        <v>48</v>
      </c>
      <c r="G59" s="531"/>
      <c r="H59" s="531"/>
      <c r="I59" s="531"/>
      <c r="J59" s="511">
        <v>0</v>
      </c>
      <c r="K59" s="511">
        <v>0</v>
      </c>
      <c r="L59" s="527" t="s">
        <v>48</v>
      </c>
      <c r="M59" s="531"/>
      <c r="N59" s="531"/>
      <c r="O59" s="531"/>
      <c r="P59" s="511">
        <v>0</v>
      </c>
      <c r="Q59" s="511">
        <v>0</v>
      </c>
      <c r="R59" s="515">
        <v>0</v>
      </c>
      <c r="S59" s="515">
        <v>0</v>
      </c>
      <c r="T59" s="515">
        <v>0</v>
      </c>
      <c r="U59" s="515">
        <v>0</v>
      </c>
      <c r="V59" s="515">
        <v>2</v>
      </c>
      <c r="W59" s="515">
        <v>5.7</v>
      </c>
      <c r="X59" s="515">
        <v>0</v>
      </c>
      <c r="Y59" s="515">
        <v>0</v>
      </c>
      <c r="Z59" s="515">
        <v>0</v>
      </c>
      <c r="AA59" s="515">
        <v>0</v>
      </c>
      <c r="AB59" s="515">
        <v>0</v>
      </c>
      <c r="AC59" s="527" t="s">
        <v>48</v>
      </c>
      <c r="AD59" s="531"/>
      <c r="AE59" s="531"/>
      <c r="AF59" s="531"/>
      <c r="AG59" s="528"/>
      <c r="AH59" s="529">
        <f t="shared" si="2"/>
        <v>7.7</v>
      </c>
      <c r="AI59" s="513"/>
    </row>
    <row r="60" spans="1:35" ht="17.25" customHeight="1" x14ac:dyDescent="0.2">
      <c r="A60" s="526">
        <v>1337</v>
      </c>
      <c r="B60" s="507" t="s">
        <v>100</v>
      </c>
      <c r="C60" s="508"/>
      <c r="D60" s="515">
        <v>0</v>
      </c>
      <c r="E60" s="515">
        <v>0</v>
      </c>
      <c r="F60" s="515">
        <v>0.4</v>
      </c>
      <c r="G60" s="515">
        <v>20.8</v>
      </c>
      <c r="H60" s="515">
        <v>5.9</v>
      </c>
      <c r="I60" s="515">
        <v>0.4</v>
      </c>
      <c r="J60" s="511">
        <v>0</v>
      </c>
      <c r="K60" s="511">
        <v>0</v>
      </c>
      <c r="L60" s="511">
        <v>0</v>
      </c>
      <c r="M60" s="511">
        <v>1.6</v>
      </c>
      <c r="N60" s="511">
        <v>0</v>
      </c>
      <c r="O60" s="511">
        <v>0</v>
      </c>
      <c r="P60" s="511">
        <v>0</v>
      </c>
      <c r="Q60" s="511">
        <v>0</v>
      </c>
      <c r="R60" s="515">
        <v>0</v>
      </c>
      <c r="S60" s="515">
        <v>0</v>
      </c>
      <c r="T60" s="515">
        <v>0</v>
      </c>
      <c r="U60" s="515">
        <v>0</v>
      </c>
      <c r="V60" s="515">
        <v>3.4</v>
      </c>
      <c r="W60" s="515">
        <v>5.5</v>
      </c>
      <c r="X60" s="515">
        <v>0</v>
      </c>
      <c r="Y60" s="515">
        <v>0</v>
      </c>
      <c r="Z60" s="515">
        <v>0</v>
      </c>
      <c r="AA60" s="515">
        <v>0</v>
      </c>
      <c r="AB60" s="515">
        <v>0</v>
      </c>
      <c r="AC60" s="515">
        <v>0</v>
      </c>
      <c r="AD60" s="515">
        <v>2.2999999999999998</v>
      </c>
      <c r="AE60" s="515">
        <v>15.6</v>
      </c>
      <c r="AF60" s="515">
        <v>0</v>
      </c>
      <c r="AG60" s="515">
        <v>0</v>
      </c>
      <c r="AH60" s="512">
        <f t="shared" si="2"/>
        <v>55.9</v>
      </c>
      <c r="AI60" s="513"/>
    </row>
    <row r="61" spans="1:35" ht="17.25" customHeight="1" x14ac:dyDescent="0.2">
      <c r="A61" s="526">
        <v>1377</v>
      </c>
      <c r="B61" s="507" t="s">
        <v>56</v>
      </c>
      <c r="C61" s="508"/>
      <c r="D61" s="515">
        <v>0</v>
      </c>
      <c r="E61" s="515">
        <v>0</v>
      </c>
      <c r="F61" s="515">
        <v>1.2</v>
      </c>
      <c r="G61" s="515">
        <v>21</v>
      </c>
      <c r="H61" s="515">
        <v>6</v>
      </c>
      <c r="I61" s="515">
        <v>0.2</v>
      </c>
      <c r="J61" s="511">
        <v>0</v>
      </c>
      <c r="K61" s="511">
        <v>0</v>
      </c>
      <c r="L61" s="511">
        <v>0</v>
      </c>
      <c r="M61" s="511">
        <v>0.2</v>
      </c>
      <c r="N61" s="511">
        <v>0.2</v>
      </c>
      <c r="O61" s="511">
        <v>0</v>
      </c>
      <c r="P61" s="511">
        <v>0</v>
      </c>
      <c r="Q61" s="511">
        <v>0</v>
      </c>
      <c r="R61" s="515">
        <v>0</v>
      </c>
      <c r="S61" s="515">
        <v>0</v>
      </c>
      <c r="T61" s="515">
        <v>0</v>
      </c>
      <c r="U61" s="515">
        <v>0</v>
      </c>
      <c r="V61" s="515">
        <v>1.8</v>
      </c>
      <c r="W61" s="515">
        <v>16</v>
      </c>
      <c r="X61" s="515">
        <v>0</v>
      </c>
      <c r="Y61" s="515">
        <v>0</v>
      </c>
      <c r="Z61" s="515">
        <v>0</v>
      </c>
      <c r="AA61" s="515">
        <v>0</v>
      </c>
      <c r="AB61" s="515">
        <v>0</v>
      </c>
      <c r="AC61" s="527" t="s">
        <v>48</v>
      </c>
      <c r="AD61" s="531"/>
      <c r="AE61" s="531"/>
      <c r="AF61" s="531"/>
      <c r="AG61" s="515">
        <v>0</v>
      </c>
      <c r="AH61" s="529">
        <f t="shared" si="2"/>
        <v>46.599999999999994</v>
      </c>
      <c r="AI61" s="513"/>
    </row>
    <row r="62" spans="1:35" ht="17.25" customHeight="1" x14ac:dyDescent="0.2">
      <c r="A62" s="526">
        <v>1388</v>
      </c>
      <c r="B62" s="507" t="s">
        <v>57</v>
      </c>
      <c r="C62" s="508"/>
      <c r="D62" s="515">
        <v>0</v>
      </c>
      <c r="E62" s="515">
        <v>0</v>
      </c>
      <c r="F62" s="515">
        <v>0</v>
      </c>
      <c r="G62" s="515">
        <v>24.4</v>
      </c>
      <c r="H62" s="515">
        <v>2.2000000000000002</v>
      </c>
      <c r="I62" s="515">
        <v>0.2</v>
      </c>
      <c r="J62" s="511">
        <v>0</v>
      </c>
      <c r="K62" s="511">
        <v>0</v>
      </c>
      <c r="L62" s="511">
        <v>0</v>
      </c>
      <c r="M62" s="511">
        <v>0</v>
      </c>
      <c r="N62" s="511">
        <v>0</v>
      </c>
      <c r="O62" s="511">
        <v>0</v>
      </c>
      <c r="P62" s="511">
        <v>0</v>
      </c>
      <c r="Q62" s="511">
        <v>0</v>
      </c>
      <c r="R62" s="515">
        <v>0</v>
      </c>
      <c r="S62" s="515">
        <v>0</v>
      </c>
      <c r="T62" s="515">
        <v>0</v>
      </c>
      <c r="U62" s="515">
        <v>0</v>
      </c>
      <c r="V62" s="515">
        <v>4</v>
      </c>
      <c r="W62" s="515">
        <v>5.8</v>
      </c>
      <c r="X62" s="515">
        <v>0.2</v>
      </c>
      <c r="Y62" s="515">
        <v>0</v>
      </c>
      <c r="Z62" s="515">
        <v>0</v>
      </c>
      <c r="AA62" s="515">
        <v>0</v>
      </c>
      <c r="AB62" s="515">
        <v>0</v>
      </c>
      <c r="AC62" s="515">
        <v>0</v>
      </c>
      <c r="AD62" s="515">
        <v>0.4</v>
      </c>
      <c r="AE62" s="515">
        <v>15.6</v>
      </c>
      <c r="AF62" s="515">
        <v>0.2</v>
      </c>
      <c r="AG62" s="515">
        <v>0</v>
      </c>
      <c r="AH62" s="512">
        <f t="shared" si="2"/>
        <v>53</v>
      </c>
      <c r="AI62" s="513"/>
    </row>
    <row r="63" spans="1:35" ht="17.25" customHeight="1" x14ac:dyDescent="0.2">
      <c r="A63" s="526">
        <v>1389</v>
      </c>
      <c r="B63" s="507" t="s">
        <v>58</v>
      </c>
      <c r="C63" s="508"/>
      <c r="D63" s="515">
        <v>0</v>
      </c>
      <c r="E63" s="515">
        <v>0</v>
      </c>
      <c r="F63" s="515">
        <v>0</v>
      </c>
      <c r="G63" s="515">
        <v>21.9</v>
      </c>
      <c r="H63" s="515">
        <v>3.4</v>
      </c>
      <c r="I63" s="515">
        <v>0.1</v>
      </c>
      <c r="J63" s="511">
        <v>0</v>
      </c>
      <c r="K63" s="511">
        <v>0</v>
      </c>
      <c r="L63" s="511">
        <v>0</v>
      </c>
      <c r="M63" s="511">
        <v>0</v>
      </c>
      <c r="N63" s="511">
        <v>0</v>
      </c>
      <c r="O63" s="511">
        <v>0</v>
      </c>
      <c r="P63" s="511">
        <v>0</v>
      </c>
      <c r="Q63" s="511">
        <v>0</v>
      </c>
      <c r="R63" s="515">
        <v>0</v>
      </c>
      <c r="S63" s="515">
        <v>0</v>
      </c>
      <c r="T63" s="515">
        <v>0</v>
      </c>
      <c r="U63" s="515">
        <v>0</v>
      </c>
      <c r="V63" s="515">
        <v>14</v>
      </c>
      <c r="W63" s="515">
        <v>7.3</v>
      </c>
      <c r="X63" s="515">
        <v>0.1</v>
      </c>
      <c r="Y63" s="515">
        <v>0</v>
      </c>
      <c r="Z63" s="515">
        <v>0</v>
      </c>
      <c r="AA63" s="515">
        <v>0</v>
      </c>
      <c r="AB63" s="515">
        <v>0</v>
      </c>
      <c r="AC63" s="515">
        <v>0</v>
      </c>
      <c r="AD63" s="515">
        <v>0.5</v>
      </c>
      <c r="AE63" s="515">
        <v>17.399999999999999</v>
      </c>
      <c r="AF63" s="515">
        <v>0</v>
      </c>
      <c r="AG63" s="515">
        <v>0</v>
      </c>
      <c r="AH63" s="512">
        <f t="shared" si="2"/>
        <v>64.699999999999989</v>
      </c>
      <c r="AI63" s="513"/>
    </row>
    <row r="64" spans="1:35" ht="17.25" customHeight="1" x14ac:dyDescent="0.2">
      <c r="A64" s="526">
        <v>1401</v>
      </c>
      <c r="B64" s="507" t="s">
        <v>59</v>
      </c>
      <c r="C64" s="508"/>
      <c r="D64" s="515">
        <v>0</v>
      </c>
      <c r="E64" s="515">
        <v>0</v>
      </c>
      <c r="F64" s="515">
        <v>0.7</v>
      </c>
      <c r="G64" s="515">
        <v>18.899999999999999</v>
      </c>
      <c r="H64" s="515">
        <v>4.3</v>
      </c>
      <c r="I64" s="515">
        <v>0</v>
      </c>
      <c r="J64" s="511">
        <v>0</v>
      </c>
      <c r="K64" s="511">
        <v>0</v>
      </c>
      <c r="L64" s="511">
        <v>0</v>
      </c>
      <c r="M64" s="511">
        <v>17.899999999999999</v>
      </c>
      <c r="N64" s="511">
        <v>0.1</v>
      </c>
      <c r="O64" s="511">
        <v>0</v>
      </c>
      <c r="P64" s="511">
        <v>0</v>
      </c>
      <c r="Q64" s="511">
        <v>0.1</v>
      </c>
      <c r="R64" s="515">
        <v>0</v>
      </c>
      <c r="S64" s="515">
        <v>0</v>
      </c>
      <c r="T64" s="515">
        <v>0</v>
      </c>
      <c r="U64" s="515">
        <v>0</v>
      </c>
      <c r="V64" s="515">
        <v>1.7</v>
      </c>
      <c r="W64" s="515">
        <v>6.7</v>
      </c>
      <c r="X64" s="515">
        <v>0</v>
      </c>
      <c r="Y64" s="515">
        <v>0</v>
      </c>
      <c r="Z64" s="515">
        <v>0</v>
      </c>
      <c r="AA64" s="515">
        <v>0</v>
      </c>
      <c r="AB64" s="515">
        <v>0</v>
      </c>
      <c r="AC64" s="515">
        <v>0</v>
      </c>
      <c r="AD64" s="515">
        <v>1</v>
      </c>
      <c r="AE64" s="515">
        <v>18.600000000000001</v>
      </c>
      <c r="AF64" s="515">
        <v>0</v>
      </c>
      <c r="AG64" s="515">
        <v>0.1</v>
      </c>
      <c r="AH64" s="512">
        <f t="shared" si="2"/>
        <v>70.099999999999994</v>
      </c>
      <c r="AI64" s="513"/>
    </row>
    <row r="65" spans="1:35" ht="17.25" customHeight="1" x14ac:dyDescent="0.2">
      <c r="A65" s="526">
        <v>1415</v>
      </c>
      <c r="B65" s="507" t="s">
        <v>60</v>
      </c>
      <c r="C65" s="508"/>
      <c r="D65" s="515">
        <v>0</v>
      </c>
      <c r="E65" s="515">
        <v>0</v>
      </c>
      <c r="F65" s="515">
        <v>0</v>
      </c>
      <c r="G65" s="515">
        <v>2.2000000000000002</v>
      </c>
      <c r="H65" s="515">
        <v>0.4</v>
      </c>
      <c r="I65" s="515">
        <v>0</v>
      </c>
      <c r="J65" s="511">
        <v>0</v>
      </c>
      <c r="K65" s="511">
        <v>0</v>
      </c>
      <c r="L65" s="511">
        <v>0</v>
      </c>
      <c r="M65" s="511">
        <v>0</v>
      </c>
      <c r="N65" s="511">
        <v>0</v>
      </c>
      <c r="O65" s="511">
        <v>0</v>
      </c>
      <c r="P65" s="511">
        <v>0</v>
      </c>
      <c r="Q65" s="511">
        <v>0</v>
      </c>
      <c r="R65" s="515">
        <v>0</v>
      </c>
      <c r="S65" s="515">
        <v>0</v>
      </c>
      <c r="T65" s="515">
        <v>0</v>
      </c>
      <c r="U65" s="515">
        <v>0</v>
      </c>
      <c r="V65" s="515">
        <v>0.6</v>
      </c>
      <c r="W65" s="515">
        <v>3.4</v>
      </c>
      <c r="X65" s="515">
        <v>0.2</v>
      </c>
      <c r="Y65" s="515">
        <v>0</v>
      </c>
      <c r="Z65" s="515">
        <v>0.2</v>
      </c>
      <c r="AA65" s="515">
        <v>0.2</v>
      </c>
      <c r="AB65" s="515">
        <v>0</v>
      </c>
      <c r="AC65" s="515">
        <v>0</v>
      </c>
      <c r="AD65" s="515">
        <v>0</v>
      </c>
      <c r="AE65" s="515">
        <v>9</v>
      </c>
      <c r="AF65" s="515">
        <v>0</v>
      </c>
      <c r="AG65" s="515">
        <v>0</v>
      </c>
      <c r="AH65" s="512">
        <f t="shared" si="2"/>
        <v>16.2</v>
      </c>
      <c r="AI65" s="513"/>
    </row>
    <row r="66" spans="1:35" ht="17.25" customHeight="1" x14ac:dyDescent="0.2">
      <c r="A66" s="526">
        <v>1425</v>
      </c>
      <c r="B66" s="507" t="s">
        <v>61</v>
      </c>
      <c r="C66" s="508"/>
      <c r="D66" s="515">
        <v>0</v>
      </c>
      <c r="E66" s="515">
        <v>0</v>
      </c>
      <c r="F66" s="515">
        <v>0</v>
      </c>
      <c r="G66" s="515">
        <v>7.1</v>
      </c>
      <c r="H66" s="515">
        <v>1</v>
      </c>
      <c r="I66" s="515">
        <v>0.2</v>
      </c>
      <c r="J66" s="511">
        <v>0</v>
      </c>
      <c r="K66" s="511">
        <v>0</v>
      </c>
      <c r="L66" s="511">
        <v>0</v>
      </c>
      <c r="M66" s="511">
        <v>0</v>
      </c>
      <c r="N66" s="511">
        <v>0</v>
      </c>
      <c r="O66" s="511">
        <v>0</v>
      </c>
      <c r="P66" s="511">
        <v>0</v>
      </c>
      <c r="Q66" s="511">
        <v>0</v>
      </c>
      <c r="R66" s="515">
        <v>0</v>
      </c>
      <c r="S66" s="515">
        <v>0</v>
      </c>
      <c r="T66" s="515">
        <v>0</v>
      </c>
      <c r="U66" s="515">
        <v>0</v>
      </c>
      <c r="V66" s="515">
        <v>4.5</v>
      </c>
      <c r="W66" s="515">
        <v>1.7</v>
      </c>
      <c r="X66" s="515">
        <v>0</v>
      </c>
      <c r="Y66" s="515">
        <v>0</v>
      </c>
      <c r="Z66" s="515">
        <v>0</v>
      </c>
      <c r="AA66" s="515">
        <v>0</v>
      </c>
      <c r="AB66" s="515">
        <v>0</v>
      </c>
      <c r="AC66" s="515">
        <v>0</v>
      </c>
      <c r="AD66" s="515">
        <v>0.3</v>
      </c>
      <c r="AE66" s="515">
        <v>10.7</v>
      </c>
      <c r="AF66" s="515">
        <v>0</v>
      </c>
      <c r="AG66" s="515">
        <v>0</v>
      </c>
      <c r="AH66" s="512">
        <f t="shared" si="2"/>
        <v>25.5</v>
      </c>
      <c r="AI66" s="513"/>
    </row>
    <row r="67" spans="1:35" ht="17.25" customHeight="1" x14ac:dyDescent="0.2">
      <c r="A67" s="526">
        <v>1465</v>
      </c>
      <c r="B67" s="507" t="s">
        <v>101</v>
      </c>
      <c r="C67" s="508"/>
      <c r="D67" s="515">
        <v>0</v>
      </c>
      <c r="E67" s="515">
        <v>0</v>
      </c>
      <c r="F67" s="515">
        <v>0</v>
      </c>
      <c r="G67" s="515">
        <v>19.8</v>
      </c>
      <c r="H67" s="515">
        <v>0.5</v>
      </c>
      <c r="I67" s="515">
        <v>0</v>
      </c>
      <c r="J67" s="511">
        <v>0</v>
      </c>
      <c r="K67" s="511">
        <v>0</v>
      </c>
      <c r="L67" s="511">
        <v>0</v>
      </c>
      <c r="M67" s="511">
        <v>0</v>
      </c>
      <c r="N67" s="511">
        <v>0</v>
      </c>
      <c r="O67" s="511">
        <v>0</v>
      </c>
      <c r="P67" s="511">
        <v>0</v>
      </c>
      <c r="Q67" s="511">
        <v>0</v>
      </c>
      <c r="R67" s="515">
        <v>0</v>
      </c>
      <c r="S67" s="515">
        <v>0</v>
      </c>
      <c r="T67" s="515">
        <v>0</v>
      </c>
      <c r="U67" s="515">
        <v>0</v>
      </c>
      <c r="V67" s="515">
        <v>6.4</v>
      </c>
      <c r="W67" s="515">
        <v>10.4</v>
      </c>
      <c r="X67" s="515">
        <v>0</v>
      </c>
      <c r="Y67" s="515">
        <v>0</v>
      </c>
      <c r="Z67" s="515">
        <v>0</v>
      </c>
      <c r="AA67" s="515">
        <v>0</v>
      </c>
      <c r="AB67" s="515">
        <v>0</v>
      </c>
      <c r="AC67" s="515">
        <v>0</v>
      </c>
      <c r="AD67" s="515">
        <v>1.2</v>
      </c>
      <c r="AE67" s="515">
        <v>16.8</v>
      </c>
      <c r="AF67" s="515">
        <v>0.2</v>
      </c>
      <c r="AG67" s="515">
        <v>0</v>
      </c>
      <c r="AH67" s="512">
        <f t="shared" si="2"/>
        <v>55.300000000000011</v>
      </c>
      <c r="AI67" s="513"/>
    </row>
    <row r="68" spans="1:35" ht="17.25" customHeight="1" x14ac:dyDescent="0.2">
      <c r="A68" s="526">
        <v>1466</v>
      </c>
      <c r="B68" s="507" t="s">
        <v>62</v>
      </c>
      <c r="C68" s="508"/>
      <c r="D68" s="515">
        <v>0</v>
      </c>
      <c r="E68" s="515">
        <v>0</v>
      </c>
      <c r="F68" s="515">
        <v>0</v>
      </c>
      <c r="G68" s="515">
        <v>31.4</v>
      </c>
      <c r="H68" s="515">
        <v>10.7</v>
      </c>
      <c r="I68" s="515">
        <v>0</v>
      </c>
      <c r="J68" s="511">
        <v>0</v>
      </c>
      <c r="K68" s="511">
        <v>0</v>
      </c>
      <c r="L68" s="511">
        <v>0</v>
      </c>
      <c r="M68" s="527" t="s">
        <v>88</v>
      </c>
      <c r="N68" s="531"/>
      <c r="O68" s="531"/>
      <c r="P68" s="531"/>
      <c r="Q68" s="531"/>
      <c r="R68" s="531"/>
      <c r="S68" s="531"/>
      <c r="T68" s="531"/>
      <c r="U68" s="531"/>
      <c r="V68" s="531"/>
      <c r="W68" s="531"/>
      <c r="X68" s="531"/>
      <c r="Y68" s="531"/>
      <c r="Z68" s="531"/>
      <c r="AA68" s="531"/>
      <c r="AB68" s="531"/>
      <c r="AC68" s="531"/>
      <c r="AD68" s="531"/>
      <c r="AE68" s="531"/>
      <c r="AF68" s="531"/>
      <c r="AG68" s="528"/>
      <c r="AH68" s="529">
        <f t="shared" si="2"/>
        <v>42.099999999999994</v>
      </c>
      <c r="AI68" s="513"/>
    </row>
    <row r="69" spans="1:35" ht="17.25" customHeight="1" x14ac:dyDescent="0.2">
      <c r="A69" s="526">
        <v>1469</v>
      </c>
      <c r="B69" s="507" t="s">
        <v>63</v>
      </c>
      <c r="C69" s="508"/>
      <c r="D69" s="515">
        <v>0</v>
      </c>
      <c r="E69" s="515">
        <v>0</v>
      </c>
      <c r="F69" s="515">
        <v>28.1</v>
      </c>
      <c r="G69" s="515">
        <v>25.7</v>
      </c>
      <c r="H69" s="515">
        <v>2.2000000000000002</v>
      </c>
      <c r="I69" s="515">
        <v>0</v>
      </c>
      <c r="J69" s="511">
        <v>0</v>
      </c>
      <c r="K69" s="511">
        <v>0</v>
      </c>
      <c r="L69" s="511">
        <v>0.2</v>
      </c>
      <c r="M69" s="511">
        <v>2.2000000000000002</v>
      </c>
      <c r="N69" s="511">
        <v>0.2</v>
      </c>
      <c r="O69" s="511">
        <v>0</v>
      </c>
      <c r="P69" s="511">
        <v>0</v>
      </c>
      <c r="Q69" s="511">
        <v>0.2</v>
      </c>
      <c r="R69" s="515">
        <v>0.1</v>
      </c>
      <c r="S69" s="515">
        <v>0</v>
      </c>
      <c r="T69" s="515">
        <v>0</v>
      </c>
      <c r="U69" s="515">
        <v>0</v>
      </c>
      <c r="V69" s="515">
        <v>3.5</v>
      </c>
      <c r="W69" s="515">
        <v>4.7</v>
      </c>
      <c r="X69" s="515">
        <v>0</v>
      </c>
      <c r="Y69" s="515">
        <v>0</v>
      </c>
      <c r="Z69" s="515">
        <v>0</v>
      </c>
      <c r="AA69" s="515">
        <v>0.1</v>
      </c>
      <c r="AB69" s="515">
        <v>0</v>
      </c>
      <c r="AC69" s="515">
        <v>0</v>
      </c>
      <c r="AD69" s="515">
        <v>8.8000000000000007</v>
      </c>
      <c r="AE69" s="515">
        <v>16.3</v>
      </c>
      <c r="AF69" s="515">
        <v>0.1</v>
      </c>
      <c r="AG69" s="515">
        <v>0</v>
      </c>
      <c r="AH69" s="512">
        <f t="shared" si="2"/>
        <v>92.399999999999991</v>
      </c>
      <c r="AI69" s="513"/>
    </row>
    <row r="70" spans="1:35" ht="17.25" customHeight="1" x14ac:dyDescent="0.2">
      <c r="A70" s="526">
        <v>1505</v>
      </c>
      <c r="B70" s="507" t="s">
        <v>64</v>
      </c>
      <c r="C70" s="508"/>
      <c r="D70" s="515">
        <v>0</v>
      </c>
      <c r="E70" s="515">
        <v>0</v>
      </c>
      <c r="F70" s="515">
        <v>0</v>
      </c>
      <c r="G70" s="515">
        <v>32.799999999999997</v>
      </c>
      <c r="H70" s="515">
        <v>7.2</v>
      </c>
      <c r="I70" s="515">
        <v>0</v>
      </c>
      <c r="J70" s="511">
        <v>0</v>
      </c>
      <c r="K70" s="511">
        <v>0</v>
      </c>
      <c r="L70" s="511">
        <v>0</v>
      </c>
      <c r="M70" s="511">
        <v>0</v>
      </c>
      <c r="N70" s="511">
        <v>0</v>
      </c>
      <c r="O70" s="511">
        <v>0</v>
      </c>
      <c r="P70" s="511">
        <v>0</v>
      </c>
      <c r="Q70" s="511">
        <v>0</v>
      </c>
      <c r="R70" s="515">
        <v>0</v>
      </c>
      <c r="S70" s="515">
        <v>0</v>
      </c>
      <c r="T70" s="515">
        <v>0</v>
      </c>
      <c r="U70" s="515">
        <v>0</v>
      </c>
      <c r="V70" s="515">
        <v>0.6</v>
      </c>
      <c r="W70" s="515">
        <v>8.8000000000000007</v>
      </c>
      <c r="X70" s="515">
        <v>0</v>
      </c>
      <c r="Y70" s="515">
        <v>0</v>
      </c>
      <c r="Z70" s="515">
        <v>0</v>
      </c>
      <c r="AA70" s="515">
        <v>0</v>
      </c>
      <c r="AB70" s="515">
        <v>0</v>
      </c>
      <c r="AC70" s="515">
        <v>0</v>
      </c>
      <c r="AD70" s="515">
        <v>0.1</v>
      </c>
      <c r="AE70" s="515">
        <v>22.6</v>
      </c>
      <c r="AF70" s="515">
        <v>0</v>
      </c>
      <c r="AG70" s="515">
        <v>0</v>
      </c>
      <c r="AH70" s="512">
        <f t="shared" si="2"/>
        <v>72.100000000000009</v>
      </c>
      <c r="AI70" s="513"/>
    </row>
    <row r="71" spans="1:35" ht="17.25" customHeight="1" x14ac:dyDescent="0.2">
      <c r="A71" s="526">
        <v>1559</v>
      </c>
      <c r="B71" s="507" t="s">
        <v>65</v>
      </c>
      <c r="C71" s="508"/>
      <c r="D71" s="515">
        <v>0</v>
      </c>
      <c r="E71" s="515">
        <v>0</v>
      </c>
      <c r="F71" s="515">
        <v>6.5</v>
      </c>
      <c r="G71" s="515">
        <v>7.3</v>
      </c>
      <c r="H71" s="515">
        <v>1.4</v>
      </c>
      <c r="I71" s="515">
        <v>0.1</v>
      </c>
      <c r="J71" s="511">
        <v>0</v>
      </c>
      <c r="K71" s="511">
        <v>0</v>
      </c>
      <c r="L71" s="511">
        <v>0</v>
      </c>
      <c r="M71" s="511">
        <v>0</v>
      </c>
      <c r="N71" s="511">
        <v>0</v>
      </c>
      <c r="O71" s="511">
        <v>0</v>
      </c>
      <c r="P71" s="511">
        <v>0</v>
      </c>
      <c r="Q71" s="511">
        <v>0</v>
      </c>
      <c r="R71" s="515">
        <v>0</v>
      </c>
      <c r="S71" s="515">
        <v>0</v>
      </c>
      <c r="T71" s="515">
        <v>0</v>
      </c>
      <c r="U71" s="515">
        <v>0</v>
      </c>
      <c r="V71" s="515">
        <v>4.2</v>
      </c>
      <c r="W71" s="515">
        <v>0.6</v>
      </c>
      <c r="X71" s="515">
        <v>0.4</v>
      </c>
      <c r="Y71" s="515">
        <v>0</v>
      </c>
      <c r="Z71" s="515">
        <v>0</v>
      </c>
      <c r="AA71" s="515">
        <v>0</v>
      </c>
      <c r="AB71" s="515">
        <v>0</v>
      </c>
      <c r="AC71" s="515">
        <v>0</v>
      </c>
      <c r="AD71" s="515">
        <v>0.3</v>
      </c>
      <c r="AE71" s="515">
        <v>4.7</v>
      </c>
      <c r="AF71" s="515">
        <v>0</v>
      </c>
      <c r="AG71" s="515">
        <v>0.1</v>
      </c>
      <c r="AH71" s="512">
        <f t="shared" si="2"/>
        <v>25.6</v>
      </c>
      <c r="AI71" s="513"/>
    </row>
    <row r="72" spans="1:35" ht="17.25" customHeight="1" x14ac:dyDescent="0.2">
      <c r="A72" s="526">
        <v>1572</v>
      </c>
      <c r="B72" s="507" t="s">
        <v>31</v>
      </c>
      <c r="C72" s="508"/>
      <c r="D72" s="515">
        <v>0</v>
      </c>
      <c r="E72" s="515">
        <v>0</v>
      </c>
      <c r="F72" s="515">
        <v>0.2</v>
      </c>
      <c r="G72" s="515">
        <v>18.3</v>
      </c>
      <c r="H72" s="515">
        <v>7.9</v>
      </c>
      <c r="I72" s="515">
        <v>0</v>
      </c>
      <c r="J72" s="511">
        <v>0</v>
      </c>
      <c r="K72" s="511">
        <v>0</v>
      </c>
      <c r="L72" s="511">
        <v>0</v>
      </c>
      <c r="M72" s="511">
        <v>7.7</v>
      </c>
      <c r="N72" s="511">
        <v>0.2</v>
      </c>
      <c r="O72" s="511">
        <v>0</v>
      </c>
      <c r="P72" s="511">
        <v>0</v>
      </c>
      <c r="Q72" s="511">
        <v>0</v>
      </c>
      <c r="R72" s="515">
        <v>0</v>
      </c>
      <c r="S72" s="515">
        <v>0</v>
      </c>
      <c r="T72" s="515">
        <v>0</v>
      </c>
      <c r="U72" s="515">
        <v>0</v>
      </c>
      <c r="V72" s="515">
        <v>1.1000000000000001</v>
      </c>
      <c r="W72" s="515">
        <v>3.1</v>
      </c>
      <c r="X72" s="515">
        <v>0</v>
      </c>
      <c r="Y72" s="515">
        <v>0</v>
      </c>
      <c r="Z72" s="515">
        <v>0</v>
      </c>
      <c r="AA72" s="515">
        <v>0</v>
      </c>
      <c r="AB72" s="515">
        <v>0</v>
      </c>
      <c r="AC72" s="515">
        <v>0</v>
      </c>
      <c r="AD72" s="515">
        <v>0.7</v>
      </c>
      <c r="AE72" s="515">
        <v>25.6</v>
      </c>
      <c r="AF72" s="515">
        <v>0</v>
      </c>
      <c r="AG72" s="515">
        <v>0.1</v>
      </c>
      <c r="AH72" s="512">
        <f t="shared" si="2"/>
        <v>64.900000000000006</v>
      </c>
      <c r="AI72" s="513"/>
    </row>
    <row r="73" spans="1:35" ht="17.25" customHeight="1" x14ac:dyDescent="0.2">
      <c r="A73" s="526">
        <v>1591</v>
      </c>
      <c r="B73" s="507" t="s">
        <v>117</v>
      </c>
      <c r="C73" s="508"/>
      <c r="D73" s="515">
        <v>0</v>
      </c>
      <c r="E73" s="515">
        <v>0</v>
      </c>
      <c r="F73" s="515">
        <v>0.4</v>
      </c>
      <c r="G73" s="515">
        <v>6.5</v>
      </c>
      <c r="H73" s="515">
        <v>2.7</v>
      </c>
      <c r="I73" s="515">
        <v>0</v>
      </c>
      <c r="J73" s="511">
        <v>0</v>
      </c>
      <c r="K73" s="511">
        <v>0</v>
      </c>
      <c r="L73" s="511">
        <v>0</v>
      </c>
      <c r="M73" s="511">
        <v>0</v>
      </c>
      <c r="N73" s="511">
        <v>0</v>
      </c>
      <c r="O73" s="511">
        <v>0</v>
      </c>
      <c r="P73" s="511">
        <v>0</v>
      </c>
      <c r="Q73" s="511">
        <v>0</v>
      </c>
      <c r="R73" s="515">
        <v>0</v>
      </c>
      <c r="S73" s="515">
        <v>0</v>
      </c>
      <c r="T73" s="515">
        <v>0</v>
      </c>
      <c r="U73" s="515">
        <v>0</v>
      </c>
      <c r="V73" s="515">
        <v>1.2</v>
      </c>
      <c r="W73" s="515">
        <v>1.4</v>
      </c>
      <c r="X73" s="515">
        <v>0.3</v>
      </c>
      <c r="Y73" s="515">
        <v>0</v>
      </c>
      <c r="Z73" s="515">
        <v>0</v>
      </c>
      <c r="AA73" s="515">
        <v>0</v>
      </c>
      <c r="AB73" s="515">
        <v>5.0999999999999996</v>
      </c>
      <c r="AC73" s="515">
        <v>0</v>
      </c>
      <c r="AD73" s="515">
        <v>0</v>
      </c>
      <c r="AE73" s="515">
        <v>4.5</v>
      </c>
      <c r="AF73" s="515">
        <v>0</v>
      </c>
      <c r="AG73" s="515">
        <v>0</v>
      </c>
      <c r="AH73" s="512">
        <f t="shared" si="2"/>
        <v>22.1</v>
      </c>
      <c r="AI73" s="513"/>
    </row>
    <row r="74" spans="1:35" ht="17.25" customHeight="1" x14ac:dyDescent="0.2">
      <c r="A74" s="526">
        <v>1592</v>
      </c>
      <c r="B74" s="507" t="s">
        <v>66</v>
      </c>
      <c r="C74" s="508"/>
      <c r="D74" s="515">
        <v>0</v>
      </c>
      <c r="E74" s="515">
        <v>0</v>
      </c>
      <c r="F74" s="515">
        <v>1</v>
      </c>
      <c r="G74" s="515">
        <v>28.2</v>
      </c>
      <c r="H74" s="515">
        <v>9.6</v>
      </c>
      <c r="I74" s="515">
        <v>0</v>
      </c>
      <c r="J74" s="511">
        <v>0</v>
      </c>
      <c r="K74" s="511">
        <v>0</v>
      </c>
      <c r="L74" s="511">
        <v>0</v>
      </c>
      <c r="M74" s="511">
        <v>1</v>
      </c>
      <c r="N74" s="511">
        <v>0</v>
      </c>
      <c r="O74" s="511">
        <v>0</v>
      </c>
      <c r="P74" s="511">
        <v>0</v>
      </c>
      <c r="Q74" s="511">
        <v>0</v>
      </c>
      <c r="R74" s="515">
        <v>0</v>
      </c>
      <c r="S74" s="515">
        <v>0</v>
      </c>
      <c r="T74" s="515">
        <v>0</v>
      </c>
      <c r="U74" s="515">
        <v>0</v>
      </c>
      <c r="V74" s="515">
        <v>2.6</v>
      </c>
      <c r="W74" s="515">
        <v>2</v>
      </c>
      <c r="X74" s="515">
        <v>0</v>
      </c>
      <c r="Y74" s="515">
        <v>0</v>
      </c>
      <c r="Z74" s="515">
        <v>0</v>
      </c>
      <c r="AA74" s="515">
        <v>0</v>
      </c>
      <c r="AB74" s="515">
        <v>0</v>
      </c>
      <c r="AC74" s="515">
        <v>0</v>
      </c>
      <c r="AD74" s="515">
        <v>11.2</v>
      </c>
      <c r="AE74" s="515">
        <v>23</v>
      </c>
      <c r="AF74" s="515">
        <v>0.2</v>
      </c>
      <c r="AG74" s="515">
        <v>0</v>
      </c>
      <c r="AH74" s="512">
        <f t="shared" si="2"/>
        <v>78.8</v>
      </c>
      <c r="AI74" s="513"/>
    </row>
    <row r="75" spans="1:35" ht="17.25" customHeight="1" x14ac:dyDescent="0.2">
      <c r="A75" s="526">
        <v>1597</v>
      </c>
      <c r="B75" s="507" t="s">
        <v>67</v>
      </c>
      <c r="C75" s="508"/>
      <c r="D75" s="515">
        <v>0</v>
      </c>
      <c r="E75" s="515">
        <v>0</v>
      </c>
      <c r="F75" s="515">
        <v>2.2000000000000002</v>
      </c>
      <c r="G75" s="515">
        <v>13.6</v>
      </c>
      <c r="H75" s="515">
        <v>2.4</v>
      </c>
      <c r="I75" s="515">
        <v>0</v>
      </c>
      <c r="J75" s="511">
        <v>0</v>
      </c>
      <c r="K75" s="511">
        <v>0</v>
      </c>
      <c r="L75" s="511">
        <v>0</v>
      </c>
      <c r="M75" s="511">
        <v>0</v>
      </c>
      <c r="N75" s="511">
        <v>0</v>
      </c>
      <c r="O75" s="511">
        <v>0</v>
      </c>
      <c r="P75" s="511">
        <v>0</v>
      </c>
      <c r="Q75" s="511">
        <v>0</v>
      </c>
      <c r="R75" s="515">
        <v>0</v>
      </c>
      <c r="S75" s="515">
        <v>0</v>
      </c>
      <c r="T75" s="515">
        <v>0</v>
      </c>
      <c r="U75" s="515">
        <v>0</v>
      </c>
      <c r="V75" s="515">
        <v>2.4</v>
      </c>
      <c r="W75" s="515">
        <v>1.2</v>
      </c>
      <c r="X75" s="515">
        <v>0.6</v>
      </c>
      <c r="Y75" s="515">
        <v>0</v>
      </c>
      <c r="Z75" s="515">
        <v>0</v>
      </c>
      <c r="AA75" s="515">
        <v>0</v>
      </c>
      <c r="AB75" s="515">
        <v>0</v>
      </c>
      <c r="AC75" s="515">
        <v>0</v>
      </c>
      <c r="AD75" s="515">
        <v>0.6</v>
      </c>
      <c r="AE75" s="515">
        <v>5.4</v>
      </c>
      <c r="AF75" s="515">
        <v>0</v>
      </c>
      <c r="AG75" s="515">
        <v>0</v>
      </c>
      <c r="AH75" s="512">
        <f t="shared" si="2"/>
        <v>28.4</v>
      </c>
      <c r="AI75" s="513"/>
    </row>
    <row r="76" spans="1:35" ht="17.25" customHeight="1" x14ac:dyDescent="0.2">
      <c r="A76" s="526">
        <v>1630</v>
      </c>
      <c r="B76" s="507" t="s">
        <v>68</v>
      </c>
      <c r="C76" s="508"/>
      <c r="D76" s="515">
        <v>0</v>
      </c>
      <c r="E76" s="515">
        <v>0</v>
      </c>
      <c r="F76" s="530" t="s">
        <v>48</v>
      </c>
      <c r="G76" s="515">
        <v>25.8</v>
      </c>
      <c r="H76" s="515">
        <v>9.1999999999999993</v>
      </c>
      <c r="I76" s="515">
        <v>0</v>
      </c>
      <c r="J76" s="511">
        <v>0</v>
      </c>
      <c r="K76" s="511">
        <v>0.1</v>
      </c>
      <c r="L76" s="511">
        <v>0</v>
      </c>
      <c r="M76" s="511">
        <v>0</v>
      </c>
      <c r="N76" s="511">
        <v>0.1</v>
      </c>
      <c r="O76" s="511">
        <v>0</v>
      </c>
      <c r="P76" s="511">
        <v>0</v>
      </c>
      <c r="Q76" s="511">
        <v>0</v>
      </c>
      <c r="R76" s="515">
        <v>0</v>
      </c>
      <c r="S76" s="515">
        <v>0</v>
      </c>
      <c r="T76" s="515">
        <v>0</v>
      </c>
      <c r="U76" s="515">
        <v>0</v>
      </c>
      <c r="V76" s="515">
        <v>0.6</v>
      </c>
      <c r="W76" s="515">
        <v>7.3</v>
      </c>
      <c r="X76" s="515">
        <v>0</v>
      </c>
      <c r="Y76" s="515">
        <v>0</v>
      </c>
      <c r="Z76" s="515">
        <v>0</v>
      </c>
      <c r="AA76" s="515">
        <v>0</v>
      </c>
      <c r="AB76" s="515">
        <v>0</v>
      </c>
      <c r="AC76" s="515">
        <v>0</v>
      </c>
      <c r="AD76" s="515">
        <v>0.2</v>
      </c>
      <c r="AE76" s="515">
        <v>20.2</v>
      </c>
      <c r="AF76" s="515">
        <v>0</v>
      </c>
      <c r="AG76" s="515">
        <v>0</v>
      </c>
      <c r="AH76" s="529">
        <f t="shared" si="2"/>
        <v>63.5</v>
      </c>
      <c r="AI76" s="513"/>
    </row>
    <row r="77" spans="1:35" ht="17.25" customHeight="1" x14ac:dyDescent="0.2">
      <c r="A77" s="526">
        <v>1632</v>
      </c>
      <c r="B77" s="507" t="s">
        <v>69</v>
      </c>
      <c r="C77" s="508"/>
      <c r="D77" s="515">
        <v>0</v>
      </c>
      <c r="E77" s="515">
        <v>0</v>
      </c>
      <c r="F77" s="515">
        <v>0.6</v>
      </c>
      <c r="G77" s="515">
        <v>33.4</v>
      </c>
      <c r="H77" s="515">
        <v>3.3</v>
      </c>
      <c r="I77" s="515">
        <v>0</v>
      </c>
      <c r="J77" s="511">
        <v>0</v>
      </c>
      <c r="K77" s="511">
        <v>0</v>
      </c>
      <c r="L77" s="511">
        <v>0</v>
      </c>
      <c r="M77" s="511">
        <v>1.3</v>
      </c>
      <c r="N77" s="511">
        <v>0</v>
      </c>
      <c r="O77" s="511">
        <v>0</v>
      </c>
      <c r="P77" s="511">
        <v>0</v>
      </c>
      <c r="Q77" s="511">
        <v>0</v>
      </c>
      <c r="R77" s="515">
        <v>0</v>
      </c>
      <c r="S77" s="515">
        <v>0</v>
      </c>
      <c r="T77" s="515">
        <v>0</v>
      </c>
      <c r="U77" s="515">
        <v>0</v>
      </c>
      <c r="V77" s="515">
        <v>1.6</v>
      </c>
      <c r="W77" s="515">
        <v>0.9</v>
      </c>
      <c r="X77" s="515">
        <v>0.6</v>
      </c>
      <c r="Y77" s="515">
        <v>0.1</v>
      </c>
      <c r="Z77" s="515">
        <v>0</v>
      </c>
      <c r="AA77" s="515">
        <v>0</v>
      </c>
      <c r="AB77" s="515">
        <v>0</v>
      </c>
      <c r="AC77" s="515">
        <v>0</v>
      </c>
      <c r="AD77" s="515">
        <v>3.2</v>
      </c>
      <c r="AE77" s="515">
        <v>18.399999999999999</v>
      </c>
      <c r="AF77" s="515">
        <v>0.1</v>
      </c>
      <c r="AG77" s="515">
        <v>0</v>
      </c>
      <c r="AH77" s="512">
        <f t="shared" si="2"/>
        <v>63.5</v>
      </c>
      <c r="AI77" s="513"/>
    </row>
    <row r="78" spans="1:35" ht="17.25" customHeight="1" x14ac:dyDescent="0.2">
      <c r="A78" s="526">
        <v>1634</v>
      </c>
      <c r="B78" s="507" t="s">
        <v>89</v>
      </c>
      <c r="C78" s="508"/>
      <c r="D78" s="515">
        <v>0</v>
      </c>
      <c r="E78" s="515">
        <v>0</v>
      </c>
      <c r="F78" s="515">
        <v>0</v>
      </c>
      <c r="G78" s="515">
        <v>28.4</v>
      </c>
      <c r="H78" s="515">
        <v>5.4</v>
      </c>
      <c r="I78" s="515">
        <v>0</v>
      </c>
      <c r="J78" s="511">
        <v>0</v>
      </c>
      <c r="K78" s="511">
        <v>0</v>
      </c>
      <c r="L78" s="511">
        <v>0</v>
      </c>
      <c r="M78" s="511">
        <v>0.5</v>
      </c>
      <c r="N78" s="511">
        <v>0</v>
      </c>
      <c r="O78" s="511">
        <v>0</v>
      </c>
      <c r="P78" s="511">
        <v>0</v>
      </c>
      <c r="Q78" s="511">
        <v>0</v>
      </c>
      <c r="R78" s="515">
        <v>0</v>
      </c>
      <c r="S78" s="515">
        <v>0</v>
      </c>
      <c r="T78" s="515">
        <v>0</v>
      </c>
      <c r="U78" s="515">
        <v>0</v>
      </c>
      <c r="V78" s="515">
        <v>1.4</v>
      </c>
      <c r="W78" s="515">
        <v>4.9000000000000004</v>
      </c>
      <c r="X78" s="515">
        <v>0</v>
      </c>
      <c r="Y78" s="515">
        <v>0</v>
      </c>
      <c r="Z78" s="515">
        <v>0</v>
      </c>
      <c r="AA78" s="515">
        <v>0</v>
      </c>
      <c r="AB78" s="515">
        <v>0</v>
      </c>
      <c r="AC78" s="515">
        <v>0</v>
      </c>
      <c r="AD78" s="515">
        <v>1.1000000000000001</v>
      </c>
      <c r="AE78" s="515">
        <v>33.200000000000003</v>
      </c>
      <c r="AF78" s="515">
        <v>0</v>
      </c>
      <c r="AG78" s="515">
        <v>0</v>
      </c>
      <c r="AH78" s="512">
        <f t="shared" si="2"/>
        <v>74.900000000000006</v>
      </c>
      <c r="AI78" s="513"/>
    </row>
    <row r="79" spans="1:35" ht="17.25" customHeight="1" x14ac:dyDescent="0.2">
      <c r="A79" s="526">
        <v>1640</v>
      </c>
      <c r="B79" s="507" t="s">
        <v>70</v>
      </c>
      <c r="C79" s="508"/>
      <c r="D79" s="515">
        <v>0</v>
      </c>
      <c r="E79" s="515">
        <v>0</v>
      </c>
      <c r="F79" s="515">
        <v>0</v>
      </c>
      <c r="G79" s="515">
        <v>8.1999999999999993</v>
      </c>
      <c r="H79" s="515">
        <v>5.2</v>
      </c>
      <c r="I79" s="515">
        <v>0.2</v>
      </c>
      <c r="J79" s="511">
        <v>0</v>
      </c>
      <c r="K79" s="511">
        <v>0</v>
      </c>
      <c r="L79" s="511">
        <v>0.2</v>
      </c>
      <c r="M79" s="511">
        <v>0</v>
      </c>
      <c r="N79" s="511">
        <v>0</v>
      </c>
      <c r="O79" s="511">
        <v>0</v>
      </c>
      <c r="P79" s="511">
        <v>0.2</v>
      </c>
      <c r="Q79" s="511">
        <v>0</v>
      </c>
      <c r="R79" s="515">
        <v>0</v>
      </c>
      <c r="S79" s="515">
        <v>0.2</v>
      </c>
      <c r="T79" s="515">
        <v>0</v>
      </c>
      <c r="U79" s="515">
        <v>0</v>
      </c>
      <c r="V79" s="515">
        <v>0.4</v>
      </c>
      <c r="W79" s="515">
        <v>2.2000000000000002</v>
      </c>
      <c r="X79" s="515">
        <v>0.6</v>
      </c>
      <c r="Y79" s="515">
        <v>0.2</v>
      </c>
      <c r="Z79" s="515">
        <v>0</v>
      </c>
      <c r="AA79" s="515">
        <v>0</v>
      </c>
      <c r="AB79" s="515">
        <v>6.2</v>
      </c>
      <c r="AC79" s="515" t="s">
        <v>122</v>
      </c>
      <c r="AD79" s="515">
        <v>0.2</v>
      </c>
      <c r="AE79" s="515">
        <v>4</v>
      </c>
      <c r="AF79" s="515">
        <v>0</v>
      </c>
      <c r="AG79" s="515">
        <v>0</v>
      </c>
      <c r="AH79" s="512">
        <f t="shared" si="2"/>
        <v>27.999999999999996</v>
      </c>
      <c r="AI79" s="513"/>
    </row>
    <row r="80" spans="1:35" ht="17.25" customHeight="1" x14ac:dyDescent="0.2">
      <c r="A80" s="526">
        <v>1666</v>
      </c>
      <c r="B80" s="507" t="s">
        <v>71</v>
      </c>
      <c r="C80" s="508"/>
      <c r="D80" s="515">
        <v>0</v>
      </c>
      <c r="E80" s="515">
        <v>0</v>
      </c>
      <c r="F80" s="515">
        <v>0</v>
      </c>
      <c r="G80" s="515">
        <v>10.4</v>
      </c>
      <c r="H80" s="515">
        <v>5.4</v>
      </c>
      <c r="I80" s="515">
        <v>0.2</v>
      </c>
      <c r="J80" s="511">
        <v>0</v>
      </c>
      <c r="K80" s="511">
        <v>0</v>
      </c>
      <c r="L80" s="511">
        <v>0</v>
      </c>
      <c r="M80" s="511">
        <v>0</v>
      </c>
      <c r="N80" s="511">
        <v>0</v>
      </c>
      <c r="O80" s="511">
        <v>0</v>
      </c>
      <c r="P80" s="511">
        <v>0.2</v>
      </c>
      <c r="Q80" s="511">
        <v>0</v>
      </c>
      <c r="R80" s="515">
        <v>0</v>
      </c>
      <c r="S80" s="515">
        <v>0</v>
      </c>
      <c r="T80" s="515">
        <v>0</v>
      </c>
      <c r="U80" s="515">
        <v>0</v>
      </c>
      <c r="V80" s="515">
        <v>0.7</v>
      </c>
      <c r="W80" s="515">
        <v>1</v>
      </c>
      <c r="X80" s="515">
        <v>0.3</v>
      </c>
      <c r="Y80" s="515">
        <v>0</v>
      </c>
      <c r="Z80" s="515">
        <v>0</v>
      </c>
      <c r="AA80" s="515">
        <v>0</v>
      </c>
      <c r="AB80" s="515">
        <v>13.2</v>
      </c>
      <c r="AC80" s="515">
        <v>0</v>
      </c>
      <c r="AD80" s="515">
        <v>0.1</v>
      </c>
      <c r="AE80" s="515">
        <v>9</v>
      </c>
      <c r="AF80" s="515">
        <v>0</v>
      </c>
      <c r="AG80" s="515">
        <v>0</v>
      </c>
      <c r="AH80" s="512">
        <f t="shared" si="2"/>
        <v>40.5</v>
      </c>
      <c r="AI80" s="513"/>
    </row>
    <row r="81" spans="1:35" ht="17.25" customHeight="1" x14ac:dyDescent="0.2">
      <c r="A81" s="526">
        <v>1668</v>
      </c>
      <c r="B81" s="507" t="s">
        <v>72</v>
      </c>
      <c r="C81" s="508"/>
      <c r="D81" s="515">
        <v>0</v>
      </c>
      <c r="E81" s="515">
        <v>0</v>
      </c>
      <c r="F81" s="515">
        <v>0</v>
      </c>
      <c r="G81" s="515">
        <v>10.1</v>
      </c>
      <c r="H81" s="515">
        <v>5.3</v>
      </c>
      <c r="I81" s="515">
        <v>0.1</v>
      </c>
      <c r="J81" s="511">
        <v>0.1</v>
      </c>
      <c r="K81" s="511">
        <v>0</v>
      </c>
      <c r="L81" s="511">
        <v>0.1</v>
      </c>
      <c r="M81" s="511">
        <v>0</v>
      </c>
      <c r="N81" s="511">
        <v>0</v>
      </c>
      <c r="O81" s="511">
        <v>0</v>
      </c>
      <c r="P81" s="511">
        <v>0.1</v>
      </c>
      <c r="Q81" s="511">
        <v>0</v>
      </c>
      <c r="R81" s="515">
        <v>0</v>
      </c>
      <c r="S81" s="515">
        <v>0.1</v>
      </c>
      <c r="T81" s="515">
        <v>0</v>
      </c>
      <c r="U81" s="515">
        <v>0</v>
      </c>
      <c r="V81" s="515">
        <v>0.6</v>
      </c>
      <c r="W81" s="515">
        <v>1.2</v>
      </c>
      <c r="X81" s="515">
        <v>0.5</v>
      </c>
      <c r="Y81" s="515">
        <v>0</v>
      </c>
      <c r="Z81" s="527" t="s">
        <v>48</v>
      </c>
      <c r="AA81" s="531"/>
      <c r="AB81" s="531"/>
      <c r="AC81" s="528"/>
      <c r="AD81" s="515">
        <v>0.1</v>
      </c>
      <c r="AE81" s="511">
        <v>5.6</v>
      </c>
      <c r="AF81" s="515">
        <v>0</v>
      </c>
      <c r="AG81" s="515">
        <v>0.1</v>
      </c>
      <c r="AH81" s="529">
        <f t="shared" si="2"/>
        <v>24</v>
      </c>
      <c r="AI81" s="513"/>
    </row>
    <row r="82" spans="1:35" ht="17.25" customHeight="1" x14ac:dyDescent="0.2">
      <c r="A82" s="526">
        <v>1674</v>
      </c>
      <c r="B82" s="507" t="s">
        <v>73</v>
      </c>
      <c r="C82" s="508"/>
      <c r="D82" s="515">
        <v>0</v>
      </c>
      <c r="E82" s="515">
        <v>0</v>
      </c>
      <c r="F82" s="515">
        <v>4.9000000000000004</v>
      </c>
      <c r="G82" s="515">
        <v>19.899999999999999</v>
      </c>
      <c r="H82" s="515">
        <v>1.9</v>
      </c>
      <c r="I82" s="515">
        <v>0</v>
      </c>
      <c r="J82" s="511">
        <v>0.1</v>
      </c>
      <c r="K82" s="511">
        <v>0</v>
      </c>
      <c r="L82" s="511">
        <v>0.1</v>
      </c>
      <c r="M82" s="511">
        <v>0.7</v>
      </c>
      <c r="N82" s="511">
        <v>0.2</v>
      </c>
      <c r="O82" s="511">
        <v>0</v>
      </c>
      <c r="P82" s="511">
        <v>0</v>
      </c>
      <c r="Q82" s="511">
        <v>0</v>
      </c>
      <c r="R82" s="515">
        <v>0</v>
      </c>
      <c r="S82" s="515">
        <v>0</v>
      </c>
      <c r="T82" s="515">
        <v>0</v>
      </c>
      <c r="U82" s="515">
        <v>0</v>
      </c>
      <c r="V82" s="515">
        <v>0.9</v>
      </c>
      <c r="W82" s="515">
        <v>4.2</v>
      </c>
      <c r="X82" s="515">
        <v>0.2</v>
      </c>
      <c r="Y82" s="515">
        <v>0</v>
      </c>
      <c r="Z82" s="515">
        <v>0</v>
      </c>
      <c r="AA82" s="515">
        <v>0</v>
      </c>
      <c r="AB82" s="515">
        <v>3.5</v>
      </c>
      <c r="AC82" s="515">
        <v>0</v>
      </c>
      <c r="AD82" s="515">
        <v>0.6</v>
      </c>
      <c r="AE82" s="515">
        <v>46.6</v>
      </c>
      <c r="AF82" s="515">
        <v>0</v>
      </c>
      <c r="AG82" s="515">
        <v>0</v>
      </c>
      <c r="AH82" s="512">
        <f t="shared" si="2"/>
        <v>83.800000000000011</v>
      </c>
      <c r="AI82" s="513"/>
    </row>
    <row r="83" spans="1:35" ht="17.25" customHeight="1" x14ac:dyDescent="0.2">
      <c r="A83" s="526">
        <v>1686</v>
      </c>
      <c r="B83" s="507" t="s">
        <v>74</v>
      </c>
      <c r="C83" s="508"/>
      <c r="D83" s="515">
        <v>0</v>
      </c>
      <c r="E83" s="515">
        <v>0</v>
      </c>
      <c r="F83" s="515">
        <v>0</v>
      </c>
      <c r="G83" s="515">
        <v>29.4</v>
      </c>
      <c r="H83" s="515">
        <v>5</v>
      </c>
      <c r="I83" s="515">
        <v>0.2</v>
      </c>
      <c r="J83" s="511">
        <v>0</v>
      </c>
      <c r="K83" s="511">
        <v>0</v>
      </c>
      <c r="L83" s="511">
        <v>0</v>
      </c>
      <c r="M83" s="511">
        <v>0</v>
      </c>
      <c r="N83" s="511">
        <v>0.2</v>
      </c>
      <c r="O83" s="511">
        <v>0</v>
      </c>
      <c r="P83" s="511">
        <v>0</v>
      </c>
      <c r="Q83" s="511">
        <v>0</v>
      </c>
      <c r="R83" s="515">
        <v>0</v>
      </c>
      <c r="S83" s="515">
        <v>0</v>
      </c>
      <c r="T83" s="515">
        <v>0</v>
      </c>
      <c r="U83" s="515">
        <v>0</v>
      </c>
      <c r="V83" s="515">
        <v>1</v>
      </c>
      <c r="W83" s="515">
        <v>2.4</v>
      </c>
      <c r="X83" s="515">
        <v>0.2</v>
      </c>
      <c r="Y83" s="515">
        <v>0</v>
      </c>
      <c r="Z83" s="515">
        <v>0</v>
      </c>
      <c r="AA83" s="515">
        <v>0</v>
      </c>
      <c r="AB83" s="515">
        <v>0.6</v>
      </c>
      <c r="AC83" s="515">
        <v>0</v>
      </c>
      <c r="AD83" s="515">
        <v>3.6</v>
      </c>
      <c r="AE83" s="515">
        <v>20.6</v>
      </c>
      <c r="AF83" s="515">
        <v>0.2</v>
      </c>
      <c r="AG83" s="515">
        <v>0</v>
      </c>
      <c r="AH83" s="512">
        <f t="shared" si="2"/>
        <v>63.400000000000013</v>
      </c>
      <c r="AI83" s="513"/>
    </row>
    <row r="84" spans="1:35" ht="17.25" customHeight="1" x14ac:dyDescent="0.2">
      <c r="A84" s="526">
        <v>1690</v>
      </c>
      <c r="B84" s="507" t="s">
        <v>37</v>
      </c>
      <c r="C84" s="508"/>
      <c r="D84" s="515">
        <v>0</v>
      </c>
      <c r="E84" s="515">
        <v>0</v>
      </c>
      <c r="F84" s="515">
        <v>0</v>
      </c>
      <c r="G84" s="515">
        <v>19.100000000000001</v>
      </c>
      <c r="H84" s="515">
        <v>4.2</v>
      </c>
      <c r="I84" s="515">
        <v>0</v>
      </c>
      <c r="J84" s="511">
        <v>0</v>
      </c>
      <c r="K84" s="511">
        <v>0</v>
      </c>
      <c r="L84" s="511">
        <v>0</v>
      </c>
      <c r="M84" s="527" t="s">
        <v>48</v>
      </c>
      <c r="N84" s="531"/>
      <c r="O84" s="531"/>
      <c r="P84" s="531"/>
      <c r="Q84" s="531"/>
      <c r="R84" s="531"/>
      <c r="S84" s="531"/>
      <c r="T84" s="531"/>
      <c r="U84" s="531"/>
      <c r="V84" s="531"/>
      <c r="W84" s="531"/>
      <c r="X84" s="531"/>
      <c r="Y84" s="531"/>
      <c r="Z84" s="531"/>
      <c r="AA84" s="531"/>
      <c r="AB84" s="531"/>
      <c r="AC84" s="531"/>
      <c r="AD84" s="531"/>
      <c r="AE84" s="531"/>
      <c r="AF84" s="531"/>
      <c r="AG84" s="528"/>
      <c r="AH84" s="529">
        <f t="shared" si="2"/>
        <v>23.3</v>
      </c>
      <c r="AI84" s="513"/>
    </row>
    <row r="85" spans="1:35" ht="17.25" customHeight="1" x14ac:dyDescent="0.2">
      <c r="A85" s="526">
        <v>1800</v>
      </c>
      <c r="B85" s="507" t="s">
        <v>75</v>
      </c>
      <c r="C85" s="508"/>
      <c r="D85" s="515">
        <v>0</v>
      </c>
      <c r="E85" s="515">
        <v>0</v>
      </c>
      <c r="F85" s="515">
        <v>0</v>
      </c>
      <c r="G85" s="515">
        <v>1.8</v>
      </c>
      <c r="H85" s="515">
        <v>14.8</v>
      </c>
      <c r="I85" s="515">
        <v>0.2</v>
      </c>
      <c r="J85" s="511">
        <v>0</v>
      </c>
      <c r="K85" s="511">
        <v>0</v>
      </c>
      <c r="L85" s="511">
        <v>0</v>
      </c>
      <c r="M85" s="511">
        <v>0</v>
      </c>
      <c r="N85" s="511">
        <v>0</v>
      </c>
      <c r="O85" s="511">
        <v>0</v>
      </c>
      <c r="P85" s="511">
        <v>0</v>
      </c>
      <c r="Q85" s="511">
        <v>0</v>
      </c>
      <c r="R85" s="515">
        <v>0</v>
      </c>
      <c r="S85" s="515">
        <v>0</v>
      </c>
      <c r="T85" s="515">
        <v>0</v>
      </c>
      <c r="U85" s="515">
        <v>0</v>
      </c>
      <c r="V85" s="515">
        <v>0</v>
      </c>
      <c r="W85" s="515">
        <v>4.2</v>
      </c>
      <c r="X85" s="515">
        <v>0</v>
      </c>
      <c r="Y85" s="515">
        <v>0</v>
      </c>
      <c r="Z85" s="515">
        <v>0</v>
      </c>
      <c r="AA85" s="515">
        <v>0</v>
      </c>
      <c r="AB85" s="515">
        <v>20.2</v>
      </c>
      <c r="AC85" s="515">
        <v>0.2</v>
      </c>
      <c r="AD85" s="515">
        <v>0</v>
      </c>
      <c r="AE85" s="515">
        <v>24.8</v>
      </c>
      <c r="AF85" s="515">
        <v>0</v>
      </c>
      <c r="AG85" s="515">
        <v>0</v>
      </c>
      <c r="AH85" s="512">
        <f t="shared" si="2"/>
        <v>66.2</v>
      </c>
      <c r="AI85" s="513"/>
    </row>
    <row r="86" spans="1:35" ht="17.25" customHeight="1" x14ac:dyDescent="0.2">
      <c r="A86" s="526">
        <v>1810</v>
      </c>
      <c r="B86" s="507" t="s">
        <v>76</v>
      </c>
      <c r="C86" s="508"/>
      <c r="D86" s="515">
        <v>0</v>
      </c>
      <c r="E86" s="515">
        <v>0</v>
      </c>
      <c r="F86" s="515">
        <v>0</v>
      </c>
      <c r="G86" s="515">
        <v>3.3</v>
      </c>
      <c r="H86" s="515">
        <v>31.7</v>
      </c>
      <c r="I86" s="515">
        <v>0</v>
      </c>
      <c r="J86" s="511">
        <v>0</v>
      </c>
      <c r="K86" s="511">
        <v>0</v>
      </c>
      <c r="L86" s="511">
        <v>0</v>
      </c>
      <c r="M86" s="511">
        <v>0</v>
      </c>
      <c r="N86" s="511">
        <v>0</v>
      </c>
      <c r="O86" s="511">
        <v>0</v>
      </c>
      <c r="P86" s="511">
        <v>0</v>
      </c>
      <c r="Q86" s="511">
        <v>0</v>
      </c>
      <c r="R86" s="515">
        <v>0</v>
      </c>
      <c r="S86" s="515">
        <v>0</v>
      </c>
      <c r="T86" s="515">
        <v>0</v>
      </c>
      <c r="U86" s="515">
        <v>0</v>
      </c>
      <c r="V86" s="515">
        <v>0</v>
      </c>
      <c r="W86" s="515">
        <v>8.1</v>
      </c>
      <c r="X86" s="515">
        <v>0</v>
      </c>
      <c r="Y86" s="515">
        <v>0</v>
      </c>
      <c r="Z86" s="515">
        <v>0</v>
      </c>
      <c r="AA86" s="515">
        <v>0</v>
      </c>
      <c r="AB86" s="515">
        <v>71</v>
      </c>
      <c r="AC86" s="515">
        <v>0</v>
      </c>
      <c r="AD86" s="515">
        <v>0</v>
      </c>
      <c r="AE86" s="515">
        <v>24.2</v>
      </c>
      <c r="AF86" s="515">
        <v>1.1000000000000001</v>
      </c>
      <c r="AG86" s="515">
        <v>0</v>
      </c>
      <c r="AH86" s="512">
        <f t="shared" si="2"/>
        <v>139.39999999999998</v>
      </c>
      <c r="AI86" s="513"/>
    </row>
    <row r="87" spans="1:35" ht="17.25" customHeight="1" x14ac:dyDescent="0.2">
      <c r="A87" s="526">
        <v>1889</v>
      </c>
      <c r="B87" s="507" t="s">
        <v>77</v>
      </c>
      <c r="C87" s="508"/>
      <c r="D87" s="515">
        <v>0</v>
      </c>
      <c r="E87" s="515">
        <v>1.6</v>
      </c>
      <c r="F87" s="515">
        <v>1</v>
      </c>
      <c r="G87" s="515">
        <v>1</v>
      </c>
      <c r="H87" s="515">
        <v>21.2</v>
      </c>
      <c r="I87" s="515">
        <v>0</v>
      </c>
      <c r="J87" s="511">
        <v>0</v>
      </c>
      <c r="K87" s="511">
        <v>0</v>
      </c>
      <c r="L87" s="511">
        <v>0</v>
      </c>
      <c r="M87" s="511">
        <v>0</v>
      </c>
      <c r="N87" s="511">
        <v>0</v>
      </c>
      <c r="O87" s="511">
        <v>0</v>
      </c>
      <c r="P87" s="511">
        <v>0</v>
      </c>
      <c r="Q87" s="511">
        <v>0</v>
      </c>
      <c r="R87" s="515">
        <v>0</v>
      </c>
      <c r="S87" s="515">
        <v>0</v>
      </c>
      <c r="T87" s="515">
        <v>0</v>
      </c>
      <c r="U87" s="515">
        <v>0</v>
      </c>
      <c r="V87" s="515">
        <v>0</v>
      </c>
      <c r="W87" s="511">
        <v>9.1999999999999993</v>
      </c>
      <c r="X87" s="515">
        <v>0</v>
      </c>
      <c r="Y87" s="515">
        <v>0</v>
      </c>
      <c r="Z87" s="515">
        <v>0</v>
      </c>
      <c r="AA87" s="515">
        <v>0</v>
      </c>
      <c r="AB87" s="515">
        <v>8.8000000000000007</v>
      </c>
      <c r="AC87" s="515">
        <v>0</v>
      </c>
      <c r="AD87" s="515">
        <v>0</v>
      </c>
      <c r="AE87" s="515">
        <v>22.6</v>
      </c>
      <c r="AF87" s="515">
        <v>0</v>
      </c>
      <c r="AG87" s="515">
        <v>0</v>
      </c>
      <c r="AH87" s="512">
        <f t="shared" si="2"/>
        <v>65.400000000000006</v>
      </c>
      <c r="AI87" s="513"/>
    </row>
    <row r="88" spans="1:35" ht="8.25" customHeight="1" x14ac:dyDescent="0.2">
      <c r="C88" s="534"/>
      <c r="X88" s="535"/>
      <c r="Y88" s="535"/>
      <c r="Z88" s="535"/>
      <c r="AA88" s="535"/>
      <c r="AB88" s="535"/>
      <c r="AC88" s="535"/>
      <c r="AD88" s="535"/>
      <c r="AE88" s="535"/>
      <c r="AF88" s="535"/>
      <c r="AG88" s="535"/>
      <c r="AH88" s="536"/>
      <c r="AI88" s="537"/>
    </row>
    <row r="89" spans="1:35" ht="18.75" customHeight="1" x14ac:dyDescent="0.2">
      <c r="A89" s="492"/>
      <c r="B89" s="538" t="s">
        <v>78</v>
      </c>
      <c r="C89" s="539">
        <v>53.3</v>
      </c>
      <c r="D89" s="540">
        <v>0</v>
      </c>
      <c r="E89" s="540">
        <v>0</v>
      </c>
      <c r="F89" s="541"/>
      <c r="G89" s="541"/>
      <c r="H89" s="541">
        <v>23.9</v>
      </c>
      <c r="I89" s="540">
        <v>0</v>
      </c>
      <c r="J89" s="540">
        <v>0</v>
      </c>
      <c r="K89" s="540">
        <v>0</v>
      </c>
      <c r="L89" s="540">
        <v>0</v>
      </c>
      <c r="M89" s="540">
        <v>0.8</v>
      </c>
      <c r="N89" s="540">
        <v>0</v>
      </c>
      <c r="O89" s="540">
        <v>0</v>
      </c>
      <c r="P89" s="540">
        <v>0</v>
      </c>
      <c r="Q89" s="540">
        <v>0</v>
      </c>
      <c r="R89" s="540">
        <v>0</v>
      </c>
      <c r="S89" s="540">
        <v>0</v>
      </c>
      <c r="T89" s="540">
        <v>0</v>
      </c>
      <c r="U89" s="540">
        <v>0</v>
      </c>
      <c r="V89" s="540">
        <v>3.9</v>
      </c>
      <c r="W89" s="540">
        <v>8.6999999999999993</v>
      </c>
      <c r="X89" s="540">
        <v>0</v>
      </c>
      <c r="Y89" s="540">
        <v>0</v>
      </c>
      <c r="Z89" s="540">
        <v>0</v>
      </c>
      <c r="AA89" s="542"/>
      <c r="AB89" s="542"/>
      <c r="AC89" s="542">
        <v>2.7</v>
      </c>
      <c r="AD89" s="540">
        <v>2.5</v>
      </c>
      <c r="AE89" s="540">
        <v>18.600000000000001</v>
      </c>
      <c r="AF89" s="540">
        <v>0</v>
      </c>
      <c r="AG89" s="540">
        <v>0</v>
      </c>
      <c r="AH89" s="503">
        <v>64</v>
      </c>
      <c r="AI89" s="543">
        <f>AH89/C89</f>
        <v>1.2007504690431521</v>
      </c>
    </row>
    <row r="90" spans="1:35" ht="12.75" hidden="1" customHeight="1" x14ac:dyDescent="0.2">
      <c r="A90" s="492"/>
      <c r="B90" s="544"/>
      <c r="C90" s="545"/>
      <c r="D90" s="546">
        <f>SUM(D89)</f>
        <v>0</v>
      </c>
      <c r="E90" s="546">
        <f t="shared" ref="E90:AG90" si="3">SUM(E89,D90)</f>
        <v>0</v>
      </c>
      <c r="F90" s="546">
        <f t="shared" si="3"/>
        <v>0</v>
      </c>
      <c r="G90" s="546">
        <f t="shared" si="3"/>
        <v>0</v>
      </c>
      <c r="H90" s="546">
        <f t="shared" si="3"/>
        <v>23.9</v>
      </c>
      <c r="I90" s="546">
        <f t="shared" si="3"/>
        <v>23.9</v>
      </c>
      <c r="J90" s="546">
        <f t="shared" si="3"/>
        <v>23.9</v>
      </c>
      <c r="K90" s="546">
        <f t="shared" si="3"/>
        <v>23.9</v>
      </c>
      <c r="L90" s="546">
        <f t="shared" si="3"/>
        <v>23.9</v>
      </c>
      <c r="M90" s="546">
        <f t="shared" si="3"/>
        <v>24.7</v>
      </c>
      <c r="N90" s="546">
        <f t="shared" si="3"/>
        <v>24.7</v>
      </c>
      <c r="O90" s="546">
        <f t="shared" si="3"/>
        <v>24.7</v>
      </c>
      <c r="P90" s="546">
        <f t="shared" si="3"/>
        <v>24.7</v>
      </c>
      <c r="Q90" s="546">
        <f t="shared" si="3"/>
        <v>24.7</v>
      </c>
      <c r="R90" s="546">
        <f t="shared" si="3"/>
        <v>24.7</v>
      </c>
      <c r="S90" s="546">
        <f t="shared" si="3"/>
        <v>24.7</v>
      </c>
      <c r="T90" s="546">
        <f t="shared" si="3"/>
        <v>24.7</v>
      </c>
      <c r="U90" s="546">
        <f t="shared" si="3"/>
        <v>24.7</v>
      </c>
      <c r="V90" s="546">
        <f t="shared" si="3"/>
        <v>28.599999999999998</v>
      </c>
      <c r="W90" s="546">
        <f t="shared" si="3"/>
        <v>37.299999999999997</v>
      </c>
      <c r="X90" s="546">
        <f t="shared" si="3"/>
        <v>37.299999999999997</v>
      </c>
      <c r="Y90" s="546">
        <f t="shared" si="3"/>
        <v>37.299999999999997</v>
      </c>
      <c r="Z90" s="546">
        <f t="shared" si="3"/>
        <v>37.299999999999997</v>
      </c>
      <c r="AA90" s="546">
        <f t="shared" si="3"/>
        <v>37.299999999999997</v>
      </c>
      <c r="AB90" s="546">
        <f t="shared" si="3"/>
        <v>37.299999999999997</v>
      </c>
      <c r="AC90" s="546">
        <f t="shared" si="3"/>
        <v>40</v>
      </c>
      <c r="AD90" s="546">
        <f t="shared" si="3"/>
        <v>42.5</v>
      </c>
      <c r="AE90" s="546">
        <f t="shared" si="3"/>
        <v>61.1</v>
      </c>
      <c r="AF90" s="546">
        <f t="shared" si="3"/>
        <v>61.1</v>
      </c>
      <c r="AG90" s="546">
        <f t="shared" si="3"/>
        <v>61.1</v>
      </c>
      <c r="AH90" s="547">
        <f>SUM(D90:AG90)</f>
        <v>859.99999999999989</v>
      </c>
      <c r="AI90" s="548" t="e">
        <f>AH90/#REF!</f>
        <v>#REF!</v>
      </c>
    </row>
    <row r="91" spans="1:35" s="552" customFormat="1" ht="11.25" hidden="1" customHeight="1" x14ac:dyDescent="0.2">
      <c r="A91" s="492"/>
      <c r="B91" s="549"/>
      <c r="C91" s="545"/>
      <c r="D91" s="550" t="e">
        <f>AVERAGE(D90/#REF!)</f>
        <v>#REF!</v>
      </c>
      <c r="E91" s="550" t="e">
        <f>AVERAGE(E90/#REF!)</f>
        <v>#REF!</v>
      </c>
      <c r="F91" s="550" t="e">
        <f>AVERAGE(F90/#REF!)</f>
        <v>#REF!</v>
      </c>
      <c r="G91" s="550" t="e">
        <f>AVERAGE(G90/#REF!)</f>
        <v>#REF!</v>
      </c>
      <c r="H91" s="550" t="e">
        <f>AVERAGE(H90/#REF!)</f>
        <v>#REF!</v>
      </c>
      <c r="I91" s="550" t="e">
        <f>AVERAGE(I90/#REF!)</f>
        <v>#REF!</v>
      </c>
      <c r="J91" s="550" t="e">
        <f>AVERAGE(J90/#REF!)</f>
        <v>#REF!</v>
      </c>
      <c r="K91" s="550" t="e">
        <f>AVERAGE(K90/#REF!)</f>
        <v>#REF!</v>
      </c>
      <c r="L91" s="550" t="e">
        <f>AVERAGE(L90/#REF!)</f>
        <v>#REF!</v>
      </c>
      <c r="M91" s="550" t="e">
        <f>AVERAGE(M90/#REF!)</f>
        <v>#REF!</v>
      </c>
      <c r="N91" s="550" t="e">
        <f>AVERAGE(N90/#REF!)</f>
        <v>#REF!</v>
      </c>
      <c r="O91" s="550" t="e">
        <f>AVERAGE(O90/#REF!)</f>
        <v>#REF!</v>
      </c>
      <c r="P91" s="550" t="e">
        <f>AVERAGE(P90/#REF!)</f>
        <v>#REF!</v>
      </c>
      <c r="Q91" s="550" t="e">
        <f>AVERAGE(Q90/#REF!)</f>
        <v>#REF!</v>
      </c>
      <c r="R91" s="550" t="e">
        <f>AVERAGE(R90/#REF!)</f>
        <v>#REF!</v>
      </c>
      <c r="S91" s="550" t="e">
        <f>AVERAGE(S90/#REF!)</f>
        <v>#REF!</v>
      </c>
      <c r="T91" s="550" t="e">
        <f>AVERAGE(T90/#REF!)</f>
        <v>#REF!</v>
      </c>
      <c r="U91" s="550" t="e">
        <f>AVERAGE(U90/#REF!)</f>
        <v>#REF!</v>
      </c>
      <c r="V91" s="550" t="e">
        <f>AVERAGE(V90/#REF!)</f>
        <v>#REF!</v>
      </c>
      <c r="W91" s="550" t="e">
        <f>AVERAGE(W90/#REF!)</f>
        <v>#REF!</v>
      </c>
      <c r="X91" s="550" t="e">
        <f>AVERAGE(X90/#REF!)</f>
        <v>#REF!</v>
      </c>
      <c r="Y91" s="550" t="e">
        <f>AVERAGE(Y90/#REF!)</f>
        <v>#REF!</v>
      </c>
      <c r="Z91" s="550" t="e">
        <f>AVERAGE(Z90/#REF!)</f>
        <v>#REF!</v>
      </c>
      <c r="AA91" s="550" t="e">
        <f>AVERAGE(AA90/#REF!)</f>
        <v>#REF!</v>
      </c>
      <c r="AB91" s="550" t="e">
        <f>AVERAGE(AB90/#REF!)</f>
        <v>#REF!</v>
      </c>
      <c r="AC91" s="550" t="e">
        <f>AVERAGE(AC90/#REF!)</f>
        <v>#REF!</v>
      </c>
      <c r="AD91" s="550" t="e">
        <f>AVERAGE(AD90/#REF!)</f>
        <v>#REF!</v>
      </c>
      <c r="AE91" s="550" t="e">
        <f>AVERAGE(AE90/#REF!)</f>
        <v>#REF!</v>
      </c>
      <c r="AF91" s="550" t="e">
        <f>AVERAGE(AF90/#REF!)</f>
        <v>#REF!</v>
      </c>
      <c r="AG91" s="550" t="e">
        <f>AVERAGE(AG90/#REF!)</f>
        <v>#REF!</v>
      </c>
      <c r="AH91" s="547"/>
      <c r="AI91" s="551"/>
    </row>
    <row r="92" spans="1:35" s="553" customFormat="1" ht="12.75" customHeight="1" x14ac:dyDescent="0.2">
      <c r="B92" s="554"/>
      <c r="C92" s="555"/>
      <c r="E92" s="556"/>
      <c r="F92" s="556"/>
      <c r="G92" s="557"/>
      <c r="H92" s="556" t="s">
        <v>79</v>
      </c>
      <c r="I92" s="558"/>
      <c r="K92" s="559"/>
      <c r="L92" s="556" t="s">
        <v>80</v>
      </c>
      <c r="M92" s="558"/>
      <c r="N92" s="558"/>
      <c r="O92" s="558"/>
      <c r="P92" s="556" t="s">
        <v>81</v>
      </c>
      <c r="Q92" s="558"/>
      <c r="R92" s="558"/>
      <c r="S92" s="558"/>
      <c r="T92" s="558"/>
      <c r="U92" s="558" t="s">
        <v>82</v>
      </c>
      <c r="W92" s="558"/>
      <c r="X92" s="558"/>
      <c r="Y92" s="558"/>
      <c r="Z92" s="558"/>
      <c r="AA92" s="558"/>
      <c r="AB92" s="558"/>
      <c r="AC92" s="558"/>
      <c r="AD92" s="558"/>
      <c r="AE92" s="558"/>
      <c r="AF92" s="558"/>
      <c r="AG92" s="558"/>
      <c r="AH92" s="558"/>
      <c r="AI92" s="558"/>
    </row>
    <row r="93" spans="1:35" x14ac:dyDescent="0.2">
      <c r="AH93" s="560"/>
      <c r="AI93" s="561"/>
    </row>
    <row r="94" spans="1:35" x14ac:dyDescent="0.2">
      <c r="AH94" s="560"/>
      <c r="AI94" s="561"/>
    </row>
    <row r="95" spans="1:35" x14ac:dyDescent="0.2">
      <c r="AH95" s="562"/>
    </row>
  </sheetData>
  <mergeCells count="19">
    <mergeCell ref="M68:AG68"/>
    <mergeCell ref="Z81:AC81"/>
    <mergeCell ref="M84:AG84"/>
    <mergeCell ref="A89:A91"/>
    <mergeCell ref="B89:B91"/>
    <mergeCell ref="C89:C91"/>
    <mergeCell ref="AC55:AG55"/>
    <mergeCell ref="D57:Q57"/>
    <mergeCell ref="F59:I59"/>
    <mergeCell ref="L59:O59"/>
    <mergeCell ref="AC59:AG59"/>
    <mergeCell ref="AC61:AF61"/>
    <mergeCell ref="J1:Y1"/>
    <mergeCell ref="A39:B39"/>
    <mergeCell ref="W47:X47"/>
    <mergeCell ref="AE51:AF51"/>
    <mergeCell ref="D52:AG52"/>
    <mergeCell ref="G54:H54"/>
    <mergeCell ref="AE54:AF54"/>
  </mergeCells>
  <conditionalFormatting sqref="D83:J83 D53:AG53 D55:J56 I54:J54 D60:S60 D59:E59 D25:E25 D17:I19 D6:E6 D54:F54 D7:H16 I6:I16 D20:H24 D26:H26 I20:I26 D66:I71 D81:J81 D27:I38 D61:I64 D73:I75 D85:L87 K80:L83 K73:AG73 K72:L72 K78:M79 M80:M81 N78:N81 K74:N77 J6:R38 K54:S56 J61:S67 J59:K59 P59:S59 D41:Y41 S7:W17 S6:U6 S18:U18 W18 D48:X51 D47:V47 M87:V87 X87 M85:X86 T54:X67 S19:W20 X6:X20 S21:X38 D42:X46 Y42:Y51 M82:AA82 M83:AG83 Y54:AD54 AD81:AG81 Y56:AG58 Y55:AB55 Y59:AB59 Y60:AG60 Z49:AG50 Z48:AC48 Y62:AG67 Y61:AB61 Y6:AC6 Y29:AC30 Y32:AC32 AG54 R57:S57 D58:S58 D57 D88:AI89 D39:AI40 D4:AI5 AG6:AI6 Y31:AF31 AF29:AF30 Y33:AF38 AF32 Z41:AG47 O74:AG80 Y85:AG87 Y7:AI12 Y13:AF28 AG13:AI38 Z51:AD51 AG51 O81:Z81 AG61 J69:AG71 J68:L68 D77:I80 D76:E76 G76:I76 AH41:AI87">
    <cfRule type="cellIs" dxfId="90" priority="32" stopIfTrue="1" operator="equal">
      <formula>0</formula>
    </cfRule>
  </conditionalFormatting>
  <conditionalFormatting sqref="D52">
    <cfRule type="cellIs" dxfId="89" priority="31" stopIfTrue="1" operator="equal">
      <formula>0</formula>
    </cfRule>
  </conditionalFormatting>
  <conditionalFormatting sqref="G54">
    <cfRule type="cellIs" dxfId="88" priority="30" stopIfTrue="1" operator="equal">
      <formula>0</formula>
    </cfRule>
  </conditionalFormatting>
  <conditionalFormatting sqref="F59">
    <cfRule type="cellIs" dxfId="87" priority="29" stopIfTrue="1" operator="equal">
      <formula>0</formula>
    </cfRule>
  </conditionalFormatting>
  <conditionalFormatting sqref="F6:H6">
    <cfRule type="cellIs" dxfId="86" priority="28" stopIfTrue="1" operator="equal">
      <formula>0</formula>
    </cfRule>
  </conditionalFormatting>
  <conditionalFormatting sqref="F25:H25">
    <cfRule type="cellIs" dxfId="85" priority="27" stopIfTrue="1" operator="equal">
      <formula>0</formula>
    </cfRule>
  </conditionalFormatting>
  <conditionalFormatting sqref="D65:I65">
    <cfRule type="cellIs" dxfId="84" priority="26" stopIfTrue="1" operator="equal">
      <formula>0</formula>
    </cfRule>
  </conditionalFormatting>
  <conditionalFormatting sqref="D72:J72 J73:J80">
    <cfRule type="cellIs" dxfId="83" priority="25" stopIfTrue="1" operator="equal">
      <formula>0</formula>
    </cfRule>
  </conditionalFormatting>
  <conditionalFormatting sqref="D82:J82">
    <cfRule type="cellIs" dxfId="82" priority="24" stopIfTrue="1" operator="equal">
      <formula>0</formula>
    </cfRule>
  </conditionalFormatting>
  <conditionalFormatting sqref="L59">
    <cfRule type="cellIs" dxfId="81" priority="23" stopIfTrue="1" operator="equal">
      <formula>0</formula>
    </cfRule>
  </conditionalFormatting>
  <conditionalFormatting sqref="W87">
    <cfRule type="cellIs" dxfId="80" priority="22" stopIfTrue="1" operator="equal">
      <formula>0</formula>
    </cfRule>
  </conditionalFormatting>
  <conditionalFormatting sqref="V18">
    <cfRule type="cellIs" dxfId="79" priority="21" stopIfTrue="1" operator="equal">
      <formula>0</formula>
    </cfRule>
  </conditionalFormatting>
  <conditionalFormatting sqref="W47">
    <cfRule type="cellIs" dxfId="78" priority="20" stopIfTrue="1" operator="equal">
      <formula>0</formula>
    </cfRule>
  </conditionalFormatting>
  <conditionalFormatting sqref="V6:W6">
    <cfRule type="cellIs" dxfId="77" priority="19" stopIfTrue="1" operator="equal">
      <formula>0</formula>
    </cfRule>
  </conditionalFormatting>
  <conditionalFormatting sqref="AC55">
    <cfRule type="cellIs" dxfId="76" priority="18" stopIfTrue="1" operator="equal">
      <formula>0</formula>
    </cfRule>
  </conditionalFormatting>
  <conditionalFormatting sqref="AD29:AD30">
    <cfRule type="cellIs" dxfId="75" priority="17" stopIfTrue="1" operator="equal">
      <formula>0</formula>
    </cfRule>
  </conditionalFormatting>
  <conditionalFormatting sqref="AD32">
    <cfRule type="cellIs" dxfId="74" priority="16" stopIfTrue="1" operator="equal">
      <formula>0</formula>
    </cfRule>
  </conditionalFormatting>
  <conditionalFormatting sqref="AE51">
    <cfRule type="cellIs" dxfId="73" priority="15" stopIfTrue="1" operator="equal">
      <formula>0</formula>
    </cfRule>
  </conditionalFormatting>
  <conditionalFormatting sqref="AC59">
    <cfRule type="cellIs" dxfId="72" priority="14" stopIfTrue="1" operator="equal">
      <formula>0</formula>
    </cfRule>
  </conditionalFormatting>
  <conditionalFormatting sqref="AE29:AE30">
    <cfRule type="cellIs" dxfId="71" priority="13" stopIfTrue="1" operator="equal">
      <formula>0</formula>
    </cfRule>
  </conditionalFormatting>
  <conditionalFormatting sqref="AE32">
    <cfRule type="cellIs" dxfId="70" priority="12" stopIfTrue="1" operator="equal">
      <formula>0</formula>
    </cfRule>
  </conditionalFormatting>
  <conditionalFormatting sqref="AD6:AF6">
    <cfRule type="cellIs" dxfId="69" priority="11" stopIfTrue="1" operator="equal">
      <formula>0</formula>
    </cfRule>
  </conditionalFormatting>
  <conditionalFormatting sqref="AD48:AG48">
    <cfRule type="cellIs" dxfId="68" priority="10" stopIfTrue="1" operator="equal">
      <formula>0</formula>
    </cfRule>
  </conditionalFormatting>
  <conditionalFormatting sqref="AE54">
    <cfRule type="cellIs" dxfId="67" priority="9" stopIfTrue="1" operator="equal">
      <formula>0</formula>
    </cfRule>
  </conditionalFormatting>
  <conditionalFormatting sqref="AC61">
    <cfRule type="cellIs" dxfId="66" priority="8" stopIfTrue="1" operator="equal">
      <formula>0</formula>
    </cfRule>
  </conditionalFormatting>
  <conditionalFormatting sqref="M68">
    <cfRule type="cellIs" dxfId="65" priority="7" stopIfTrue="1" operator="equal">
      <formula>0</formula>
    </cfRule>
  </conditionalFormatting>
  <conditionalFormatting sqref="M72:AG72">
    <cfRule type="cellIs" dxfId="64" priority="6" stopIfTrue="1" operator="equal">
      <formula>0</formula>
    </cfRule>
  </conditionalFormatting>
  <conditionalFormatting sqref="F76">
    <cfRule type="cellIs" dxfId="63" priority="5" stopIfTrue="1" operator="equal">
      <formula>0</formula>
    </cfRule>
  </conditionalFormatting>
  <conditionalFormatting sqref="AB82:AF82">
    <cfRule type="cellIs" dxfId="62" priority="4" stopIfTrue="1" operator="equal">
      <formula>0</formula>
    </cfRule>
  </conditionalFormatting>
  <conditionalFormatting sqref="AG82">
    <cfRule type="cellIs" dxfId="61" priority="3" stopIfTrue="1" operator="equal">
      <formula>0</formula>
    </cfRule>
  </conditionalFormatting>
  <conditionalFormatting sqref="M84">
    <cfRule type="cellIs" dxfId="60" priority="2" stopIfTrue="1" operator="equal">
      <formula>0</formula>
    </cfRule>
  </conditionalFormatting>
  <conditionalFormatting sqref="D84:L84">
    <cfRule type="cellIs" dxfId="59" priority="1" stopIfTrue="1" operator="equal">
      <formula>0</formula>
    </cfRule>
  </conditionalFormatting>
  <pageMargins left="0" right="0" top="0.23622047244094491" bottom="0.15748031496062992" header="0.11811023622047245" footer="0.15748031496062992"/>
  <pageSetup paperSize="9" scale="74" orientation="landscape" horizontalDpi="4294967293" verticalDpi="1200" r:id="rId1"/>
  <headerFooter alignWithMargins="0"/>
  <rowBreaks count="1" manualBreakCount="1">
    <brk id="38" max="35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10"/>
  <sheetViews>
    <sheetView tabSelected="1" zoomScaleNormal="100" workbookViewId="0">
      <pane xSplit="2" ySplit="3" topLeftCell="C4" activePane="bottomRight" state="frozen"/>
      <selection activeCell="D12" sqref="D12"/>
      <selection pane="topRight" activeCell="D12" sqref="D12"/>
      <selection pane="bottomLeft" activeCell="D12" sqref="D12"/>
      <selection pane="bottomRight" activeCell="H108" sqref="H108"/>
    </sheetView>
  </sheetViews>
  <sheetFormatPr defaultRowHeight="12.75" x14ac:dyDescent="0.2"/>
  <cols>
    <col min="1" max="1" width="5" style="404" bestFit="1" customWidth="1"/>
    <col min="2" max="2" width="26.7109375" style="410" customWidth="1"/>
    <col min="3" max="3" width="6.7109375" style="411" customWidth="1"/>
    <col min="4" max="31" width="4.7109375" style="412" customWidth="1"/>
    <col min="32" max="32" width="4.28515625" style="412" customWidth="1"/>
    <col min="33" max="33" width="4.5703125" style="412" bestFit="1" customWidth="1"/>
    <col min="34" max="34" width="4.7109375" style="412" customWidth="1"/>
    <col min="35" max="35" width="5.140625" style="413" customWidth="1"/>
    <col min="36" max="36" width="6" style="408" customWidth="1"/>
    <col min="37" max="37" width="9.140625" style="409"/>
    <col min="38" max="112" width="9.140625" style="476"/>
    <col min="113" max="256" width="9.140625" style="409"/>
    <col min="257" max="257" width="5" style="409" bestFit="1" customWidth="1"/>
    <col min="258" max="258" width="26.7109375" style="409" customWidth="1"/>
    <col min="259" max="259" width="6.7109375" style="409" customWidth="1"/>
    <col min="260" max="287" width="4.7109375" style="409" customWidth="1"/>
    <col min="288" max="288" width="4.28515625" style="409" customWidth="1"/>
    <col min="289" max="289" width="4.5703125" style="409" bestFit="1" customWidth="1"/>
    <col min="290" max="290" width="4.7109375" style="409" customWidth="1"/>
    <col min="291" max="291" width="5.140625" style="409" customWidth="1"/>
    <col min="292" max="292" width="6" style="409" customWidth="1"/>
    <col min="293" max="512" width="9.140625" style="409"/>
    <col min="513" max="513" width="5" style="409" bestFit="1" customWidth="1"/>
    <col min="514" max="514" width="26.7109375" style="409" customWidth="1"/>
    <col min="515" max="515" width="6.7109375" style="409" customWidth="1"/>
    <col min="516" max="543" width="4.7109375" style="409" customWidth="1"/>
    <col min="544" max="544" width="4.28515625" style="409" customWidth="1"/>
    <col min="545" max="545" width="4.5703125" style="409" bestFit="1" customWidth="1"/>
    <col min="546" max="546" width="4.7109375" style="409" customWidth="1"/>
    <col min="547" max="547" width="5.140625" style="409" customWidth="1"/>
    <col min="548" max="548" width="6" style="409" customWidth="1"/>
    <col min="549" max="768" width="9.140625" style="409"/>
    <col min="769" max="769" width="5" style="409" bestFit="1" customWidth="1"/>
    <col min="770" max="770" width="26.7109375" style="409" customWidth="1"/>
    <col min="771" max="771" width="6.7109375" style="409" customWidth="1"/>
    <col min="772" max="799" width="4.7109375" style="409" customWidth="1"/>
    <col min="800" max="800" width="4.28515625" style="409" customWidth="1"/>
    <col min="801" max="801" width="4.5703125" style="409" bestFit="1" customWidth="1"/>
    <col min="802" max="802" width="4.7109375" style="409" customWidth="1"/>
    <col min="803" max="803" width="5.140625" style="409" customWidth="1"/>
    <col min="804" max="804" width="6" style="409" customWidth="1"/>
    <col min="805" max="1024" width="9.140625" style="409"/>
    <col min="1025" max="1025" width="5" style="409" bestFit="1" customWidth="1"/>
    <col min="1026" max="1026" width="26.7109375" style="409" customWidth="1"/>
    <col min="1027" max="1027" width="6.7109375" style="409" customWidth="1"/>
    <col min="1028" max="1055" width="4.7109375" style="409" customWidth="1"/>
    <col min="1056" max="1056" width="4.28515625" style="409" customWidth="1"/>
    <col min="1057" max="1057" width="4.5703125" style="409" bestFit="1" customWidth="1"/>
    <col min="1058" max="1058" width="4.7109375" style="409" customWidth="1"/>
    <col min="1059" max="1059" width="5.140625" style="409" customWidth="1"/>
    <col min="1060" max="1060" width="6" style="409" customWidth="1"/>
    <col min="1061" max="1280" width="9.140625" style="409"/>
    <col min="1281" max="1281" width="5" style="409" bestFit="1" customWidth="1"/>
    <col min="1282" max="1282" width="26.7109375" style="409" customWidth="1"/>
    <col min="1283" max="1283" width="6.7109375" style="409" customWidth="1"/>
    <col min="1284" max="1311" width="4.7109375" style="409" customWidth="1"/>
    <col min="1312" max="1312" width="4.28515625" style="409" customWidth="1"/>
    <col min="1313" max="1313" width="4.5703125" style="409" bestFit="1" customWidth="1"/>
    <col min="1314" max="1314" width="4.7109375" style="409" customWidth="1"/>
    <col min="1315" max="1315" width="5.140625" style="409" customWidth="1"/>
    <col min="1316" max="1316" width="6" style="409" customWidth="1"/>
    <col min="1317" max="1536" width="9.140625" style="409"/>
    <col min="1537" max="1537" width="5" style="409" bestFit="1" customWidth="1"/>
    <col min="1538" max="1538" width="26.7109375" style="409" customWidth="1"/>
    <col min="1539" max="1539" width="6.7109375" style="409" customWidth="1"/>
    <col min="1540" max="1567" width="4.7109375" style="409" customWidth="1"/>
    <col min="1568" max="1568" width="4.28515625" style="409" customWidth="1"/>
    <col min="1569" max="1569" width="4.5703125" style="409" bestFit="1" customWidth="1"/>
    <col min="1570" max="1570" width="4.7109375" style="409" customWidth="1"/>
    <col min="1571" max="1571" width="5.140625" style="409" customWidth="1"/>
    <col min="1572" max="1572" width="6" style="409" customWidth="1"/>
    <col min="1573" max="1792" width="9.140625" style="409"/>
    <col min="1793" max="1793" width="5" style="409" bestFit="1" customWidth="1"/>
    <col min="1794" max="1794" width="26.7109375" style="409" customWidth="1"/>
    <col min="1795" max="1795" width="6.7109375" style="409" customWidth="1"/>
    <col min="1796" max="1823" width="4.7109375" style="409" customWidth="1"/>
    <col min="1824" max="1824" width="4.28515625" style="409" customWidth="1"/>
    <col min="1825" max="1825" width="4.5703125" style="409" bestFit="1" customWidth="1"/>
    <col min="1826" max="1826" width="4.7109375" style="409" customWidth="1"/>
    <col min="1827" max="1827" width="5.140625" style="409" customWidth="1"/>
    <col min="1828" max="1828" width="6" style="409" customWidth="1"/>
    <col min="1829" max="2048" width="9.140625" style="409"/>
    <col min="2049" max="2049" width="5" style="409" bestFit="1" customWidth="1"/>
    <col min="2050" max="2050" width="26.7109375" style="409" customWidth="1"/>
    <col min="2051" max="2051" width="6.7109375" style="409" customWidth="1"/>
    <col min="2052" max="2079" width="4.7109375" style="409" customWidth="1"/>
    <col min="2080" max="2080" width="4.28515625" style="409" customWidth="1"/>
    <col min="2081" max="2081" width="4.5703125" style="409" bestFit="1" customWidth="1"/>
    <col min="2082" max="2082" width="4.7109375" style="409" customWidth="1"/>
    <col min="2083" max="2083" width="5.140625" style="409" customWidth="1"/>
    <col min="2084" max="2084" width="6" style="409" customWidth="1"/>
    <col min="2085" max="2304" width="9.140625" style="409"/>
    <col min="2305" max="2305" width="5" style="409" bestFit="1" customWidth="1"/>
    <col min="2306" max="2306" width="26.7109375" style="409" customWidth="1"/>
    <col min="2307" max="2307" width="6.7109375" style="409" customWidth="1"/>
    <col min="2308" max="2335" width="4.7109375" style="409" customWidth="1"/>
    <col min="2336" max="2336" width="4.28515625" style="409" customWidth="1"/>
    <col min="2337" max="2337" width="4.5703125" style="409" bestFit="1" customWidth="1"/>
    <col min="2338" max="2338" width="4.7109375" style="409" customWidth="1"/>
    <col min="2339" max="2339" width="5.140625" style="409" customWidth="1"/>
    <col min="2340" max="2340" width="6" style="409" customWidth="1"/>
    <col min="2341" max="2560" width="9.140625" style="409"/>
    <col min="2561" max="2561" width="5" style="409" bestFit="1" customWidth="1"/>
    <col min="2562" max="2562" width="26.7109375" style="409" customWidth="1"/>
    <col min="2563" max="2563" width="6.7109375" style="409" customWidth="1"/>
    <col min="2564" max="2591" width="4.7109375" style="409" customWidth="1"/>
    <col min="2592" max="2592" width="4.28515625" style="409" customWidth="1"/>
    <col min="2593" max="2593" width="4.5703125" style="409" bestFit="1" customWidth="1"/>
    <col min="2594" max="2594" width="4.7109375" style="409" customWidth="1"/>
    <col min="2595" max="2595" width="5.140625" style="409" customWidth="1"/>
    <col min="2596" max="2596" width="6" style="409" customWidth="1"/>
    <col min="2597" max="2816" width="9.140625" style="409"/>
    <col min="2817" max="2817" width="5" style="409" bestFit="1" customWidth="1"/>
    <col min="2818" max="2818" width="26.7109375" style="409" customWidth="1"/>
    <col min="2819" max="2819" width="6.7109375" style="409" customWidth="1"/>
    <col min="2820" max="2847" width="4.7109375" style="409" customWidth="1"/>
    <col min="2848" max="2848" width="4.28515625" style="409" customWidth="1"/>
    <col min="2849" max="2849" width="4.5703125" style="409" bestFit="1" customWidth="1"/>
    <col min="2850" max="2850" width="4.7109375" style="409" customWidth="1"/>
    <col min="2851" max="2851" width="5.140625" style="409" customWidth="1"/>
    <col min="2852" max="2852" width="6" style="409" customWidth="1"/>
    <col min="2853" max="3072" width="9.140625" style="409"/>
    <col min="3073" max="3073" width="5" style="409" bestFit="1" customWidth="1"/>
    <col min="3074" max="3074" width="26.7109375" style="409" customWidth="1"/>
    <col min="3075" max="3075" width="6.7109375" style="409" customWidth="1"/>
    <col min="3076" max="3103" width="4.7109375" style="409" customWidth="1"/>
    <col min="3104" max="3104" width="4.28515625" style="409" customWidth="1"/>
    <col min="3105" max="3105" width="4.5703125" style="409" bestFit="1" customWidth="1"/>
    <col min="3106" max="3106" width="4.7109375" style="409" customWidth="1"/>
    <col min="3107" max="3107" width="5.140625" style="409" customWidth="1"/>
    <col min="3108" max="3108" width="6" style="409" customWidth="1"/>
    <col min="3109" max="3328" width="9.140625" style="409"/>
    <col min="3329" max="3329" width="5" style="409" bestFit="1" customWidth="1"/>
    <col min="3330" max="3330" width="26.7109375" style="409" customWidth="1"/>
    <col min="3331" max="3331" width="6.7109375" style="409" customWidth="1"/>
    <col min="3332" max="3359" width="4.7109375" style="409" customWidth="1"/>
    <col min="3360" max="3360" width="4.28515625" style="409" customWidth="1"/>
    <col min="3361" max="3361" width="4.5703125" style="409" bestFit="1" customWidth="1"/>
    <col min="3362" max="3362" width="4.7109375" style="409" customWidth="1"/>
    <col min="3363" max="3363" width="5.140625" style="409" customWidth="1"/>
    <col min="3364" max="3364" width="6" style="409" customWidth="1"/>
    <col min="3365" max="3584" width="9.140625" style="409"/>
    <col min="3585" max="3585" width="5" style="409" bestFit="1" customWidth="1"/>
    <col min="3586" max="3586" width="26.7109375" style="409" customWidth="1"/>
    <col min="3587" max="3587" width="6.7109375" style="409" customWidth="1"/>
    <col min="3588" max="3615" width="4.7109375" style="409" customWidth="1"/>
    <col min="3616" max="3616" width="4.28515625" style="409" customWidth="1"/>
    <col min="3617" max="3617" width="4.5703125" style="409" bestFit="1" customWidth="1"/>
    <col min="3618" max="3618" width="4.7109375" style="409" customWidth="1"/>
    <col min="3619" max="3619" width="5.140625" style="409" customWidth="1"/>
    <col min="3620" max="3620" width="6" style="409" customWidth="1"/>
    <col min="3621" max="3840" width="9.140625" style="409"/>
    <col min="3841" max="3841" width="5" style="409" bestFit="1" customWidth="1"/>
    <col min="3842" max="3842" width="26.7109375" style="409" customWidth="1"/>
    <col min="3843" max="3843" width="6.7109375" style="409" customWidth="1"/>
    <col min="3844" max="3871" width="4.7109375" style="409" customWidth="1"/>
    <col min="3872" max="3872" width="4.28515625" style="409" customWidth="1"/>
    <col min="3873" max="3873" width="4.5703125" style="409" bestFit="1" customWidth="1"/>
    <col min="3874" max="3874" width="4.7109375" style="409" customWidth="1"/>
    <col min="3875" max="3875" width="5.140625" style="409" customWidth="1"/>
    <col min="3876" max="3876" width="6" style="409" customWidth="1"/>
    <col min="3877" max="4096" width="9.140625" style="409"/>
    <col min="4097" max="4097" width="5" style="409" bestFit="1" customWidth="1"/>
    <col min="4098" max="4098" width="26.7109375" style="409" customWidth="1"/>
    <col min="4099" max="4099" width="6.7109375" style="409" customWidth="1"/>
    <col min="4100" max="4127" width="4.7109375" style="409" customWidth="1"/>
    <col min="4128" max="4128" width="4.28515625" style="409" customWidth="1"/>
    <col min="4129" max="4129" width="4.5703125" style="409" bestFit="1" customWidth="1"/>
    <col min="4130" max="4130" width="4.7109375" style="409" customWidth="1"/>
    <col min="4131" max="4131" width="5.140625" style="409" customWidth="1"/>
    <col min="4132" max="4132" width="6" style="409" customWidth="1"/>
    <col min="4133" max="4352" width="9.140625" style="409"/>
    <col min="4353" max="4353" width="5" style="409" bestFit="1" customWidth="1"/>
    <col min="4354" max="4354" width="26.7109375" style="409" customWidth="1"/>
    <col min="4355" max="4355" width="6.7109375" style="409" customWidth="1"/>
    <col min="4356" max="4383" width="4.7109375" style="409" customWidth="1"/>
    <col min="4384" max="4384" width="4.28515625" style="409" customWidth="1"/>
    <col min="4385" max="4385" width="4.5703125" style="409" bestFit="1" customWidth="1"/>
    <col min="4386" max="4386" width="4.7109375" style="409" customWidth="1"/>
    <col min="4387" max="4387" width="5.140625" style="409" customWidth="1"/>
    <col min="4388" max="4388" width="6" style="409" customWidth="1"/>
    <col min="4389" max="4608" width="9.140625" style="409"/>
    <col min="4609" max="4609" width="5" style="409" bestFit="1" customWidth="1"/>
    <col min="4610" max="4610" width="26.7109375" style="409" customWidth="1"/>
    <col min="4611" max="4611" width="6.7109375" style="409" customWidth="1"/>
    <col min="4612" max="4639" width="4.7109375" style="409" customWidth="1"/>
    <col min="4640" max="4640" width="4.28515625" style="409" customWidth="1"/>
    <col min="4641" max="4641" width="4.5703125" style="409" bestFit="1" customWidth="1"/>
    <col min="4642" max="4642" width="4.7109375" style="409" customWidth="1"/>
    <col min="4643" max="4643" width="5.140625" style="409" customWidth="1"/>
    <col min="4644" max="4644" width="6" style="409" customWidth="1"/>
    <col min="4645" max="4864" width="9.140625" style="409"/>
    <col min="4865" max="4865" width="5" style="409" bestFit="1" customWidth="1"/>
    <col min="4866" max="4866" width="26.7109375" style="409" customWidth="1"/>
    <col min="4867" max="4867" width="6.7109375" style="409" customWidth="1"/>
    <col min="4868" max="4895" width="4.7109375" style="409" customWidth="1"/>
    <col min="4896" max="4896" width="4.28515625" style="409" customWidth="1"/>
    <col min="4897" max="4897" width="4.5703125" style="409" bestFit="1" customWidth="1"/>
    <col min="4898" max="4898" width="4.7109375" style="409" customWidth="1"/>
    <col min="4899" max="4899" width="5.140625" style="409" customWidth="1"/>
    <col min="4900" max="4900" width="6" style="409" customWidth="1"/>
    <col min="4901" max="5120" width="9.140625" style="409"/>
    <col min="5121" max="5121" width="5" style="409" bestFit="1" customWidth="1"/>
    <col min="5122" max="5122" width="26.7109375" style="409" customWidth="1"/>
    <col min="5123" max="5123" width="6.7109375" style="409" customWidth="1"/>
    <col min="5124" max="5151" width="4.7109375" style="409" customWidth="1"/>
    <col min="5152" max="5152" width="4.28515625" style="409" customWidth="1"/>
    <col min="5153" max="5153" width="4.5703125" style="409" bestFit="1" customWidth="1"/>
    <col min="5154" max="5154" width="4.7109375" style="409" customWidth="1"/>
    <col min="5155" max="5155" width="5.140625" style="409" customWidth="1"/>
    <col min="5156" max="5156" width="6" style="409" customWidth="1"/>
    <col min="5157" max="5376" width="9.140625" style="409"/>
    <col min="5377" max="5377" width="5" style="409" bestFit="1" customWidth="1"/>
    <col min="5378" max="5378" width="26.7109375" style="409" customWidth="1"/>
    <col min="5379" max="5379" width="6.7109375" style="409" customWidth="1"/>
    <col min="5380" max="5407" width="4.7109375" style="409" customWidth="1"/>
    <col min="5408" max="5408" width="4.28515625" style="409" customWidth="1"/>
    <col min="5409" max="5409" width="4.5703125" style="409" bestFit="1" customWidth="1"/>
    <col min="5410" max="5410" width="4.7109375" style="409" customWidth="1"/>
    <col min="5411" max="5411" width="5.140625" style="409" customWidth="1"/>
    <col min="5412" max="5412" width="6" style="409" customWidth="1"/>
    <col min="5413" max="5632" width="9.140625" style="409"/>
    <col min="5633" max="5633" width="5" style="409" bestFit="1" customWidth="1"/>
    <col min="5634" max="5634" width="26.7109375" style="409" customWidth="1"/>
    <col min="5635" max="5635" width="6.7109375" style="409" customWidth="1"/>
    <col min="5636" max="5663" width="4.7109375" style="409" customWidth="1"/>
    <col min="5664" max="5664" width="4.28515625" style="409" customWidth="1"/>
    <col min="5665" max="5665" width="4.5703125" style="409" bestFit="1" customWidth="1"/>
    <col min="5666" max="5666" width="4.7109375" style="409" customWidth="1"/>
    <col min="5667" max="5667" width="5.140625" style="409" customWidth="1"/>
    <col min="5668" max="5668" width="6" style="409" customWidth="1"/>
    <col min="5669" max="5888" width="9.140625" style="409"/>
    <col min="5889" max="5889" width="5" style="409" bestFit="1" customWidth="1"/>
    <col min="5890" max="5890" width="26.7109375" style="409" customWidth="1"/>
    <col min="5891" max="5891" width="6.7109375" style="409" customWidth="1"/>
    <col min="5892" max="5919" width="4.7109375" style="409" customWidth="1"/>
    <col min="5920" max="5920" width="4.28515625" style="409" customWidth="1"/>
    <col min="5921" max="5921" width="4.5703125" style="409" bestFit="1" customWidth="1"/>
    <col min="5922" max="5922" width="4.7109375" style="409" customWidth="1"/>
    <col min="5923" max="5923" width="5.140625" style="409" customWidth="1"/>
    <col min="5924" max="5924" width="6" style="409" customWidth="1"/>
    <col min="5925" max="6144" width="9.140625" style="409"/>
    <col min="6145" max="6145" width="5" style="409" bestFit="1" customWidth="1"/>
    <col min="6146" max="6146" width="26.7109375" style="409" customWidth="1"/>
    <col min="6147" max="6147" width="6.7109375" style="409" customWidth="1"/>
    <col min="6148" max="6175" width="4.7109375" style="409" customWidth="1"/>
    <col min="6176" max="6176" width="4.28515625" style="409" customWidth="1"/>
    <col min="6177" max="6177" width="4.5703125" style="409" bestFit="1" customWidth="1"/>
    <col min="6178" max="6178" width="4.7109375" style="409" customWidth="1"/>
    <col min="6179" max="6179" width="5.140625" style="409" customWidth="1"/>
    <col min="6180" max="6180" width="6" style="409" customWidth="1"/>
    <col min="6181" max="6400" width="9.140625" style="409"/>
    <col min="6401" max="6401" width="5" style="409" bestFit="1" customWidth="1"/>
    <col min="6402" max="6402" width="26.7109375" style="409" customWidth="1"/>
    <col min="6403" max="6403" width="6.7109375" style="409" customWidth="1"/>
    <col min="6404" max="6431" width="4.7109375" style="409" customWidth="1"/>
    <col min="6432" max="6432" width="4.28515625" style="409" customWidth="1"/>
    <col min="6433" max="6433" width="4.5703125" style="409" bestFit="1" customWidth="1"/>
    <col min="6434" max="6434" width="4.7109375" style="409" customWidth="1"/>
    <col min="6435" max="6435" width="5.140625" style="409" customWidth="1"/>
    <col min="6436" max="6436" width="6" style="409" customWidth="1"/>
    <col min="6437" max="6656" width="9.140625" style="409"/>
    <col min="6657" max="6657" width="5" style="409" bestFit="1" customWidth="1"/>
    <col min="6658" max="6658" width="26.7109375" style="409" customWidth="1"/>
    <col min="6659" max="6659" width="6.7109375" style="409" customWidth="1"/>
    <col min="6660" max="6687" width="4.7109375" style="409" customWidth="1"/>
    <col min="6688" max="6688" width="4.28515625" style="409" customWidth="1"/>
    <col min="6689" max="6689" width="4.5703125" style="409" bestFit="1" customWidth="1"/>
    <col min="6690" max="6690" width="4.7109375" style="409" customWidth="1"/>
    <col min="6691" max="6691" width="5.140625" style="409" customWidth="1"/>
    <col min="6692" max="6692" width="6" style="409" customWidth="1"/>
    <col min="6693" max="6912" width="9.140625" style="409"/>
    <col min="6913" max="6913" width="5" style="409" bestFit="1" customWidth="1"/>
    <col min="6914" max="6914" width="26.7109375" style="409" customWidth="1"/>
    <col min="6915" max="6915" width="6.7109375" style="409" customWidth="1"/>
    <col min="6916" max="6943" width="4.7109375" style="409" customWidth="1"/>
    <col min="6944" max="6944" width="4.28515625" style="409" customWidth="1"/>
    <col min="6945" max="6945" width="4.5703125" style="409" bestFit="1" customWidth="1"/>
    <col min="6946" max="6946" width="4.7109375" style="409" customWidth="1"/>
    <col min="6947" max="6947" width="5.140625" style="409" customWidth="1"/>
    <col min="6948" max="6948" width="6" style="409" customWidth="1"/>
    <col min="6949" max="7168" width="9.140625" style="409"/>
    <col min="7169" max="7169" width="5" style="409" bestFit="1" customWidth="1"/>
    <col min="7170" max="7170" width="26.7109375" style="409" customWidth="1"/>
    <col min="7171" max="7171" width="6.7109375" style="409" customWidth="1"/>
    <col min="7172" max="7199" width="4.7109375" style="409" customWidth="1"/>
    <col min="7200" max="7200" width="4.28515625" style="409" customWidth="1"/>
    <col min="7201" max="7201" width="4.5703125" style="409" bestFit="1" customWidth="1"/>
    <col min="7202" max="7202" width="4.7109375" style="409" customWidth="1"/>
    <col min="7203" max="7203" width="5.140625" style="409" customWidth="1"/>
    <col min="7204" max="7204" width="6" style="409" customWidth="1"/>
    <col min="7205" max="7424" width="9.140625" style="409"/>
    <col min="7425" max="7425" width="5" style="409" bestFit="1" customWidth="1"/>
    <col min="7426" max="7426" width="26.7109375" style="409" customWidth="1"/>
    <col min="7427" max="7427" width="6.7109375" style="409" customWidth="1"/>
    <col min="7428" max="7455" width="4.7109375" style="409" customWidth="1"/>
    <col min="7456" max="7456" width="4.28515625" style="409" customWidth="1"/>
    <col min="7457" max="7457" width="4.5703125" style="409" bestFit="1" customWidth="1"/>
    <col min="7458" max="7458" width="4.7109375" style="409" customWidth="1"/>
    <col min="7459" max="7459" width="5.140625" style="409" customWidth="1"/>
    <col min="7460" max="7460" width="6" style="409" customWidth="1"/>
    <col min="7461" max="7680" width="9.140625" style="409"/>
    <col min="7681" max="7681" width="5" style="409" bestFit="1" customWidth="1"/>
    <col min="7682" max="7682" width="26.7109375" style="409" customWidth="1"/>
    <col min="7683" max="7683" width="6.7109375" style="409" customWidth="1"/>
    <col min="7684" max="7711" width="4.7109375" style="409" customWidth="1"/>
    <col min="7712" max="7712" width="4.28515625" style="409" customWidth="1"/>
    <col min="7713" max="7713" width="4.5703125" style="409" bestFit="1" customWidth="1"/>
    <col min="7714" max="7714" width="4.7109375" style="409" customWidth="1"/>
    <col min="7715" max="7715" width="5.140625" style="409" customWidth="1"/>
    <col min="7716" max="7716" width="6" style="409" customWidth="1"/>
    <col min="7717" max="7936" width="9.140625" style="409"/>
    <col min="7937" max="7937" width="5" style="409" bestFit="1" customWidth="1"/>
    <col min="7938" max="7938" width="26.7109375" style="409" customWidth="1"/>
    <col min="7939" max="7939" width="6.7109375" style="409" customWidth="1"/>
    <col min="7940" max="7967" width="4.7109375" style="409" customWidth="1"/>
    <col min="7968" max="7968" width="4.28515625" style="409" customWidth="1"/>
    <col min="7969" max="7969" width="4.5703125" style="409" bestFit="1" customWidth="1"/>
    <col min="7970" max="7970" width="4.7109375" style="409" customWidth="1"/>
    <col min="7971" max="7971" width="5.140625" style="409" customWidth="1"/>
    <col min="7972" max="7972" width="6" style="409" customWidth="1"/>
    <col min="7973" max="8192" width="9.140625" style="409"/>
    <col min="8193" max="8193" width="5" style="409" bestFit="1" customWidth="1"/>
    <col min="8194" max="8194" width="26.7109375" style="409" customWidth="1"/>
    <col min="8195" max="8195" width="6.7109375" style="409" customWidth="1"/>
    <col min="8196" max="8223" width="4.7109375" style="409" customWidth="1"/>
    <col min="8224" max="8224" width="4.28515625" style="409" customWidth="1"/>
    <col min="8225" max="8225" width="4.5703125" style="409" bestFit="1" customWidth="1"/>
    <col min="8226" max="8226" width="4.7109375" style="409" customWidth="1"/>
    <col min="8227" max="8227" width="5.140625" style="409" customWidth="1"/>
    <col min="8228" max="8228" width="6" style="409" customWidth="1"/>
    <col min="8229" max="8448" width="9.140625" style="409"/>
    <col min="8449" max="8449" width="5" style="409" bestFit="1" customWidth="1"/>
    <col min="8450" max="8450" width="26.7109375" style="409" customWidth="1"/>
    <col min="8451" max="8451" width="6.7109375" style="409" customWidth="1"/>
    <col min="8452" max="8479" width="4.7109375" style="409" customWidth="1"/>
    <col min="8480" max="8480" width="4.28515625" style="409" customWidth="1"/>
    <col min="8481" max="8481" width="4.5703125" style="409" bestFit="1" customWidth="1"/>
    <col min="8482" max="8482" width="4.7109375" style="409" customWidth="1"/>
    <col min="8483" max="8483" width="5.140625" style="409" customWidth="1"/>
    <col min="8484" max="8484" width="6" style="409" customWidth="1"/>
    <col min="8485" max="8704" width="9.140625" style="409"/>
    <col min="8705" max="8705" width="5" style="409" bestFit="1" customWidth="1"/>
    <col min="8706" max="8706" width="26.7109375" style="409" customWidth="1"/>
    <col min="8707" max="8707" width="6.7109375" style="409" customWidth="1"/>
    <col min="8708" max="8735" width="4.7109375" style="409" customWidth="1"/>
    <col min="8736" max="8736" width="4.28515625" style="409" customWidth="1"/>
    <col min="8737" max="8737" width="4.5703125" style="409" bestFit="1" customWidth="1"/>
    <col min="8738" max="8738" width="4.7109375" style="409" customWidth="1"/>
    <col min="8739" max="8739" width="5.140625" style="409" customWidth="1"/>
    <col min="8740" max="8740" width="6" style="409" customWidth="1"/>
    <col min="8741" max="8960" width="9.140625" style="409"/>
    <col min="8961" max="8961" width="5" style="409" bestFit="1" customWidth="1"/>
    <col min="8962" max="8962" width="26.7109375" style="409" customWidth="1"/>
    <col min="8963" max="8963" width="6.7109375" style="409" customWidth="1"/>
    <col min="8964" max="8991" width="4.7109375" style="409" customWidth="1"/>
    <col min="8992" max="8992" width="4.28515625" style="409" customWidth="1"/>
    <col min="8993" max="8993" width="4.5703125" style="409" bestFit="1" customWidth="1"/>
    <col min="8994" max="8994" width="4.7109375" style="409" customWidth="1"/>
    <col min="8995" max="8995" width="5.140625" style="409" customWidth="1"/>
    <col min="8996" max="8996" width="6" style="409" customWidth="1"/>
    <col min="8997" max="9216" width="9.140625" style="409"/>
    <col min="9217" max="9217" width="5" style="409" bestFit="1" customWidth="1"/>
    <col min="9218" max="9218" width="26.7109375" style="409" customWidth="1"/>
    <col min="9219" max="9219" width="6.7109375" style="409" customWidth="1"/>
    <col min="9220" max="9247" width="4.7109375" style="409" customWidth="1"/>
    <col min="9248" max="9248" width="4.28515625" style="409" customWidth="1"/>
    <col min="9249" max="9249" width="4.5703125" style="409" bestFit="1" customWidth="1"/>
    <col min="9250" max="9250" width="4.7109375" style="409" customWidth="1"/>
    <col min="9251" max="9251" width="5.140625" style="409" customWidth="1"/>
    <col min="9252" max="9252" width="6" style="409" customWidth="1"/>
    <col min="9253" max="9472" width="9.140625" style="409"/>
    <col min="9473" max="9473" width="5" style="409" bestFit="1" customWidth="1"/>
    <col min="9474" max="9474" width="26.7109375" style="409" customWidth="1"/>
    <col min="9475" max="9475" width="6.7109375" style="409" customWidth="1"/>
    <col min="9476" max="9503" width="4.7109375" style="409" customWidth="1"/>
    <col min="9504" max="9504" width="4.28515625" style="409" customWidth="1"/>
    <col min="9505" max="9505" width="4.5703125" style="409" bestFit="1" customWidth="1"/>
    <col min="9506" max="9506" width="4.7109375" style="409" customWidth="1"/>
    <col min="9507" max="9507" width="5.140625" style="409" customWidth="1"/>
    <col min="9508" max="9508" width="6" style="409" customWidth="1"/>
    <col min="9509" max="9728" width="9.140625" style="409"/>
    <col min="9729" max="9729" width="5" style="409" bestFit="1" customWidth="1"/>
    <col min="9730" max="9730" width="26.7109375" style="409" customWidth="1"/>
    <col min="9731" max="9731" width="6.7109375" style="409" customWidth="1"/>
    <col min="9732" max="9759" width="4.7109375" style="409" customWidth="1"/>
    <col min="9760" max="9760" width="4.28515625" style="409" customWidth="1"/>
    <col min="9761" max="9761" width="4.5703125" style="409" bestFit="1" customWidth="1"/>
    <col min="9762" max="9762" width="4.7109375" style="409" customWidth="1"/>
    <col min="9763" max="9763" width="5.140625" style="409" customWidth="1"/>
    <col min="9764" max="9764" width="6" style="409" customWidth="1"/>
    <col min="9765" max="9984" width="9.140625" style="409"/>
    <col min="9985" max="9985" width="5" style="409" bestFit="1" customWidth="1"/>
    <col min="9986" max="9986" width="26.7109375" style="409" customWidth="1"/>
    <col min="9987" max="9987" width="6.7109375" style="409" customWidth="1"/>
    <col min="9988" max="10015" width="4.7109375" style="409" customWidth="1"/>
    <col min="10016" max="10016" width="4.28515625" style="409" customWidth="1"/>
    <col min="10017" max="10017" width="4.5703125" style="409" bestFit="1" customWidth="1"/>
    <col min="10018" max="10018" width="4.7109375" style="409" customWidth="1"/>
    <col min="10019" max="10019" width="5.140625" style="409" customWidth="1"/>
    <col min="10020" max="10020" width="6" style="409" customWidth="1"/>
    <col min="10021" max="10240" width="9.140625" style="409"/>
    <col min="10241" max="10241" width="5" style="409" bestFit="1" customWidth="1"/>
    <col min="10242" max="10242" width="26.7109375" style="409" customWidth="1"/>
    <col min="10243" max="10243" width="6.7109375" style="409" customWidth="1"/>
    <col min="10244" max="10271" width="4.7109375" style="409" customWidth="1"/>
    <col min="10272" max="10272" width="4.28515625" style="409" customWidth="1"/>
    <col min="10273" max="10273" width="4.5703125" style="409" bestFit="1" customWidth="1"/>
    <col min="10274" max="10274" width="4.7109375" style="409" customWidth="1"/>
    <col min="10275" max="10275" width="5.140625" style="409" customWidth="1"/>
    <col min="10276" max="10276" width="6" style="409" customWidth="1"/>
    <col min="10277" max="10496" width="9.140625" style="409"/>
    <col min="10497" max="10497" width="5" style="409" bestFit="1" customWidth="1"/>
    <col min="10498" max="10498" width="26.7109375" style="409" customWidth="1"/>
    <col min="10499" max="10499" width="6.7109375" style="409" customWidth="1"/>
    <col min="10500" max="10527" width="4.7109375" style="409" customWidth="1"/>
    <col min="10528" max="10528" width="4.28515625" style="409" customWidth="1"/>
    <col min="10529" max="10529" width="4.5703125" style="409" bestFit="1" customWidth="1"/>
    <col min="10530" max="10530" width="4.7109375" style="409" customWidth="1"/>
    <col min="10531" max="10531" width="5.140625" style="409" customWidth="1"/>
    <col min="10532" max="10532" width="6" style="409" customWidth="1"/>
    <col min="10533" max="10752" width="9.140625" style="409"/>
    <col min="10753" max="10753" width="5" style="409" bestFit="1" customWidth="1"/>
    <col min="10754" max="10754" width="26.7109375" style="409" customWidth="1"/>
    <col min="10755" max="10755" width="6.7109375" style="409" customWidth="1"/>
    <col min="10756" max="10783" width="4.7109375" style="409" customWidth="1"/>
    <col min="10784" max="10784" width="4.28515625" style="409" customWidth="1"/>
    <col min="10785" max="10785" width="4.5703125" style="409" bestFit="1" customWidth="1"/>
    <col min="10786" max="10786" width="4.7109375" style="409" customWidth="1"/>
    <col min="10787" max="10787" width="5.140625" style="409" customWidth="1"/>
    <col min="10788" max="10788" width="6" style="409" customWidth="1"/>
    <col min="10789" max="11008" width="9.140625" style="409"/>
    <col min="11009" max="11009" width="5" style="409" bestFit="1" customWidth="1"/>
    <col min="11010" max="11010" width="26.7109375" style="409" customWidth="1"/>
    <col min="11011" max="11011" width="6.7109375" style="409" customWidth="1"/>
    <col min="11012" max="11039" width="4.7109375" style="409" customWidth="1"/>
    <col min="11040" max="11040" width="4.28515625" style="409" customWidth="1"/>
    <col min="11041" max="11041" width="4.5703125" style="409" bestFit="1" customWidth="1"/>
    <col min="11042" max="11042" width="4.7109375" style="409" customWidth="1"/>
    <col min="11043" max="11043" width="5.140625" style="409" customWidth="1"/>
    <col min="11044" max="11044" width="6" style="409" customWidth="1"/>
    <col min="11045" max="11264" width="9.140625" style="409"/>
    <col min="11265" max="11265" width="5" style="409" bestFit="1" customWidth="1"/>
    <col min="11266" max="11266" width="26.7109375" style="409" customWidth="1"/>
    <col min="11267" max="11267" width="6.7109375" style="409" customWidth="1"/>
    <col min="11268" max="11295" width="4.7109375" style="409" customWidth="1"/>
    <col min="11296" max="11296" width="4.28515625" style="409" customWidth="1"/>
    <col min="11297" max="11297" width="4.5703125" style="409" bestFit="1" customWidth="1"/>
    <col min="11298" max="11298" width="4.7109375" style="409" customWidth="1"/>
    <col min="11299" max="11299" width="5.140625" style="409" customWidth="1"/>
    <col min="11300" max="11300" width="6" style="409" customWidth="1"/>
    <col min="11301" max="11520" width="9.140625" style="409"/>
    <col min="11521" max="11521" width="5" style="409" bestFit="1" customWidth="1"/>
    <col min="11522" max="11522" width="26.7109375" style="409" customWidth="1"/>
    <col min="11523" max="11523" width="6.7109375" style="409" customWidth="1"/>
    <col min="11524" max="11551" width="4.7109375" style="409" customWidth="1"/>
    <col min="11552" max="11552" width="4.28515625" style="409" customWidth="1"/>
    <col min="11553" max="11553" width="4.5703125" style="409" bestFit="1" customWidth="1"/>
    <col min="11554" max="11554" width="4.7109375" style="409" customWidth="1"/>
    <col min="11555" max="11555" width="5.140625" style="409" customWidth="1"/>
    <col min="11556" max="11556" width="6" style="409" customWidth="1"/>
    <col min="11557" max="11776" width="9.140625" style="409"/>
    <col min="11777" max="11777" width="5" style="409" bestFit="1" customWidth="1"/>
    <col min="11778" max="11778" width="26.7109375" style="409" customWidth="1"/>
    <col min="11779" max="11779" width="6.7109375" style="409" customWidth="1"/>
    <col min="11780" max="11807" width="4.7109375" style="409" customWidth="1"/>
    <col min="11808" max="11808" width="4.28515625" style="409" customWidth="1"/>
    <col min="11809" max="11809" width="4.5703125" style="409" bestFit="1" customWidth="1"/>
    <col min="11810" max="11810" width="4.7109375" style="409" customWidth="1"/>
    <col min="11811" max="11811" width="5.140625" style="409" customWidth="1"/>
    <col min="11812" max="11812" width="6" style="409" customWidth="1"/>
    <col min="11813" max="12032" width="9.140625" style="409"/>
    <col min="12033" max="12033" width="5" style="409" bestFit="1" customWidth="1"/>
    <col min="12034" max="12034" width="26.7109375" style="409" customWidth="1"/>
    <col min="12035" max="12035" width="6.7109375" style="409" customWidth="1"/>
    <col min="12036" max="12063" width="4.7109375" style="409" customWidth="1"/>
    <col min="12064" max="12064" width="4.28515625" style="409" customWidth="1"/>
    <col min="12065" max="12065" width="4.5703125" style="409" bestFit="1" customWidth="1"/>
    <col min="12066" max="12066" width="4.7109375" style="409" customWidth="1"/>
    <col min="12067" max="12067" width="5.140625" style="409" customWidth="1"/>
    <col min="12068" max="12068" width="6" style="409" customWidth="1"/>
    <col min="12069" max="12288" width="9.140625" style="409"/>
    <col min="12289" max="12289" width="5" style="409" bestFit="1" customWidth="1"/>
    <col min="12290" max="12290" width="26.7109375" style="409" customWidth="1"/>
    <col min="12291" max="12291" width="6.7109375" style="409" customWidth="1"/>
    <col min="12292" max="12319" width="4.7109375" style="409" customWidth="1"/>
    <col min="12320" max="12320" width="4.28515625" style="409" customWidth="1"/>
    <col min="12321" max="12321" width="4.5703125" style="409" bestFit="1" customWidth="1"/>
    <col min="12322" max="12322" width="4.7109375" style="409" customWidth="1"/>
    <col min="12323" max="12323" width="5.140625" style="409" customWidth="1"/>
    <col min="12324" max="12324" width="6" style="409" customWidth="1"/>
    <col min="12325" max="12544" width="9.140625" style="409"/>
    <col min="12545" max="12545" width="5" style="409" bestFit="1" customWidth="1"/>
    <col min="12546" max="12546" width="26.7109375" style="409" customWidth="1"/>
    <col min="12547" max="12547" width="6.7109375" style="409" customWidth="1"/>
    <col min="12548" max="12575" width="4.7109375" style="409" customWidth="1"/>
    <col min="12576" max="12576" width="4.28515625" style="409" customWidth="1"/>
    <col min="12577" max="12577" width="4.5703125" style="409" bestFit="1" customWidth="1"/>
    <col min="12578" max="12578" width="4.7109375" style="409" customWidth="1"/>
    <col min="12579" max="12579" width="5.140625" style="409" customWidth="1"/>
    <col min="12580" max="12580" width="6" style="409" customWidth="1"/>
    <col min="12581" max="12800" width="9.140625" style="409"/>
    <col min="12801" max="12801" width="5" style="409" bestFit="1" customWidth="1"/>
    <col min="12802" max="12802" width="26.7109375" style="409" customWidth="1"/>
    <col min="12803" max="12803" width="6.7109375" style="409" customWidth="1"/>
    <col min="12804" max="12831" width="4.7109375" style="409" customWidth="1"/>
    <col min="12832" max="12832" width="4.28515625" style="409" customWidth="1"/>
    <col min="12833" max="12833" width="4.5703125" style="409" bestFit="1" customWidth="1"/>
    <col min="12834" max="12834" width="4.7109375" style="409" customWidth="1"/>
    <col min="12835" max="12835" width="5.140625" style="409" customWidth="1"/>
    <col min="12836" max="12836" width="6" style="409" customWidth="1"/>
    <col min="12837" max="13056" width="9.140625" style="409"/>
    <col min="13057" max="13057" width="5" style="409" bestFit="1" customWidth="1"/>
    <col min="13058" max="13058" width="26.7109375" style="409" customWidth="1"/>
    <col min="13059" max="13059" width="6.7109375" style="409" customWidth="1"/>
    <col min="13060" max="13087" width="4.7109375" style="409" customWidth="1"/>
    <col min="13088" max="13088" width="4.28515625" style="409" customWidth="1"/>
    <col min="13089" max="13089" width="4.5703125" style="409" bestFit="1" customWidth="1"/>
    <col min="13090" max="13090" width="4.7109375" style="409" customWidth="1"/>
    <col min="13091" max="13091" width="5.140625" style="409" customWidth="1"/>
    <col min="13092" max="13092" width="6" style="409" customWidth="1"/>
    <col min="13093" max="13312" width="9.140625" style="409"/>
    <col min="13313" max="13313" width="5" style="409" bestFit="1" customWidth="1"/>
    <col min="13314" max="13314" width="26.7109375" style="409" customWidth="1"/>
    <col min="13315" max="13315" width="6.7109375" style="409" customWidth="1"/>
    <col min="13316" max="13343" width="4.7109375" style="409" customWidth="1"/>
    <col min="13344" max="13344" width="4.28515625" style="409" customWidth="1"/>
    <col min="13345" max="13345" width="4.5703125" style="409" bestFit="1" customWidth="1"/>
    <col min="13346" max="13346" width="4.7109375" style="409" customWidth="1"/>
    <col min="13347" max="13347" width="5.140625" style="409" customWidth="1"/>
    <col min="13348" max="13348" width="6" style="409" customWidth="1"/>
    <col min="13349" max="13568" width="9.140625" style="409"/>
    <col min="13569" max="13569" width="5" style="409" bestFit="1" customWidth="1"/>
    <col min="13570" max="13570" width="26.7109375" style="409" customWidth="1"/>
    <col min="13571" max="13571" width="6.7109375" style="409" customWidth="1"/>
    <col min="13572" max="13599" width="4.7109375" style="409" customWidth="1"/>
    <col min="13600" max="13600" width="4.28515625" style="409" customWidth="1"/>
    <col min="13601" max="13601" width="4.5703125" style="409" bestFit="1" customWidth="1"/>
    <col min="13602" max="13602" width="4.7109375" style="409" customWidth="1"/>
    <col min="13603" max="13603" width="5.140625" style="409" customWidth="1"/>
    <col min="13604" max="13604" width="6" style="409" customWidth="1"/>
    <col min="13605" max="13824" width="9.140625" style="409"/>
    <col min="13825" max="13825" width="5" style="409" bestFit="1" customWidth="1"/>
    <col min="13826" max="13826" width="26.7109375" style="409" customWidth="1"/>
    <col min="13827" max="13827" width="6.7109375" style="409" customWidth="1"/>
    <col min="13828" max="13855" width="4.7109375" style="409" customWidth="1"/>
    <col min="13856" max="13856" width="4.28515625" style="409" customWidth="1"/>
    <col min="13857" max="13857" width="4.5703125" style="409" bestFit="1" customWidth="1"/>
    <col min="13858" max="13858" width="4.7109375" style="409" customWidth="1"/>
    <col min="13859" max="13859" width="5.140625" style="409" customWidth="1"/>
    <col min="13860" max="13860" width="6" style="409" customWidth="1"/>
    <col min="13861" max="14080" width="9.140625" style="409"/>
    <col min="14081" max="14081" width="5" style="409" bestFit="1" customWidth="1"/>
    <col min="14082" max="14082" width="26.7109375" style="409" customWidth="1"/>
    <col min="14083" max="14083" width="6.7109375" style="409" customWidth="1"/>
    <col min="14084" max="14111" width="4.7109375" style="409" customWidth="1"/>
    <col min="14112" max="14112" width="4.28515625" style="409" customWidth="1"/>
    <col min="14113" max="14113" width="4.5703125" style="409" bestFit="1" customWidth="1"/>
    <col min="14114" max="14114" width="4.7109375" style="409" customWidth="1"/>
    <col min="14115" max="14115" width="5.140625" style="409" customWidth="1"/>
    <col min="14116" max="14116" width="6" style="409" customWidth="1"/>
    <col min="14117" max="14336" width="9.140625" style="409"/>
    <col min="14337" max="14337" width="5" style="409" bestFit="1" customWidth="1"/>
    <col min="14338" max="14338" width="26.7109375" style="409" customWidth="1"/>
    <col min="14339" max="14339" width="6.7109375" style="409" customWidth="1"/>
    <col min="14340" max="14367" width="4.7109375" style="409" customWidth="1"/>
    <col min="14368" max="14368" width="4.28515625" style="409" customWidth="1"/>
    <col min="14369" max="14369" width="4.5703125" style="409" bestFit="1" customWidth="1"/>
    <col min="14370" max="14370" width="4.7109375" style="409" customWidth="1"/>
    <col min="14371" max="14371" width="5.140625" style="409" customWidth="1"/>
    <col min="14372" max="14372" width="6" style="409" customWidth="1"/>
    <col min="14373" max="14592" width="9.140625" style="409"/>
    <col min="14593" max="14593" width="5" style="409" bestFit="1" customWidth="1"/>
    <col min="14594" max="14594" width="26.7109375" style="409" customWidth="1"/>
    <col min="14595" max="14595" width="6.7109375" style="409" customWidth="1"/>
    <col min="14596" max="14623" width="4.7109375" style="409" customWidth="1"/>
    <col min="14624" max="14624" width="4.28515625" style="409" customWidth="1"/>
    <col min="14625" max="14625" width="4.5703125" style="409" bestFit="1" customWidth="1"/>
    <col min="14626" max="14626" width="4.7109375" style="409" customWidth="1"/>
    <col min="14627" max="14627" width="5.140625" style="409" customWidth="1"/>
    <col min="14628" max="14628" width="6" style="409" customWidth="1"/>
    <col min="14629" max="14848" width="9.140625" style="409"/>
    <col min="14849" max="14849" width="5" style="409" bestFit="1" customWidth="1"/>
    <col min="14850" max="14850" width="26.7109375" style="409" customWidth="1"/>
    <col min="14851" max="14851" width="6.7109375" style="409" customWidth="1"/>
    <col min="14852" max="14879" width="4.7109375" style="409" customWidth="1"/>
    <col min="14880" max="14880" width="4.28515625" style="409" customWidth="1"/>
    <col min="14881" max="14881" width="4.5703125" style="409" bestFit="1" customWidth="1"/>
    <col min="14882" max="14882" width="4.7109375" style="409" customWidth="1"/>
    <col min="14883" max="14883" width="5.140625" style="409" customWidth="1"/>
    <col min="14884" max="14884" width="6" style="409" customWidth="1"/>
    <col min="14885" max="15104" width="9.140625" style="409"/>
    <col min="15105" max="15105" width="5" style="409" bestFit="1" customWidth="1"/>
    <col min="15106" max="15106" width="26.7109375" style="409" customWidth="1"/>
    <col min="15107" max="15107" width="6.7109375" style="409" customWidth="1"/>
    <col min="15108" max="15135" width="4.7109375" style="409" customWidth="1"/>
    <col min="15136" max="15136" width="4.28515625" style="409" customWidth="1"/>
    <col min="15137" max="15137" width="4.5703125" style="409" bestFit="1" customWidth="1"/>
    <col min="15138" max="15138" width="4.7109375" style="409" customWidth="1"/>
    <col min="15139" max="15139" width="5.140625" style="409" customWidth="1"/>
    <col min="15140" max="15140" width="6" style="409" customWidth="1"/>
    <col min="15141" max="15360" width="9.140625" style="409"/>
    <col min="15361" max="15361" width="5" style="409" bestFit="1" customWidth="1"/>
    <col min="15362" max="15362" width="26.7109375" style="409" customWidth="1"/>
    <col min="15363" max="15363" width="6.7109375" style="409" customWidth="1"/>
    <col min="15364" max="15391" width="4.7109375" style="409" customWidth="1"/>
    <col min="15392" max="15392" width="4.28515625" style="409" customWidth="1"/>
    <col min="15393" max="15393" width="4.5703125" style="409" bestFit="1" customWidth="1"/>
    <col min="15394" max="15394" width="4.7109375" style="409" customWidth="1"/>
    <col min="15395" max="15395" width="5.140625" style="409" customWidth="1"/>
    <col min="15396" max="15396" width="6" style="409" customWidth="1"/>
    <col min="15397" max="15616" width="9.140625" style="409"/>
    <col min="15617" max="15617" width="5" style="409" bestFit="1" customWidth="1"/>
    <col min="15618" max="15618" width="26.7109375" style="409" customWidth="1"/>
    <col min="15619" max="15619" width="6.7109375" style="409" customWidth="1"/>
    <col min="15620" max="15647" width="4.7109375" style="409" customWidth="1"/>
    <col min="15648" max="15648" width="4.28515625" style="409" customWidth="1"/>
    <col min="15649" max="15649" width="4.5703125" style="409" bestFit="1" customWidth="1"/>
    <col min="15650" max="15650" width="4.7109375" style="409" customWidth="1"/>
    <col min="15651" max="15651" width="5.140625" style="409" customWidth="1"/>
    <col min="15652" max="15652" width="6" style="409" customWidth="1"/>
    <col min="15653" max="15872" width="9.140625" style="409"/>
    <col min="15873" max="15873" width="5" style="409" bestFit="1" customWidth="1"/>
    <col min="15874" max="15874" width="26.7109375" style="409" customWidth="1"/>
    <col min="15875" max="15875" width="6.7109375" style="409" customWidth="1"/>
    <col min="15876" max="15903" width="4.7109375" style="409" customWidth="1"/>
    <col min="15904" max="15904" width="4.28515625" style="409" customWidth="1"/>
    <col min="15905" max="15905" width="4.5703125" style="409" bestFit="1" customWidth="1"/>
    <col min="15906" max="15906" width="4.7109375" style="409" customWidth="1"/>
    <col min="15907" max="15907" width="5.140625" style="409" customWidth="1"/>
    <col min="15908" max="15908" width="6" style="409" customWidth="1"/>
    <col min="15909" max="16128" width="9.140625" style="409"/>
    <col min="16129" max="16129" width="5" style="409" bestFit="1" customWidth="1"/>
    <col min="16130" max="16130" width="26.7109375" style="409" customWidth="1"/>
    <col min="16131" max="16131" width="6.7109375" style="409" customWidth="1"/>
    <col min="16132" max="16159" width="4.7109375" style="409" customWidth="1"/>
    <col min="16160" max="16160" width="4.28515625" style="409" customWidth="1"/>
    <col min="16161" max="16161" width="4.5703125" style="409" bestFit="1" customWidth="1"/>
    <col min="16162" max="16162" width="4.7109375" style="409" customWidth="1"/>
    <col min="16163" max="16163" width="5.140625" style="409" customWidth="1"/>
    <col min="16164" max="16164" width="6" style="409" customWidth="1"/>
    <col min="16165" max="16384" width="9.140625" style="409"/>
  </cols>
  <sheetData>
    <row r="1" spans="1:112" x14ac:dyDescent="0.2">
      <c r="B1" s="405"/>
      <c r="C1" s="406"/>
      <c r="D1" s="406"/>
      <c r="E1" s="406"/>
      <c r="F1" s="406"/>
      <c r="G1" s="406"/>
      <c r="H1" s="406"/>
      <c r="I1" s="406"/>
      <c r="J1" s="407" t="s">
        <v>123</v>
      </c>
      <c r="K1" s="563"/>
      <c r="L1" s="563"/>
      <c r="M1" s="563"/>
      <c r="N1" s="563"/>
      <c r="O1" s="563"/>
      <c r="P1" s="563"/>
      <c r="Q1" s="563"/>
      <c r="R1" s="563"/>
      <c r="S1" s="563"/>
      <c r="T1" s="563"/>
      <c r="U1" s="563"/>
      <c r="V1" s="563"/>
      <c r="W1" s="563"/>
      <c r="X1" s="563"/>
      <c r="Y1" s="563"/>
      <c r="Z1" s="406"/>
      <c r="AA1" s="406"/>
      <c r="AB1" s="406"/>
      <c r="AC1" s="406"/>
      <c r="AD1" s="406"/>
      <c r="AE1" s="406"/>
      <c r="AF1" s="406"/>
      <c r="AG1" s="406"/>
      <c r="AH1" s="406"/>
      <c r="AI1" s="406"/>
    </row>
    <row r="2" spans="1:112" ht="6" customHeight="1" x14ac:dyDescent="0.2"/>
    <row r="3" spans="1:112" s="420" customFormat="1" ht="25.5" x14ac:dyDescent="0.25">
      <c r="A3" s="414" t="s">
        <v>0</v>
      </c>
      <c r="B3" s="415" t="s">
        <v>1</v>
      </c>
      <c r="C3" s="416" t="s">
        <v>2</v>
      </c>
      <c r="D3" s="417">
        <v>1</v>
      </c>
      <c r="E3" s="417">
        <v>2</v>
      </c>
      <c r="F3" s="417">
        <v>3</v>
      </c>
      <c r="G3" s="417">
        <v>4</v>
      </c>
      <c r="H3" s="417">
        <v>5</v>
      </c>
      <c r="I3" s="417">
        <v>6</v>
      </c>
      <c r="J3" s="417">
        <v>7</v>
      </c>
      <c r="K3" s="417">
        <v>8</v>
      </c>
      <c r="L3" s="417">
        <v>9</v>
      </c>
      <c r="M3" s="417">
        <v>10</v>
      </c>
      <c r="N3" s="417">
        <v>11</v>
      </c>
      <c r="O3" s="417">
        <v>12</v>
      </c>
      <c r="P3" s="417">
        <v>13</v>
      </c>
      <c r="Q3" s="417">
        <v>14</v>
      </c>
      <c r="R3" s="417">
        <v>15</v>
      </c>
      <c r="S3" s="417">
        <v>16</v>
      </c>
      <c r="T3" s="417">
        <v>17</v>
      </c>
      <c r="U3" s="417">
        <v>18</v>
      </c>
      <c r="V3" s="417">
        <v>19</v>
      </c>
      <c r="W3" s="417">
        <v>20</v>
      </c>
      <c r="X3" s="417">
        <v>21</v>
      </c>
      <c r="Y3" s="417">
        <v>22</v>
      </c>
      <c r="Z3" s="417">
        <v>23</v>
      </c>
      <c r="AA3" s="417">
        <v>24</v>
      </c>
      <c r="AB3" s="417">
        <v>25</v>
      </c>
      <c r="AC3" s="417">
        <v>26</v>
      </c>
      <c r="AD3" s="417">
        <v>27</v>
      </c>
      <c r="AE3" s="417">
        <v>28</v>
      </c>
      <c r="AF3" s="417">
        <v>29</v>
      </c>
      <c r="AG3" s="417">
        <v>30</v>
      </c>
      <c r="AH3" s="417">
        <v>31</v>
      </c>
      <c r="AI3" s="418" t="s">
        <v>3</v>
      </c>
      <c r="AJ3" s="419" t="s">
        <v>4</v>
      </c>
      <c r="AL3" s="564"/>
      <c r="AM3" s="564"/>
      <c r="AN3" s="564"/>
      <c r="AO3" s="564"/>
      <c r="AP3" s="564"/>
      <c r="AQ3" s="564"/>
      <c r="AR3" s="564"/>
      <c r="AS3" s="564"/>
      <c r="AT3" s="564"/>
      <c r="AU3" s="564"/>
      <c r="AV3" s="564"/>
      <c r="AW3" s="564"/>
      <c r="AX3" s="564"/>
      <c r="AY3" s="564"/>
      <c r="AZ3" s="564"/>
      <c r="BA3" s="564"/>
      <c r="BB3" s="564"/>
      <c r="BC3" s="564"/>
      <c r="BD3" s="564"/>
      <c r="BE3" s="564"/>
      <c r="BF3" s="564"/>
      <c r="BG3" s="564"/>
      <c r="BH3" s="564"/>
      <c r="BI3" s="564"/>
      <c r="BJ3" s="564"/>
      <c r="BK3" s="564"/>
      <c r="BL3" s="564"/>
      <c r="BM3" s="564"/>
      <c r="BN3" s="564"/>
      <c r="BO3" s="564"/>
      <c r="BP3" s="564"/>
      <c r="BQ3" s="564"/>
      <c r="BR3" s="564"/>
      <c r="BS3" s="564"/>
      <c r="BT3" s="564"/>
      <c r="BU3" s="564"/>
      <c r="BV3" s="564"/>
      <c r="BW3" s="564"/>
      <c r="BX3" s="564"/>
      <c r="BY3" s="564"/>
      <c r="BZ3" s="564"/>
      <c r="CA3" s="564"/>
      <c r="CB3" s="564"/>
      <c r="CC3" s="564"/>
      <c r="CD3" s="564"/>
      <c r="CE3" s="564"/>
      <c r="CF3" s="564"/>
      <c r="CG3" s="564"/>
      <c r="CH3" s="564"/>
      <c r="CI3" s="564"/>
      <c r="CJ3" s="564"/>
      <c r="CK3" s="564"/>
      <c r="CL3" s="564"/>
      <c r="CM3" s="564"/>
      <c r="CN3" s="564"/>
      <c r="CO3" s="564"/>
      <c r="CP3" s="564"/>
      <c r="CQ3" s="564"/>
      <c r="CR3" s="564"/>
      <c r="CS3" s="564"/>
      <c r="CT3" s="564"/>
      <c r="CU3" s="564"/>
      <c r="CV3" s="564"/>
      <c r="CW3" s="564"/>
      <c r="CX3" s="564"/>
      <c r="CY3" s="564"/>
      <c r="CZ3" s="564"/>
      <c r="DA3" s="564"/>
      <c r="DB3" s="564"/>
      <c r="DC3" s="564"/>
      <c r="DD3" s="564"/>
      <c r="DE3" s="564"/>
      <c r="DF3" s="564"/>
      <c r="DG3" s="564"/>
      <c r="DH3" s="564"/>
    </row>
    <row r="4" spans="1:112" s="429" customFormat="1" ht="17.25" customHeight="1" x14ac:dyDescent="0.2">
      <c r="A4" s="421">
        <v>10</v>
      </c>
      <c r="B4" s="565" t="s">
        <v>5</v>
      </c>
      <c r="C4" s="566">
        <v>135.9</v>
      </c>
      <c r="D4" s="424">
        <v>0</v>
      </c>
      <c r="E4" s="424">
        <v>0</v>
      </c>
      <c r="F4" s="424">
        <v>0</v>
      </c>
      <c r="G4" s="424">
        <v>0</v>
      </c>
      <c r="H4" s="424">
        <v>8.1999999999999993</v>
      </c>
      <c r="I4" s="424">
        <v>2.2000000000000002</v>
      </c>
      <c r="J4" s="424">
        <v>0</v>
      </c>
      <c r="K4" s="424">
        <v>0</v>
      </c>
      <c r="L4" s="424">
        <v>0</v>
      </c>
      <c r="M4" s="424">
        <v>0</v>
      </c>
      <c r="N4" s="424">
        <v>0</v>
      </c>
      <c r="O4" s="424">
        <v>0</v>
      </c>
      <c r="P4" s="424">
        <v>0</v>
      </c>
      <c r="Q4" s="424">
        <v>1.1000000000000001</v>
      </c>
      <c r="R4" s="430">
        <v>0</v>
      </c>
      <c r="S4" s="430">
        <v>0</v>
      </c>
      <c r="T4" s="430">
        <v>0</v>
      </c>
      <c r="U4" s="430">
        <v>1.5</v>
      </c>
      <c r="V4" s="430">
        <v>0</v>
      </c>
      <c r="W4" s="430">
        <v>0</v>
      </c>
      <c r="X4" s="430">
        <v>0</v>
      </c>
      <c r="Y4" s="425">
        <v>0</v>
      </c>
      <c r="Z4" s="425">
        <v>8</v>
      </c>
      <c r="AA4" s="425">
        <v>3.4</v>
      </c>
      <c r="AB4" s="425">
        <v>0</v>
      </c>
      <c r="AC4" s="425">
        <v>0</v>
      </c>
      <c r="AD4" s="425">
        <v>0</v>
      </c>
      <c r="AE4" s="425">
        <v>0</v>
      </c>
      <c r="AF4" s="425">
        <v>3</v>
      </c>
      <c r="AG4" s="425">
        <v>8</v>
      </c>
      <c r="AH4" s="425">
        <v>10</v>
      </c>
      <c r="AI4" s="427">
        <f t="shared" ref="AI4:AI38" si="0">SUM(D4:AH4)</f>
        <v>45.4</v>
      </c>
      <c r="AJ4" s="428">
        <f t="shared" ref="AJ4:AJ38" si="1">AI4/C4</f>
        <v>0.33406916850625457</v>
      </c>
      <c r="AL4" s="567"/>
      <c r="AM4" s="567"/>
      <c r="AN4" s="567"/>
      <c r="AO4" s="567"/>
      <c r="AP4" s="567"/>
      <c r="AQ4" s="567"/>
      <c r="AR4" s="567"/>
      <c r="AS4" s="567"/>
      <c r="AT4" s="567"/>
      <c r="AU4" s="567"/>
      <c r="AV4" s="567"/>
      <c r="AW4" s="567"/>
      <c r="AX4" s="567"/>
      <c r="AY4" s="567"/>
      <c r="AZ4" s="567"/>
      <c r="BA4" s="567"/>
      <c r="BB4" s="567"/>
      <c r="BC4" s="567"/>
      <c r="BD4" s="567"/>
      <c r="BE4" s="567"/>
      <c r="BF4" s="567"/>
      <c r="BG4" s="567"/>
      <c r="BH4" s="567"/>
      <c r="BI4" s="567"/>
      <c r="BJ4" s="567"/>
      <c r="BK4" s="567"/>
      <c r="BL4" s="567"/>
      <c r="BM4" s="567"/>
      <c r="BN4" s="567"/>
      <c r="BO4" s="567"/>
      <c r="BP4" s="567"/>
      <c r="BQ4" s="567"/>
      <c r="BR4" s="567"/>
      <c r="BS4" s="567"/>
      <c r="BT4" s="567"/>
      <c r="BU4" s="567"/>
      <c r="BV4" s="567"/>
      <c r="BW4" s="567"/>
      <c r="BX4" s="567"/>
      <c r="BY4" s="567"/>
      <c r="BZ4" s="567"/>
      <c r="CA4" s="567"/>
      <c r="CB4" s="567"/>
      <c r="CC4" s="567"/>
      <c r="CD4" s="567"/>
      <c r="CE4" s="567"/>
      <c r="CF4" s="567"/>
      <c r="CG4" s="567"/>
      <c r="CH4" s="567"/>
      <c r="CI4" s="567"/>
      <c r="CJ4" s="567"/>
      <c r="CK4" s="567"/>
      <c r="CL4" s="567"/>
      <c r="CM4" s="567"/>
      <c r="CN4" s="567"/>
      <c r="CO4" s="567"/>
      <c r="CP4" s="567"/>
      <c r="CQ4" s="567"/>
      <c r="CR4" s="567"/>
      <c r="CS4" s="567"/>
      <c r="CT4" s="567"/>
      <c r="CU4" s="567"/>
      <c r="CV4" s="567"/>
      <c r="CW4" s="567"/>
      <c r="CX4" s="567"/>
      <c r="CY4" s="567"/>
      <c r="CZ4" s="567"/>
      <c r="DA4" s="567"/>
      <c r="DB4" s="567"/>
      <c r="DC4" s="567"/>
      <c r="DD4" s="567"/>
      <c r="DE4" s="567"/>
      <c r="DF4" s="567"/>
      <c r="DG4" s="567"/>
      <c r="DH4" s="567"/>
    </row>
    <row r="5" spans="1:112" s="420" customFormat="1" ht="17.25" customHeight="1" x14ac:dyDescent="0.2">
      <c r="A5" s="421">
        <v>38</v>
      </c>
      <c r="B5" s="565" t="s">
        <v>6</v>
      </c>
      <c r="C5" s="566">
        <v>101.4</v>
      </c>
      <c r="D5" s="430">
        <v>0</v>
      </c>
      <c r="E5" s="430">
        <v>0</v>
      </c>
      <c r="F5" s="430">
        <v>0</v>
      </c>
      <c r="G5" s="430">
        <v>0</v>
      </c>
      <c r="H5" s="430">
        <v>1.5</v>
      </c>
      <c r="I5" s="430">
        <v>2</v>
      </c>
      <c r="J5" s="425">
        <v>0</v>
      </c>
      <c r="K5" s="425">
        <v>0</v>
      </c>
      <c r="L5" s="425">
        <v>0</v>
      </c>
      <c r="M5" s="425">
        <v>0</v>
      </c>
      <c r="N5" s="425">
        <v>0</v>
      </c>
      <c r="O5" s="425">
        <v>0</v>
      </c>
      <c r="P5" s="425">
        <v>0</v>
      </c>
      <c r="Q5" s="425">
        <v>1.3</v>
      </c>
      <c r="R5" s="430">
        <v>0</v>
      </c>
      <c r="S5" s="430">
        <v>0</v>
      </c>
      <c r="T5" s="430">
        <v>0</v>
      </c>
      <c r="U5" s="430">
        <v>1.2</v>
      </c>
      <c r="V5" s="430">
        <v>0</v>
      </c>
      <c r="W5" s="430">
        <v>0</v>
      </c>
      <c r="X5" s="430">
        <v>0</v>
      </c>
      <c r="Y5" s="425">
        <v>0</v>
      </c>
      <c r="Z5" s="425">
        <v>2</v>
      </c>
      <c r="AA5" s="425">
        <v>0.7</v>
      </c>
      <c r="AB5" s="425">
        <v>0</v>
      </c>
      <c r="AC5" s="425">
        <v>0</v>
      </c>
      <c r="AD5" s="425">
        <v>0</v>
      </c>
      <c r="AE5" s="425">
        <v>0</v>
      </c>
      <c r="AF5" s="425">
        <v>3</v>
      </c>
      <c r="AG5" s="425">
        <v>26</v>
      </c>
      <c r="AH5" s="425">
        <v>10</v>
      </c>
      <c r="AI5" s="427">
        <f t="shared" si="0"/>
        <v>47.7</v>
      </c>
      <c r="AJ5" s="428">
        <f t="shared" si="1"/>
        <v>0.47041420118343197</v>
      </c>
      <c r="AL5" s="564"/>
      <c r="AM5" s="564"/>
      <c r="AN5" s="564"/>
      <c r="AO5" s="564"/>
      <c r="AP5" s="564"/>
      <c r="AQ5" s="564"/>
      <c r="AR5" s="564"/>
      <c r="AS5" s="564"/>
      <c r="AT5" s="564"/>
      <c r="AU5" s="564"/>
      <c r="AV5" s="564"/>
      <c r="AW5" s="564"/>
      <c r="AX5" s="564"/>
      <c r="AY5" s="564"/>
      <c r="AZ5" s="564"/>
      <c r="BA5" s="564"/>
      <c r="BB5" s="564"/>
      <c r="BC5" s="564"/>
      <c r="BD5" s="564"/>
      <c r="BE5" s="564"/>
      <c r="BF5" s="564"/>
      <c r="BG5" s="564"/>
      <c r="BH5" s="564"/>
      <c r="BI5" s="564"/>
      <c r="BJ5" s="564"/>
      <c r="BK5" s="564"/>
      <c r="BL5" s="564"/>
      <c r="BM5" s="564"/>
      <c r="BN5" s="564"/>
      <c r="BO5" s="564"/>
      <c r="BP5" s="564"/>
      <c r="BQ5" s="564"/>
      <c r="BR5" s="564"/>
      <c r="BS5" s="564"/>
      <c r="BT5" s="564"/>
      <c r="BU5" s="564"/>
      <c r="BV5" s="564"/>
      <c r="BW5" s="564"/>
      <c r="BX5" s="564"/>
      <c r="BY5" s="564"/>
      <c r="BZ5" s="564"/>
      <c r="CA5" s="564"/>
      <c r="CB5" s="564"/>
      <c r="CC5" s="564"/>
      <c r="CD5" s="564"/>
      <c r="CE5" s="564"/>
      <c r="CF5" s="564"/>
      <c r="CG5" s="564"/>
      <c r="CH5" s="564"/>
      <c r="CI5" s="564"/>
      <c r="CJ5" s="564"/>
      <c r="CK5" s="564"/>
      <c r="CL5" s="564"/>
      <c r="CM5" s="564"/>
      <c r="CN5" s="564"/>
      <c r="CO5" s="564"/>
      <c r="CP5" s="564"/>
      <c r="CQ5" s="564"/>
      <c r="CR5" s="564"/>
      <c r="CS5" s="564"/>
      <c r="CT5" s="564"/>
      <c r="CU5" s="564"/>
      <c r="CV5" s="564"/>
      <c r="CW5" s="564"/>
      <c r="CX5" s="564"/>
      <c r="CY5" s="564"/>
      <c r="CZ5" s="564"/>
      <c r="DA5" s="564"/>
      <c r="DB5" s="564"/>
      <c r="DC5" s="564"/>
      <c r="DD5" s="564"/>
      <c r="DE5" s="564"/>
      <c r="DF5" s="564"/>
      <c r="DG5" s="564"/>
      <c r="DH5" s="564"/>
    </row>
    <row r="6" spans="1:112" s="420" customFormat="1" ht="17.25" customHeight="1" x14ac:dyDescent="0.2">
      <c r="A6" s="421">
        <v>40</v>
      </c>
      <c r="B6" s="565" t="s">
        <v>7</v>
      </c>
      <c r="C6" s="566">
        <v>99.8</v>
      </c>
      <c r="D6" s="430">
        <v>0</v>
      </c>
      <c r="E6" s="430">
        <v>0</v>
      </c>
      <c r="F6" s="430">
        <v>0</v>
      </c>
      <c r="G6" s="430">
        <v>0</v>
      </c>
      <c r="H6" s="430">
        <v>3.5</v>
      </c>
      <c r="I6" s="425">
        <v>0.5</v>
      </c>
      <c r="J6" s="425">
        <v>0</v>
      </c>
      <c r="K6" s="425">
        <v>0</v>
      </c>
      <c r="L6" s="425">
        <v>0</v>
      </c>
      <c r="M6" s="425">
        <v>0</v>
      </c>
      <c r="N6" s="425">
        <v>0</v>
      </c>
      <c r="O6" s="425">
        <v>0</v>
      </c>
      <c r="P6" s="425">
        <v>0</v>
      </c>
      <c r="Q6" s="425">
        <v>0</v>
      </c>
      <c r="R6" s="425">
        <v>0</v>
      </c>
      <c r="S6" s="430">
        <v>0</v>
      </c>
      <c r="T6" s="430">
        <v>0</v>
      </c>
      <c r="U6" s="430" t="s">
        <v>28</v>
      </c>
      <c r="V6" s="430">
        <v>0</v>
      </c>
      <c r="W6" s="430">
        <v>0</v>
      </c>
      <c r="X6" s="430">
        <v>0</v>
      </c>
      <c r="Y6" s="425">
        <v>0</v>
      </c>
      <c r="Z6" s="425">
        <v>3</v>
      </c>
      <c r="AA6" s="425">
        <v>0.5</v>
      </c>
      <c r="AB6" s="425">
        <v>0</v>
      </c>
      <c r="AC6" s="425">
        <v>0</v>
      </c>
      <c r="AD6" s="425">
        <v>0</v>
      </c>
      <c r="AE6" s="425">
        <v>0</v>
      </c>
      <c r="AF6" s="425">
        <v>0</v>
      </c>
      <c r="AG6" s="425">
        <v>7</v>
      </c>
      <c r="AH6" s="425">
        <v>8</v>
      </c>
      <c r="AI6" s="427">
        <f t="shared" si="0"/>
        <v>22.5</v>
      </c>
      <c r="AJ6" s="428">
        <f t="shared" si="1"/>
        <v>0.22545090180360722</v>
      </c>
      <c r="AL6" s="564"/>
      <c r="AM6" s="564"/>
      <c r="AN6" s="564"/>
      <c r="AO6" s="564"/>
      <c r="AP6" s="564"/>
      <c r="AQ6" s="564"/>
      <c r="AR6" s="564"/>
      <c r="AS6" s="564"/>
      <c r="AT6" s="564"/>
      <c r="AU6" s="564"/>
      <c r="AV6" s="564"/>
      <c r="AW6" s="564"/>
      <c r="AX6" s="564"/>
      <c r="AY6" s="564"/>
      <c r="AZ6" s="564"/>
      <c r="BA6" s="564"/>
      <c r="BB6" s="564"/>
      <c r="BC6" s="564"/>
      <c r="BD6" s="564"/>
      <c r="BE6" s="564"/>
      <c r="BF6" s="564"/>
      <c r="BG6" s="564"/>
      <c r="BH6" s="564"/>
      <c r="BI6" s="564"/>
      <c r="BJ6" s="564"/>
      <c r="BK6" s="564"/>
      <c r="BL6" s="564"/>
      <c r="BM6" s="564"/>
      <c r="BN6" s="564"/>
      <c r="BO6" s="564"/>
      <c r="BP6" s="564"/>
      <c r="BQ6" s="564"/>
      <c r="BR6" s="564"/>
      <c r="BS6" s="564"/>
      <c r="BT6" s="564"/>
      <c r="BU6" s="564"/>
      <c r="BV6" s="564"/>
      <c r="BW6" s="564"/>
      <c r="BX6" s="564"/>
      <c r="BY6" s="564"/>
      <c r="BZ6" s="564"/>
      <c r="CA6" s="564"/>
      <c r="CB6" s="564"/>
      <c r="CC6" s="564"/>
      <c r="CD6" s="564"/>
      <c r="CE6" s="564"/>
      <c r="CF6" s="564"/>
      <c r="CG6" s="564"/>
      <c r="CH6" s="564"/>
      <c r="CI6" s="564"/>
      <c r="CJ6" s="564"/>
      <c r="CK6" s="564"/>
      <c r="CL6" s="564"/>
      <c r="CM6" s="564"/>
      <c r="CN6" s="564"/>
      <c r="CO6" s="564"/>
      <c r="CP6" s="564"/>
      <c r="CQ6" s="564"/>
      <c r="CR6" s="564"/>
      <c r="CS6" s="564"/>
      <c r="CT6" s="564"/>
      <c r="CU6" s="564"/>
      <c r="CV6" s="564"/>
      <c r="CW6" s="564"/>
      <c r="CX6" s="564"/>
      <c r="CY6" s="564"/>
      <c r="CZ6" s="564"/>
      <c r="DA6" s="564"/>
      <c r="DB6" s="564"/>
      <c r="DC6" s="564"/>
      <c r="DD6" s="564"/>
      <c r="DE6" s="564"/>
      <c r="DF6" s="564"/>
      <c r="DG6" s="564"/>
      <c r="DH6" s="564"/>
    </row>
    <row r="7" spans="1:112" s="420" customFormat="1" ht="17.25" customHeight="1" x14ac:dyDescent="0.2">
      <c r="A7" s="421">
        <v>63</v>
      </c>
      <c r="B7" s="565" t="s">
        <v>8</v>
      </c>
      <c r="C7" s="566">
        <v>120</v>
      </c>
      <c r="D7" s="430">
        <v>0</v>
      </c>
      <c r="E7" s="430">
        <v>0</v>
      </c>
      <c r="F7" s="430">
        <v>0</v>
      </c>
      <c r="G7" s="430">
        <v>0</v>
      </c>
      <c r="H7" s="430">
        <v>2.2999999999999998</v>
      </c>
      <c r="I7" s="430">
        <v>2.2999999999999998</v>
      </c>
      <c r="J7" s="425">
        <v>0</v>
      </c>
      <c r="K7" s="425">
        <v>0</v>
      </c>
      <c r="L7" s="425">
        <v>0</v>
      </c>
      <c r="M7" s="425">
        <v>0</v>
      </c>
      <c r="N7" s="425">
        <v>0</v>
      </c>
      <c r="O7" s="425">
        <v>0</v>
      </c>
      <c r="P7" s="425">
        <v>0</v>
      </c>
      <c r="Q7" s="425">
        <v>0.2</v>
      </c>
      <c r="R7" s="425" t="s">
        <v>28</v>
      </c>
      <c r="S7" s="425">
        <v>0</v>
      </c>
      <c r="T7" s="425">
        <v>0</v>
      </c>
      <c r="U7" s="425">
        <v>0.6</v>
      </c>
      <c r="V7" s="425">
        <v>0</v>
      </c>
      <c r="W7" s="425">
        <v>0</v>
      </c>
      <c r="X7" s="425">
        <v>0</v>
      </c>
      <c r="Y7" s="425">
        <v>0</v>
      </c>
      <c r="Z7" s="425">
        <v>11</v>
      </c>
      <c r="AA7" s="425">
        <v>2.7</v>
      </c>
      <c r="AB7" s="425">
        <v>0</v>
      </c>
      <c r="AC7" s="425">
        <v>0</v>
      </c>
      <c r="AD7" s="425" t="s">
        <v>28</v>
      </c>
      <c r="AE7" s="425">
        <v>0</v>
      </c>
      <c r="AF7" s="425">
        <v>4</v>
      </c>
      <c r="AG7" s="425">
        <v>10</v>
      </c>
      <c r="AH7" s="425">
        <v>11</v>
      </c>
      <c r="AI7" s="427">
        <f t="shared" si="0"/>
        <v>44.099999999999994</v>
      </c>
      <c r="AJ7" s="428">
        <f t="shared" si="1"/>
        <v>0.36749999999999994</v>
      </c>
      <c r="AL7" s="564"/>
      <c r="AM7" s="564"/>
      <c r="AN7" s="564"/>
      <c r="AO7" s="564"/>
      <c r="AP7" s="564"/>
      <c r="AQ7" s="564"/>
      <c r="AR7" s="564"/>
      <c r="AS7" s="564"/>
      <c r="AT7" s="564"/>
      <c r="AU7" s="564"/>
      <c r="AV7" s="564"/>
      <c r="AW7" s="564"/>
      <c r="AX7" s="564"/>
      <c r="AY7" s="564"/>
      <c r="AZ7" s="564"/>
      <c r="BA7" s="564"/>
      <c r="BB7" s="564"/>
      <c r="BC7" s="564"/>
      <c r="BD7" s="564"/>
      <c r="BE7" s="564"/>
      <c r="BF7" s="564"/>
      <c r="BG7" s="564"/>
      <c r="BH7" s="564"/>
      <c r="BI7" s="564"/>
      <c r="BJ7" s="564"/>
      <c r="BK7" s="564"/>
      <c r="BL7" s="564"/>
      <c r="BM7" s="564"/>
      <c r="BN7" s="564"/>
      <c r="BO7" s="564"/>
      <c r="BP7" s="564"/>
      <c r="BQ7" s="564"/>
      <c r="BR7" s="564"/>
      <c r="BS7" s="564"/>
      <c r="BT7" s="564"/>
      <c r="BU7" s="564"/>
      <c r="BV7" s="564"/>
      <c r="BW7" s="564"/>
      <c r="BX7" s="564"/>
      <c r="BY7" s="564"/>
      <c r="BZ7" s="564"/>
      <c r="CA7" s="564"/>
      <c r="CB7" s="564"/>
      <c r="CC7" s="564"/>
      <c r="CD7" s="564"/>
      <c r="CE7" s="564"/>
      <c r="CF7" s="564"/>
      <c r="CG7" s="564"/>
      <c r="CH7" s="564"/>
      <c r="CI7" s="564"/>
      <c r="CJ7" s="564"/>
      <c r="CK7" s="564"/>
      <c r="CL7" s="564"/>
      <c r="CM7" s="564"/>
      <c r="CN7" s="564"/>
      <c r="CO7" s="564"/>
      <c r="CP7" s="564"/>
      <c r="CQ7" s="564"/>
      <c r="CR7" s="564"/>
      <c r="CS7" s="564"/>
      <c r="CT7" s="564"/>
      <c r="CU7" s="564"/>
      <c r="CV7" s="564"/>
      <c r="CW7" s="564"/>
      <c r="CX7" s="564"/>
      <c r="CY7" s="564"/>
      <c r="CZ7" s="564"/>
      <c r="DA7" s="564"/>
      <c r="DB7" s="564"/>
      <c r="DC7" s="564"/>
      <c r="DD7" s="564"/>
      <c r="DE7" s="564"/>
      <c r="DF7" s="564"/>
      <c r="DG7" s="564"/>
      <c r="DH7" s="564"/>
    </row>
    <row r="8" spans="1:112" s="420" customFormat="1" ht="17.25" customHeight="1" x14ac:dyDescent="0.2">
      <c r="A8" s="421">
        <v>82</v>
      </c>
      <c r="B8" s="565" t="s">
        <v>9</v>
      </c>
      <c r="C8" s="566">
        <v>98</v>
      </c>
      <c r="D8" s="430">
        <v>0</v>
      </c>
      <c r="E8" s="430">
        <v>0</v>
      </c>
      <c r="F8" s="430">
        <v>0</v>
      </c>
      <c r="G8" s="430">
        <v>0</v>
      </c>
      <c r="H8" s="430" t="s">
        <v>28</v>
      </c>
      <c r="I8" s="430">
        <v>0.1</v>
      </c>
      <c r="J8" s="425">
        <v>0</v>
      </c>
      <c r="K8" s="425">
        <v>0</v>
      </c>
      <c r="L8" s="425">
        <v>0</v>
      </c>
      <c r="M8" s="425">
        <v>0</v>
      </c>
      <c r="N8" s="425">
        <v>0</v>
      </c>
      <c r="O8" s="425">
        <v>0</v>
      </c>
      <c r="P8" s="425">
        <v>0</v>
      </c>
      <c r="Q8" s="425" t="s">
        <v>28</v>
      </c>
      <c r="R8" s="430">
        <v>0</v>
      </c>
      <c r="S8" s="430" t="s">
        <v>28</v>
      </c>
      <c r="T8" s="430">
        <v>0</v>
      </c>
      <c r="U8" s="430">
        <v>1.9</v>
      </c>
      <c r="V8" s="430">
        <v>0</v>
      </c>
      <c r="W8" s="430">
        <v>0</v>
      </c>
      <c r="X8" s="430" t="s">
        <v>28</v>
      </c>
      <c r="Y8" s="425">
        <v>0</v>
      </c>
      <c r="Z8" s="425">
        <v>0.5</v>
      </c>
      <c r="AA8" s="425">
        <v>0.4</v>
      </c>
      <c r="AB8" s="425">
        <v>0</v>
      </c>
      <c r="AC8" s="425">
        <v>0</v>
      </c>
      <c r="AD8" s="425">
        <v>0</v>
      </c>
      <c r="AE8" s="425">
        <v>0</v>
      </c>
      <c r="AF8" s="425">
        <v>4</v>
      </c>
      <c r="AG8" s="425">
        <v>9.3000000000000007</v>
      </c>
      <c r="AH8" s="425">
        <v>10.3</v>
      </c>
      <c r="AI8" s="427">
        <f t="shared" si="0"/>
        <v>26.500000000000004</v>
      </c>
      <c r="AJ8" s="428">
        <f t="shared" si="1"/>
        <v>0.27040816326530615</v>
      </c>
      <c r="AL8" s="564"/>
      <c r="AM8" s="564"/>
      <c r="AN8" s="564"/>
      <c r="AO8" s="564"/>
      <c r="AP8" s="564"/>
      <c r="AQ8" s="564"/>
      <c r="AR8" s="564"/>
      <c r="AS8" s="564"/>
      <c r="AT8" s="564"/>
      <c r="AU8" s="564"/>
      <c r="AV8" s="564"/>
      <c r="AW8" s="564"/>
      <c r="AX8" s="564"/>
      <c r="AY8" s="564"/>
      <c r="AZ8" s="564"/>
      <c r="BA8" s="564"/>
      <c r="BB8" s="564"/>
      <c r="BC8" s="564"/>
      <c r="BD8" s="564"/>
      <c r="BE8" s="564"/>
      <c r="BF8" s="564"/>
      <c r="BG8" s="564"/>
      <c r="BH8" s="564"/>
      <c r="BI8" s="564"/>
      <c r="BJ8" s="564"/>
      <c r="BK8" s="564"/>
      <c r="BL8" s="564"/>
      <c r="BM8" s="564"/>
      <c r="BN8" s="564"/>
      <c r="BO8" s="564"/>
      <c r="BP8" s="564"/>
      <c r="BQ8" s="564"/>
      <c r="BR8" s="564"/>
      <c r="BS8" s="564"/>
      <c r="BT8" s="564"/>
      <c r="BU8" s="564"/>
      <c r="BV8" s="564"/>
      <c r="BW8" s="564"/>
      <c r="BX8" s="564"/>
      <c r="BY8" s="564"/>
      <c r="BZ8" s="564"/>
      <c r="CA8" s="564"/>
      <c r="CB8" s="564"/>
      <c r="CC8" s="564"/>
      <c r="CD8" s="564"/>
      <c r="CE8" s="564"/>
      <c r="CF8" s="564"/>
      <c r="CG8" s="564"/>
      <c r="CH8" s="564"/>
      <c r="CI8" s="564"/>
      <c r="CJ8" s="564"/>
      <c r="CK8" s="564"/>
      <c r="CL8" s="564"/>
      <c r="CM8" s="564"/>
      <c r="CN8" s="564"/>
      <c r="CO8" s="564"/>
      <c r="CP8" s="564"/>
      <c r="CQ8" s="564"/>
      <c r="CR8" s="564"/>
      <c r="CS8" s="564"/>
      <c r="CT8" s="564"/>
      <c r="CU8" s="564"/>
      <c r="CV8" s="564"/>
      <c r="CW8" s="564"/>
      <c r="CX8" s="564"/>
      <c r="CY8" s="564"/>
      <c r="CZ8" s="564"/>
      <c r="DA8" s="564"/>
      <c r="DB8" s="564"/>
      <c r="DC8" s="564"/>
      <c r="DD8" s="564"/>
      <c r="DE8" s="564"/>
      <c r="DF8" s="564"/>
      <c r="DG8" s="564"/>
      <c r="DH8" s="564"/>
    </row>
    <row r="9" spans="1:112" ht="17.25" customHeight="1" x14ac:dyDescent="0.2">
      <c r="A9" s="421">
        <v>90</v>
      </c>
      <c r="B9" s="565" t="s">
        <v>84</v>
      </c>
      <c r="C9" s="566">
        <v>90.2</v>
      </c>
      <c r="D9" s="430">
        <v>0</v>
      </c>
      <c r="E9" s="430">
        <v>0</v>
      </c>
      <c r="F9" s="430">
        <v>0</v>
      </c>
      <c r="G9" s="430">
        <v>0</v>
      </c>
      <c r="H9" s="430">
        <v>0</v>
      </c>
      <c r="I9" s="430">
        <v>1</v>
      </c>
      <c r="J9" s="425">
        <v>0</v>
      </c>
      <c r="K9" s="425">
        <v>0</v>
      </c>
      <c r="L9" s="425">
        <v>0</v>
      </c>
      <c r="M9" s="425">
        <v>0</v>
      </c>
      <c r="N9" s="425">
        <v>0</v>
      </c>
      <c r="O9" s="425">
        <v>0</v>
      </c>
      <c r="P9" s="425">
        <v>0</v>
      </c>
      <c r="Q9" s="425">
        <v>0</v>
      </c>
      <c r="R9" s="430" t="s">
        <v>28</v>
      </c>
      <c r="S9" s="430">
        <v>0</v>
      </c>
      <c r="T9" s="430" t="s">
        <v>28</v>
      </c>
      <c r="U9" s="430">
        <v>0.3</v>
      </c>
      <c r="V9" s="430">
        <v>0</v>
      </c>
      <c r="W9" s="430">
        <v>0</v>
      </c>
      <c r="X9" s="430">
        <v>0</v>
      </c>
      <c r="Y9" s="425">
        <v>0</v>
      </c>
      <c r="Z9" s="425">
        <v>6</v>
      </c>
      <c r="AA9" s="425">
        <v>7.2</v>
      </c>
      <c r="AB9" s="425">
        <v>0</v>
      </c>
      <c r="AC9" s="425">
        <v>0</v>
      </c>
      <c r="AD9" s="425">
        <v>0</v>
      </c>
      <c r="AE9" s="425">
        <v>0</v>
      </c>
      <c r="AF9" s="425">
        <v>0</v>
      </c>
      <c r="AG9" s="425">
        <v>7</v>
      </c>
      <c r="AH9" s="425">
        <v>13.2</v>
      </c>
      <c r="AI9" s="427">
        <f t="shared" si="0"/>
        <v>34.700000000000003</v>
      </c>
      <c r="AJ9" s="428">
        <f t="shared" si="1"/>
        <v>0.38470066518847007</v>
      </c>
    </row>
    <row r="10" spans="1:112" ht="17.25" customHeight="1" x14ac:dyDescent="0.2">
      <c r="A10" s="421">
        <v>94</v>
      </c>
      <c r="B10" s="565" t="s">
        <v>10</v>
      </c>
      <c r="C10" s="566">
        <v>100</v>
      </c>
      <c r="D10" s="430">
        <v>0</v>
      </c>
      <c r="E10" s="430">
        <v>0</v>
      </c>
      <c r="F10" s="430">
        <v>0</v>
      </c>
      <c r="G10" s="430">
        <v>0</v>
      </c>
      <c r="H10" s="430">
        <v>0.5</v>
      </c>
      <c r="I10" s="430">
        <v>0.5</v>
      </c>
      <c r="J10" s="425">
        <v>0</v>
      </c>
      <c r="K10" s="425">
        <v>0</v>
      </c>
      <c r="L10" s="425">
        <v>0</v>
      </c>
      <c r="M10" s="425">
        <v>0</v>
      </c>
      <c r="N10" s="425">
        <v>0</v>
      </c>
      <c r="O10" s="425">
        <v>0</v>
      </c>
      <c r="P10" s="425">
        <v>0</v>
      </c>
      <c r="Q10" s="425">
        <v>0</v>
      </c>
      <c r="R10" s="430">
        <v>0</v>
      </c>
      <c r="S10" s="430">
        <v>0</v>
      </c>
      <c r="T10" s="430">
        <v>0</v>
      </c>
      <c r="U10" s="425">
        <v>2.2000000000000002</v>
      </c>
      <c r="V10" s="430">
        <v>0</v>
      </c>
      <c r="W10" s="430">
        <v>0</v>
      </c>
      <c r="X10" s="430">
        <v>0</v>
      </c>
      <c r="Y10" s="425">
        <v>0</v>
      </c>
      <c r="Z10" s="425">
        <v>0.4</v>
      </c>
      <c r="AA10" s="425">
        <v>0.4</v>
      </c>
      <c r="AB10" s="425">
        <v>0</v>
      </c>
      <c r="AC10" s="425">
        <v>0</v>
      </c>
      <c r="AD10" s="425">
        <v>0</v>
      </c>
      <c r="AE10" s="425">
        <v>0</v>
      </c>
      <c r="AF10" s="425">
        <v>4</v>
      </c>
      <c r="AG10" s="425">
        <v>17</v>
      </c>
      <c r="AH10" s="425">
        <v>10</v>
      </c>
      <c r="AI10" s="427">
        <f t="shared" si="0"/>
        <v>35</v>
      </c>
      <c r="AJ10" s="428">
        <f t="shared" si="1"/>
        <v>0.35</v>
      </c>
    </row>
    <row r="11" spans="1:112" ht="17.25" customHeight="1" x14ac:dyDescent="0.2">
      <c r="A11" s="421">
        <v>105</v>
      </c>
      <c r="B11" s="565" t="s">
        <v>85</v>
      </c>
      <c r="C11" s="566">
        <v>131.80000000000001</v>
      </c>
      <c r="D11" s="430">
        <v>0</v>
      </c>
      <c r="E11" s="430">
        <v>0</v>
      </c>
      <c r="F11" s="430">
        <v>0</v>
      </c>
      <c r="G11" s="430">
        <v>0</v>
      </c>
      <c r="H11" s="430">
        <v>2.1</v>
      </c>
      <c r="I11" s="430">
        <v>3.1</v>
      </c>
      <c r="J11" s="425">
        <v>0</v>
      </c>
      <c r="K11" s="425">
        <v>0</v>
      </c>
      <c r="L11" s="425">
        <v>0</v>
      </c>
      <c r="M11" s="425">
        <v>0</v>
      </c>
      <c r="N11" s="425">
        <v>0</v>
      </c>
      <c r="O11" s="425">
        <v>0</v>
      </c>
      <c r="P11" s="425">
        <v>0</v>
      </c>
      <c r="Q11" s="425">
        <v>0</v>
      </c>
      <c r="R11" s="430">
        <v>0</v>
      </c>
      <c r="S11" s="430">
        <v>0</v>
      </c>
      <c r="T11" s="430">
        <v>0</v>
      </c>
      <c r="U11" s="425">
        <v>1.2</v>
      </c>
      <c r="V11" s="430">
        <v>0</v>
      </c>
      <c r="W11" s="430">
        <v>0</v>
      </c>
      <c r="X11" s="430">
        <v>0</v>
      </c>
      <c r="Y11" s="425">
        <v>0</v>
      </c>
      <c r="Z11" s="425">
        <v>7.8</v>
      </c>
      <c r="AA11" s="425">
        <v>6.6</v>
      </c>
      <c r="AB11" s="425">
        <v>0</v>
      </c>
      <c r="AC11" s="425">
        <v>0</v>
      </c>
      <c r="AD11" s="425">
        <v>0</v>
      </c>
      <c r="AE11" s="425">
        <v>0</v>
      </c>
      <c r="AF11" s="425">
        <v>3</v>
      </c>
      <c r="AG11" s="425">
        <v>16</v>
      </c>
      <c r="AH11" s="425">
        <v>9</v>
      </c>
      <c r="AI11" s="427">
        <f t="shared" si="0"/>
        <v>48.8</v>
      </c>
      <c r="AJ11" s="428">
        <f t="shared" si="1"/>
        <v>0.3702579666160849</v>
      </c>
    </row>
    <row r="12" spans="1:112" ht="17.25" customHeight="1" x14ac:dyDescent="0.2">
      <c r="A12" s="421">
        <v>120</v>
      </c>
      <c r="B12" s="565" t="s">
        <v>12</v>
      </c>
      <c r="C12" s="566">
        <v>160.4</v>
      </c>
      <c r="D12" s="430">
        <v>0</v>
      </c>
      <c r="E12" s="430">
        <v>0</v>
      </c>
      <c r="F12" s="430">
        <v>0</v>
      </c>
      <c r="G12" s="430">
        <v>0</v>
      </c>
      <c r="H12" s="430">
        <v>2.1</v>
      </c>
      <c r="I12" s="430">
        <v>3</v>
      </c>
      <c r="J12" s="425">
        <v>0</v>
      </c>
      <c r="K12" s="425">
        <v>0</v>
      </c>
      <c r="L12" s="425">
        <v>0</v>
      </c>
      <c r="M12" s="425">
        <v>0</v>
      </c>
      <c r="N12" s="425">
        <v>0</v>
      </c>
      <c r="O12" s="425">
        <v>0</v>
      </c>
      <c r="P12" s="425">
        <v>0.2</v>
      </c>
      <c r="Q12" s="425">
        <v>0.5</v>
      </c>
      <c r="R12" s="430">
        <v>0</v>
      </c>
      <c r="S12" s="430">
        <v>0</v>
      </c>
      <c r="T12" s="430">
        <v>0</v>
      </c>
      <c r="U12" s="430">
        <v>1.5</v>
      </c>
      <c r="V12" s="430">
        <v>0</v>
      </c>
      <c r="W12" s="430">
        <v>0</v>
      </c>
      <c r="X12" s="430">
        <v>0</v>
      </c>
      <c r="Y12" s="425">
        <v>0</v>
      </c>
      <c r="Z12" s="425">
        <v>16</v>
      </c>
      <c r="AA12" s="425">
        <v>6.8</v>
      </c>
      <c r="AB12" s="425">
        <v>0</v>
      </c>
      <c r="AC12" s="425">
        <v>0</v>
      </c>
      <c r="AD12" s="425">
        <v>0</v>
      </c>
      <c r="AE12" s="425">
        <v>0</v>
      </c>
      <c r="AF12" s="425">
        <v>3.4</v>
      </c>
      <c r="AG12" s="425">
        <v>20</v>
      </c>
      <c r="AH12" s="425">
        <v>12</v>
      </c>
      <c r="AI12" s="427">
        <f t="shared" si="0"/>
        <v>65.5</v>
      </c>
      <c r="AJ12" s="428">
        <f t="shared" si="1"/>
        <v>0.40835411471321692</v>
      </c>
    </row>
    <row r="13" spans="1:112" ht="17.25" customHeight="1" x14ac:dyDescent="0.2">
      <c r="A13" s="421">
        <v>130</v>
      </c>
      <c r="B13" s="565" t="s">
        <v>13</v>
      </c>
      <c r="C13" s="566">
        <v>161.9</v>
      </c>
      <c r="D13" s="430">
        <v>0</v>
      </c>
      <c r="E13" s="430">
        <v>0</v>
      </c>
      <c r="F13" s="430">
        <v>0</v>
      </c>
      <c r="G13" s="430">
        <v>0</v>
      </c>
      <c r="H13" s="430">
        <v>5</v>
      </c>
      <c r="I13" s="430">
        <v>4.2</v>
      </c>
      <c r="J13" s="425">
        <v>0</v>
      </c>
      <c r="K13" s="425">
        <v>0</v>
      </c>
      <c r="L13" s="425">
        <v>0</v>
      </c>
      <c r="M13" s="425">
        <v>0</v>
      </c>
      <c r="N13" s="425">
        <v>0</v>
      </c>
      <c r="O13" s="425">
        <v>0</v>
      </c>
      <c r="P13" s="425">
        <v>0</v>
      </c>
      <c r="Q13" s="425" t="s">
        <v>28</v>
      </c>
      <c r="R13" s="430">
        <v>0</v>
      </c>
      <c r="S13" s="430">
        <v>0</v>
      </c>
      <c r="T13" s="430">
        <v>0</v>
      </c>
      <c r="U13" s="430">
        <v>1.1000000000000001</v>
      </c>
      <c r="V13" s="430">
        <v>0</v>
      </c>
      <c r="W13" s="430">
        <v>0</v>
      </c>
      <c r="X13" s="430">
        <v>0</v>
      </c>
      <c r="Y13" s="425">
        <v>0</v>
      </c>
      <c r="Z13" s="425">
        <v>14.5</v>
      </c>
      <c r="AA13" s="425">
        <v>5</v>
      </c>
      <c r="AB13" s="425">
        <v>0</v>
      </c>
      <c r="AC13" s="425">
        <v>0</v>
      </c>
      <c r="AD13" s="425">
        <v>0</v>
      </c>
      <c r="AE13" s="425">
        <v>0</v>
      </c>
      <c r="AF13" s="425">
        <v>3.5</v>
      </c>
      <c r="AG13" s="425">
        <v>21.5</v>
      </c>
      <c r="AH13" s="425">
        <v>13</v>
      </c>
      <c r="AI13" s="427">
        <f t="shared" si="0"/>
        <v>67.8</v>
      </c>
      <c r="AJ13" s="428">
        <f t="shared" si="1"/>
        <v>0.41877702285361329</v>
      </c>
    </row>
    <row r="14" spans="1:112" ht="17.25" customHeight="1" x14ac:dyDescent="0.2">
      <c r="A14" s="421">
        <v>160</v>
      </c>
      <c r="B14" s="565" t="s">
        <v>14</v>
      </c>
      <c r="C14" s="566">
        <v>97.2</v>
      </c>
      <c r="D14" s="430">
        <v>0</v>
      </c>
      <c r="E14" s="430">
        <v>0</v>
      </c>
      <c r="F14" s="430">
        <v>0</v>
      </c>
      <c r="G14" s="430">
        <v>0</v>
      </c>
      <c r="H14" s="430">
        <v>1.6</v>
      </c>
      <c r="I14" s="430">
        <v>6.8</v>
      </c>
      <c r="J14" s="425">
        <v>0</v>
      </c>
      <c r="K14" s="425">
        <v>0</v>
      </c>
      <c r="L14" s="425">
        <v>0</v>
      </c>
      <c r="M14" s="425">
        <v>0</v>
      </c>
      <c r="N14" s="425">
        <v>0</v>
      </c>
      <c r="O14" s="425">
        <v>0</v>
      </c>
      <c r="P14" s="425">
        <v>0</v>
      </c>
      <c r="Q14" s="425">
        <v>0</v>
      </c>
      <c r="R14" s="430" t="s">
        <v>28</v>
      </c>
      <c r="S14" s="430">
        <v>0</v>
      </c>
      <c r="T14" s="430">
        <v>0</v>
      </c>
      <c r="U14" s="430">
        <v>0.7</v>
      </c>
      <c r="V14" s="430">
        <v>0</v>
      </c>
      <c r="W14" s="430">
        <v>0</v>
      </c>
      <c r="X14" s="430">
        <v>0</v>
      </c>
      <c r="Y14" s="425">
        <v>0</v>
      </c>
      <c r="Z14" s="425">
        <v>7.6</v>
      </c>
      <c r="AA14" s="425">
        <v>5.2</v>
      </c>
      <c r="AB14" s="425">
        <v>0</v>
      </c>
      <c r="AC14" s="425">
        <v>0</v>
      </c>
      <c r="AD14" s="425">
        <v>0</v>
      </c>
      <c r="AE14" s="425">
        <v>0</v>
      </c>
      <c r="AF14" s="425">
        <v>0</v>
      </c>
      <c r="AG14" s="425">
        <v>5.5</v>
      </c>
      <c r="AH14" s="425">
        <v>8</v>
      </c>
      <c r="AI14" s="427">
        <f t="shared" si="0"/>
        <v>35.4</v>
      </c>
      <c r="AJ14" s="428">
        <f t="shared" si="1"/>
        <v>0.36419753086419748</v>
      </c>
    </row>
    <row r="15" spans="1:112" ht="17.25" customHeight="1" x14ac:dyDescent="0.2">
      <c r="A15" s="421">
        <v>178</v>
      </c>
      <c r="B15" s="565" t="s">
        <v>15</v>
      </c>
      <c r="C15" s="566">
        <v>131.1</v>
      </c>
      <c r="D15" s="430">
        <v>0</v>
      </c>
      <c r="E15" s="430">
        <v>0</v>
      </c>
      <c r="F15" s="430">
        <v>0</v>
      </c>
      <c r="G15" s="430">
        <v>0</v>
      </c>
      <c r="H15" s="430">
        <v>0.5</v>
      </c>
      <c r="I15" s="430">
        <v>8</v>
      </c>
      <c r="J15" s="425">
        <v>0</v>
      </c>
      <c r="K15" s="425">
        <v>0</v>
      </c>
      <c r="L15" s="425">
        <v>0</v>
      </c>
      <c r="M15" s="425">
        <v>0</v>
      </c>
      <c r="N15" s="425">
        <v>0</v>
      </c>
      <c r="O15" s="425">
        <v>0</v>
      </c>
      <c r="P15" s="425">
        <v>0</v>
      </c>
      <c r="Q15" s="425">
        <v>0</v>
      </c>
      <c r="R15" s="430" t="s">
        <v>28</v>
      </c>
      <c r="S15" s="430" t="s">
        <v>28</v>
      </c>
      <c r="T15" s="430">
        <v>0.1</v>
      </c>
      <c r="U15" s="430">
        <v>1.4</v>
      </c>
      <c r="V15" s="430">
        <v>0</v>
      </c>
      <c r="W15" s="430">
        <v>0</v>
      </c>
      <c r="X15" s="430">
        <v>0</v>
      </c>
      <c r="Y15" s="425">
        <v>0</v>
      </c>
      <c r="Z15" s="425">
        <v>7.5</v>
      </c>
      <c r="AA15" s="425">
        <v>17</v>
      </c>
      <c r="AB15" s="425">
        <v>0</v>
      </c>
      <c r="AC15" s="425">
        <v>0</v>
      </c>
      <c r="AD15" s="425">
        <v>0</v>
      </c>
      <c r="AE15" s="425">
        <v>0</v>
      </c>
      <c r="AF15" s="425">
        <v>2</v>
      </c>
      <c r="AG15" s="425">
        <v>12.9</v>
      </c>
      <c r="AH15" s="425">
        <v>7.4</v>
      </c>
      <c r="AI15" s="427">
        <f t="shared" si="0"/>
        <v>56.8</v>
      </c>
      <c r="AJ15" s="428">
        <f t="shared" si="1"/>
        <v>0.43325705568268497</v>
      </c>
    </row>
    <row r="16" spans="1:112" ht="17.25" customHeight="1" x14ac:dyDescent="0.2">
      <c r="A16" s="421">
        <v>211</v>
      </c>
      <c r="B16" s="565" t="s">
        <v>16</v>
      </c>
      <c r="C16" s="566">
        <v>123.2</v>
      </c>
      <c r="D16" s="430">
        <v>0</v>
      </c>
      <c r="E16" s="430">
        <v>0</v>
      </c>
      <c r="F16" s="430">
        <v>0</v>
      </c>
      <c r="G16" s="430">
        <v>0</v>
      </c>
      <c r="H16" s="430">
        <v>0.8</v>
      </c>
      <c r="I16" s="430">
        <v>5.4</v>
      </c>
      <c r="J16" s="425">
        <v>0</v>
      </c>
      <c r="K16" s="425">
        <v>0</v>
      </c>
      <c r="L16" s="425">
        <v>0</v>
      </c>
      <c r="M16" s="425">
        <v>0</v>
      </c>
      <c r="N16" s="425">
        <v>0</v>
      </c>
      <c r="O16" s="425">
        <v>0</v>
      </c>
      <c r="P16" s="425">
        <v>0</v>
      </c>
      <c r="Q16" s="425">
        <v>0</v>
      </c>
      <c r="R16" s="425">
        <v>0</v>
      </c>
      <c r="S16" s="425" t="s">
        <v>28</v>
      </c>
      <c r="T16" s="425">
        <v>0</v>
      </c>
      <c r="U16" s="425">
        <v>1.7</v>
      </c>
      <c r="V16" s="425">
        <v>0</v>
      </c>
      <c r="W16" s="425">
        <v>0</v>
      </c>
      <c r="X16" s="425">
        <v>0</v>
      </c>
      <c r="Y16" s="425">
        <v>0</v>
      </c>
      <c r="Z16" s="425">
        <v>7</v>
      </c>
      <c r="AA16" s="425">
        <v>6.5</v>
      </c>
      <c r="AB16" s="425">
        <v>0</v>
      </c>
      <c r="AC16" s="425">
        <v>0</v>
      </c>
      <c r="AD16" s="425">
        <v>0</v>
      </c>
      <c r="AE16" s="425">
        <v>0</v>
      </c>
      <c r="AF16" s="425">
        <v>0.3</v>
      </c>
      <c r="AG16" s="425">
        <v>7.5</v>
      </c>
      <c r="AH16" s="425">
        <v>10</v>
      </c>
      <c r="AI16" s="427">
        <f t="shared" si="0"/>
        <v>39.200000000000003</v>
      </c>
      <c r="AJ16" s="428">
        <f t="shared" si="1"/>
        <v>0.31818181818181818</v>
      </c>
    </row>
    <row r="17" spans="1:36" ht="17.25" customHeight="1" x14ac:dyDescent="0.2">
      <c r="A17" s="421">
        <v>225</v>
      </c>
      <c r="B17" s="565" t="s">
        <v>17</v>
      </c>
      <c r="C17" s="566">
        <v>182.3</v>
      </c>
      <c r="D17" s="430">
        <v>0</v>
      </c>
      <c r="E17" s="430">
        <v>0</v>
      </c>
      <c r="F17" s="430">
        <v>0</v>
      </c>
      <c r="G17" s="430">
        <v>0</v>
      </c>
      <c r="H17" s="430">
        <v>2.4</v>
      </c>
      <c r="I17" s="430">
        <v>2</v>
      </c>
      <c r="J17" s="425">
        <v>0</v>
      </c>
      <c r="K17" s="425">
        <v>0</v>
      </c>
      <c r="L17" s="425">
        <v>0</v>
      </c>
      <c r="M17" s="425">
        <v>0</v>
      </c>
      <c r="N17" s="425">
        <v>0</v>
      </c>
      <c r="O17" s="425">
        <v>0</v>
      </c>
      <c r="P17" s="425">
        <v>0</v>
      </c>
      <c r="Q17" s="425">
        <v>0</v>
      </c>
      <c r="R17" s="430">
        <v>0</v>
      </c>
      <c r="S17" s="430">
        <v>0</v>
      </c>
      <c r="T17" s="430">
        <v>0</v>
      </c>
      <c r="U17" s="430">
        <v>3</v>
      </c>
      <c r="V17" s="430">
        <v>0</v>
      </c>
      <c r="W17" s="430">
        <v>0</v>
      </c>
      <c r="X17" s="430">
        <v>0</v>
      </c>
      <c r="Y17" s="425">
        <v>0</v>
      </c>
      <c r="Z17" s="425">
        <v>10</v>
      </c>
      <c r="AA17" s="425">
        <v>9</v>
      </c>
      <c r="AB17" s="425">
        <v>0</v>
      </c>
      <c r="AC17" s="425">
        <v>0</v>
      </c>
      <c r="AD17" s="425">
        <v>0</v>
      </c>
      <c r="AE17" s="425">
        <v>0</v>
      </c>
      <c r="AF17" s="425">
        <v>1.2</v>
      </c>
      <c r="AG17" s="425">
        <v>28.4</v>
      </c>
      <c r="AH17" s="425">
        <v>17.399999999999999</v>
      </c>
      <c r="AI17" s="427">
        <f t="shared" si="0"/>
        <v>73.400000000000006</v>
      </c>
      <c r="AJ17" s="428">
        <f t="shared" si="1"/>
        <v>0.40263302249040045</v>
      </c>
    </row>
    <row r="18" spans="1:36" ht="17.25" customHeight="1" x14ac:dyDescent="0.2">
      <c r="A18" s="421">
        <v>310</v>
      </c>
      <c r="B18" s="565" t="s">
        <v>18</v>
      </c>
      <c r="C18" s="566">
        <v>185.8</v>
      </c>
      <c r="D18" s="430" t="s">
        <v>28</v>
      </c>
      <c r="E18" s="430">
        <v>0</v>
      </c>
      <c r="F18" s="430">
        <v>0</v>
      </c>
      <c r="G18" s="430">
        <v>0</v>
      </c>
      <c r="H18" s="430">
        <v>0.1</v>
      </c>
      <c r="I18" s="430">
        <v>6.3</v>
      </c>
      <c r="J18" s="425">
        <v>0</v>
      </c>
      <c r="K18" s="425">
        <v>0</v>
      </c>
      <c r="L18" s="425" t="s">
        <v>28</v>
      </c>
      <c r="M18" s="425">
        <v>0</v>
      </c>
      <c r="N18" s="425">
        <v>0</v>
      </c>
      <c r="O18" s="425">
        <v>0</v>
      </c>
      <c r="P18" s="425">
        <v>0</v>
      </c>
      <c r="Q18" s="425">
        <v>0</v>
      </c>
      <c r="R18" s="430">
        <v>0</v>
      </c>
      <c r="S18" s="430">
        <v>0.2</v>
      </c>
      <c r="T18" s="430">
        <v>0</v>
      </c>
      <c r="U18" s="430">
        <v>3</v>
      </c>
      <c r="V18" s="430">
        <v>0</v>
      </c>
      <c r="W18" s="430">
        <v>0</v>
      </c>
      <c r="X18" s="430">
        <v>0</v>
      </c>
      <c r="Y18" s="425">
        <v>0</v>
      </c>
      <c r="Z18" s="425">
        <v>10</v>
      </c>
      <c r="AA18" s="425">
        <v>7</v>
      </c>
      <c r="AB18" s="425">
        <v>0</v>
      </c>
      <c r="AC18" s="425">
        <v>0</v>
      </c>
      <c r="AD18" s="425">
        <v>0</v>
      </c>
      <c r="AE18" s="425">
        <v>0</v>
      </c>
      <c r="AF18" s="425">
        <v>4.3</v>
      </c>
      <c r="AG18" s="425">
        <v>19</v>
      </c>
      <c r="AH18" s="425">
        <v>20</v>
      </c>
      <c r="AI18" s="427">
        <f t="shared" si="0"/>
        <v>69.900000000000006</v>
      </c>
      <c r="AJ18" s="428">
        <f t="shared" si="1"/>
        <v>0.376210979547901</v>
      </c>
    </row>
    <row r="19" spans="1:36" ht="17.25" customHeight="1" x14ac:dyDescent="0.2">
      <c r="A19" s="421">
        <v>313</v>
      </c>
      <c r="B19" s="565" t="s">
        <v>19</v>
      </c>
      <c r="C19" s="566">
        <v>109</v>
      </c>
      <c r="D19" s="430">
        <v>0</v>
      </c>
      <c r="E19" s="430">
        <v>0</v>
      </c>
      <c r="F19" s="430">
        <v>0</v>
      </c>
      <c r="G19" s="430">
        <v>0</v>
      </c>
      <c r="H19" s="430">
        <v>0.1</v>
      </c>
      <c r="I19" s="430" t="s">
        <v>28</v>
      </c>
      <c r="J19" s="425">
        <v>0</v>
      </c>
      <c r="K19" s="425">
        <v>0</v>
      </c>
      <c r="L19" s="425">
        <v>0</v>
      </c>
      <c r="M19" s="425">
        <v>0</v>
      </c>
      <c r="N19" s="425">
        <v>0</v>
      </c>
      <c r="O19" s="425">
        <v>0</v>
      </c>
      <c r="P19" s="425">
        <v>0</v>
      </c>
      <c r="Q19" s="425">
        <v>0</v>
      </c>
      <c r="R19" s="430">
        <v>0</v>
      </c>
      <c r="S19" s="430">
        <v>0</v>
      </c>
      <c r="T19" s="430">
        <v>0</v>
      </c>
      <c r="U19" s="425">
        <v>1.5</v>
      </c>
      <c r="V19" s="430">
        <v>0</v>
      </c>
      <c r="W19" s="430">
        <v>0</v>
      </c>
      <c r="X19" s="430">
        <v>0</v>
      </c>
      <c r="Y19" s="425">
        <v>0</v>
      </c>
      <c r="Z19" s="425">
        <v>4.5</v>
      </c>
      <c r="AA19" s="425">
        <v>0.8</v>
      </c>
      <c r="AB19" s="425">
        <v>0</v>
      </c>
      <c r="AC19" s="425">
        <v>0</v>
      </c>
      <c r="AD19" s="425">
        <v>0</v>
      </c>
      <c r="AE19" s="425">
        <v>0</v>
      </c>
      <c r="AF19" s="425">
        <v>1.5</v>
      </c>
      <c r="AG19" s="425">
        <v>16</v>
      </c>
      <c r="AH19" s="425">
        <v>17</v>
      </c>
      <c r="AI19" s="427">
        <f t="shared" si="0"/>
        <v>41.4</v>
      </c>
      <c r="AJ19" s="428">
        <f t="shared" si="1"/>
        <v>0.37981651376146786</v>
      </c>
    </row>
    <row r="20" spans="1:36" ht="17.25" customHeight="1" x14ac:dyDescent="0.2">
      <c r="A20" s="421">
        <v>320</v>
      </c>
      <c r="B20" s="565" t="s">
        <v>20</v>
      </c>
      <c r="C20" s="566">
        <v>138.5</v>
      </c>
      <c r="D20" s="430">
        <v>0</v>
      </c>
      <c r="E20" s="430">
        <v>0</v>
      </c>
      <c r="F20" s="430">
        <v>0</v>
      </c>
      <c r="G20" s="430">
        <v>0</v>
      </c>
      <c r="H20" s="430">
        <v>3.5</v>
      </c>
      <c r="I20" s="430">
        <v>3.2</v>
      </c>
      <c r="J20" s="425">
        <v>0</v>
      </c>
      <c r="K20" s="425">
        <v>0</v>
      </c>
      <c r="L20" s="425">
        <v>0</v>
      </c>
      <c r="M20" s="425">
        <v>0</v>
      </c>
      <c r="N20" s="425">
        <v>0</v>
      </c>
      <c r="O20" s="425">
        <v>0</v>
      </c>
      <c r="P20" s="425">
        <v>0</v>
      </c>
      <c r="Q20" s="425">
        <v>0</v>
      </c>
      <c r="R20" s="430">
        <v>0</v>
      </c>
      <c r="S20" s="430">
        <v>0</v>
      </c>
      <c r="T20" s="430">
        <v>0</v>
      </c>
      <c r="U20" s="430">
        <v>2.2999999999999998</v>
      </c>
      <c r="V20" s="430">
        <v>0</v>
      </c>
      <c r="W20" s="430">
        <v>0</v>
      </c>
      <c r="X20" s="430">
        <v>0</v>
      </c>
      <c r="Y20" s="425">
        <v>0</v>
      </c>
      <c r="Z20" s="425">
        <v>6</v>
      </c>
      <c r="AA20" s="425">
        <v>3</v>
      </c>
      <c r="AB20" s="425">
        <v>0</v>
      </c>
      <c r="AC20" s="425">
        <v>0</v>
      </c>
      <c r="AD20" s="425">
        <v>0</v>
      </c>
      <c r="AE20" s="425">
        <v>0</v>
      </c>
      <c r="AF20" s="425">
        <v>4</v>
      </c>
      <c r="AG20" s="425">
        <v>20</v>
      </c>
      <c r="AH20" s="433">
        <v>22</v>
      </c>
      <c r="AI20" s="427">
        <f t="shared" si="0"/>
        <v>64</v>
      </c>
      <c r="AJ20" s="428">
        <f t="shared" si="1"/>
        <v>0.46209386281588449</v>
      </c>
    </row>
    <row r="21" spans="1:36" ht="17.25" customHeight="1" x14ac:dyDescent="0.2">
      <c r="A21" s="421">
        <v>332</v>
      </c>
      <c r="B21" s="565" t="s">
        <v>21</v>
      </c>
      <c r="C21" s="566">
        <v>98.1</v>
      </c>
      <c r="D21" s="430">
        <v>0</v>
      </c>
      <c r="E21" s="430">
        <v>0</v>
      </c>
      <c r="F21" s="430">
        <v>0</v>
      </c>
      <c r="G21" s="430">
        <v>0</v>
      </c>
      <c r="H21" s="430">
        <v>0.6</v>
      </c>
      <c r="I21" s="430">
        <v>0.2</v>
      </c>
      <c r="J21" s="425">
        <v>0</v>
      </c>
      <c r="K21" s="425">
        <v>0</v>
      </c>
      <c r="L21" s="425">
        <v>0</v>
      </c>
      <c r="M21" s="425">
        <v>0</v>
      </c>
      <c r="N21" s="425">
        <v>0</v>
      </c>
      <c r="O21" s="425">
        <v>0</v>
      </c>
      <c r="P21" s="425">
        <v>0</v>
      </c>
      <c r="Q21" s="425">
        <v>0</v>
      </c>
      <c r="R21" s="430">
        <v>0</v>
      </c>
      <c r="S21" s="430">
        <v>0.2</v>
      </c>
      <c r="T21" s="430">
        <v>0</v>
      </c>
      <c r="U21" s="430" t="s">
        <v>28</v>
      </c>
      <c r="V21" s="430" t="s">
        <v>28</v>
      </c>
      <c r="W21" s="430">
        <v>0</v>
      </c>
      <c r="X21" s="430">
        <v>0</v>
      </c>
      <c r="Y21" s="425">
        <v>0</v>
      </c>
      <c r="Z21" s="425">
        <v>2.8</v>
      </c>
      <c r="AA21" s="425">
        <v>0.8</v>
      </c>
      <c r="AB21" s="425">
        <v>0</v>
      </c>
      <c r="AC21" s="425">
        <v>0</v>
      </c>
      <c r="AD21" s="425">
        <v>0</v>
      </c>
      <c r="AE21" s="425">
        <v>0</v>
      </c>
      <c r="AF21" s="425">
        <v>0.4</v>
      </c>
      <c r="AG21" s="425">
        <v>11.8</v>
      </c>
      <c r="AH21" s="425">
        <v>11.6</v>
      </c>
      <c r="AI21" s="427">
        <f t="shared" si="0"/>
        <v>28.4</v>
      </c>
      <c r="AJ21" s="428">
        <f t="shared" si="1"/>
        <v>0.28950050968399593</v>
      </c>
    </row>
    <row r="22" spans="1:36" ht="17.25" customHeight="1" x14ac:dyDescent="0.2">
      <c r="A22" s="421">
        <v>338</v>
      </c>
      <c r="B22" s="565" t="s">
        <v>22</v>
      </c>
      <c r="C22" s="566">
        <v>104.9</v>
      </c>
      <c r="D22" s="430">
        <v>0</v>
      </c>
      <c r="E22" s="430">
        <v>0</v>
      </c>
      <c r="F22" s="430">
        <v>0</v>
      </c>
      <c r="G22" s="430">
        <v>0</v>
      </c>
      <c r="H22" s="430">
        <v>0</v>
      </c>
      <c r="I22" s="430">
        <v>0</v>
      </c>
      <c r="J22" s="425">
        <v>0</v>
      </c>
      <c r="K22" s="425">
        <v>0</v>
      </c>
      <c r="L22" s="425">
        <v>0</v>
      </c>
      <c r="M22" s="425">
        <v>0</v>
      </c>
      <c r="N22" s="425">
        <v>0</v>
      </c>
      <c r="O22" s="425">
        <v>0</v>
      </c>
      <c r="P22" s="425">
        <v>0</v>
      </c>
      <c r="Q22" s="425">
        <v>0</v>
      </c>
      <c r="R22" s="430">
        <v>0</v>
      </c>
      <c r="S22" s="430">
        <v>0</v>
      </c>
      <c r="T22" s="430">
        <v>0</v>
      </c>
      <c r="U22" s="425">
        <v>1.1000000000000001</v>
      </c>
      <c r="V22" s="425">
        <v>0</v>
      </c>
      <c r="W22" s="430">
        <v>0</v>
      </c>
      <c r="X22" s="430">
        <v>0</v>
      </c>
      <c r="Y22" s="425">
        <v>0</v>
      </c>
      <c r="Z22" s="425">
        <v>2.2000000000000002</v>
      </c>
      <c r="AA22" s="425">
        <v>1</v>
      </c>
      <c r="AB22" s="425">
        <v>0</v>
      </c>
      <c r="AC22" s="425">
        <v>0</v>
      </c>
      <c r="AD22" s="425">
        <v>0</v>
      </c>
      <c r="AE22" s="425">
        <v>0</v>
      </c>
      <c r="AF22" s="425">
        <v>1</v>
      </c>
      <c r="AG22" s="425">
        <v>12</v>
      </c>
      <c r="AH22" s="425">
        <v>12</v>
      </c>
      <c r="AI22" s="427">
        <f t="shared" si="0"/>
        <v>29.3</v>
      </c>
      <c r="AJ22" s="428">
        <f t="shared" si="1"/>
        <v>0.27931363203050524</v>
      </c>
    </row>
    <row r="23" spans="1:36" ht="17.25" customHeight="1" x14ac:dyDescent="0.2">
      <c r="A23" s="421">
        <v>370</v>
      </c>
      <c r="B23" s="565" t="s">
        <v>23</v>
      </c>
      <c r="C23" s="566">
        <v>90.6</v>
      </c>
      <c r="D23" s="430">
        <v>0</v>
      </c>
      <c r="E23" s="430">
        <v>0</v>
      </c>
      <c r="F23" s="430">
        <v>0</v>
      </c>
      <c r="G23" s="430">
        <v>0</v>
      </c>
      <c r="H23" s="430">
        <v>0.2</v>
      </c>
      <c r="I23" s="430">
        <v>8.6999999999999993</v>
      </c>
      <c r="J23" s="425">
        <v>0</v>
      </c>
      <c r="K23" s="425">
        <v>0</v>
      </c>
      <c r="L23" s="425">
        <v>0</v>
      </c>
      <c r="M23" s="425">
        <v>0</v>
      </c>
      <c r="N23" s="425">
        <v>0</v>
      </c>
      <c r="O23" s="425">
        <v>0</v>
      </c>
      <c r="P23" s="425">
        <v>0</v>
      </c>
      <c r="Q23" s="425">
        <v>0</v>
      </c>
      <c r="R23" s="430">
        <v>0.5</v>
      </c>
      <c r="S23" s="430">
        <v>0</v>
      </c>
      <c r="T23" s="430">
        <v>0</v>
      </c>
      <c r="U23" s="430">
        <v>0.7</v>
      </c>
      <c r="V23" s="425">
        <v>0</v>
      </c>
      <c r="W23" s="430">
        <v>0</v>
      </c>
      <c r="X23" s="430">
        <v>0</v>
      </c>
      <c r="Y23" s="425">
        <v>0</v>
      </c>
      <c r="Z23" s="425">
        <v>0.9</v>
      </c>
      <c r="AA23" s="425">
        <v>1.4</v>
      </c>
      <c r="AB23" s="425">
        <v>0</v>
      </c>
      <c r="AC23" s="425">
        <v>0</v>
      </c>
      <c r="AD23" s="425">
        <v>0</v>
      </c>
      <c r="AE23" s="425">
        <v>0</v>
      </c>
      <c r="AF23" s="425">
        <v>0.5</v>
      </c>
      <c r="AG23" s="425">
        <v>3.5</v>
      </c>
      <c r="AH23" s="425">
        <v>11.7</v>
      </c>
      <c r="AI23" s="427">
        <f t="shared" si="0"/>
        <v>28.099999999999998</v>
      </c>
      <c r="AJ23" s="428">
        <f t="shared" si="1"/>
        <v>0.31015452538631344</v>
      </c>
    </row>
    <row r="24" spans="1:36" ht="17.25" customHeight="1" x14ac:dyDescent="0.2">
      <c r="A24" s="421">
        <v>377</v>
      </c>
      <c r="B24" s="565" t="s">
        <v>24</v>
      </c>
      <c r="C24" s="566">
        <v>144.1</v>
      </c>
      <c r="D24" s="430">
        <v>0</v>
      </c>
      <c r="E24" s="430">
        <v>0</v>
      </c>
      <c r="F24" s="430">
        <v>0</v>
      </c>
      <c r="G24" s="430">
        <v>0</v>
      </c>
      <c r="H24" s="430">
        <v>0</v>
      </c>
      <c r="I24" s="430">
        <v>4.2</v>
      </c>
      <c r="J24" s="425">
        <v>0</v>
      </c>
      <c r="K24" s="425">
        <v>0</v>
      </c>
      <c r="L24" s="425">
        <v>0</v>
      </c>
      <c r="M24" s="425">
        <v>0</v>
      </c>
      <c r="N24" s="425">
        <v>0</v>
      </c>
      <c r="O24" s="425">
        <v>0</v>
      </c>
      <c r="P24" s="425">
        <v>0</v>
      </c>
      <c r="Q24" s="425">
        <v>0</v>
      </c>
      <c r="R24" s="430">
        <v>0</v>
      </c>
      <c r="S24" s="430">
        <v>0</v>
      </c>
      <c r="T24" s="430">
        <v>0</v>
      </c>
      <c r="U24" s="430">
        <v>2.1</v>
      </c>
      <c r="V24" s="425">
        <v>0</v>
      </c>
      <c r="W24" s="430">
        <v>0</v>
      </c>
      <c r="X24" s="430">
        <v>0</v>
      </c>
      <c r="Y24" s="425">
        <v>0</v>
      </c>
      <c r="Z24" s="425">
        <v>9.1999999999999993</v>
      </c>
      <c r="AA24" s="425">
        <v>2.1</v>
      </c>
      <c r="AB24" s="425">
        <v>0</v>
      </c>
      <c r="AC24" s="425">
        <v>0</v>
      </c>
      <c r="AD24" s="425">
        <v>0</v>
      </c>
      <c r="AE24" s="425">
        <v>0</v>
      </c>
      <c r="AF24" s="425">
        <v>2.2999999999999998</v>
      </c>
      <c r="AG24" s="425">
        <v>13.6</v>
      </c>
      <c r="AH24" s="425">
        <v>25.1</v>
      </c>
      <c r="AI24" s="427">
        <f t="shared" si="0"/>
        <v>58.6</v>
      </c>
      <c r="AJ24" s="428">
        <f t="shared" si="1"/>
        <v>0.40666204024982655</v>
      </c>
    </row>
    <row r="25" spans="1:36" ht="17.25" customHeight="1" x14ac:dyDescent="0.2">
      <c r="A25" s="421">
        <v>394</v>
      </c>
      <c r="B25" s="565" t="s">
        <v>25</v>
      </c>
      <c r="C25" s="566">
        <v>102</v>
      </c>
      <c r="D25" s="430">
        <v>0</v>
      </c>
      <c r="E25" s="430">
        <v>0</v>
      </c>
      <c r="F25" s="430">
        <v>0</v>
      </c>
      <c r="G25" s="430">
        <v>0</v>
      </c>
      <c r="H25" s="430">
        <v>0.1</v>
      </c>
      <c r="I25" s="430">
        <v>0</v>
      </c>
      <c r="J25" s="425">
        <v>0</v>
      </c>
      <c r="K25" s="425">
        <v>0</v>
      </c>
      <c r="L25" s="425">
        <v>0</v>
      </c>
      <c r="M25" s="425">
        <v>0</v>
      </c>
      <c r="N25" s="425">
        <v>0</v>
      </c>
      <c r="O25" s="425">
        <v>0</v>
      </c>
      <c r="P25" s="425">
        <v>0</v>
      </c>
      <c r="Q25" s="425">
        <v>0</v>
      </c>
      <c r="R25" s="430">
        <v>0</v>
      </c>
      <c r="S25" s="430">
        <v>0</v>
      </c>
      <c r="T25" s="430">
        <v>0</v>
      </c>
      <c r="U25" s="430">
        <v>0.5</v>
      </c>
      <c r="V25" s="425">
        <v>0</v>
      </c>
      <c r="W25" s="430">
        <v>0</v>
      </c>
      <c r="X25" s="430">
        <v>0</v>
      </c>
      <c r="Y25" s="425">
        <v>0</v>
      </c>
      <c r="Z25" s="425">
        <v>4</v>
      </c>
      <c r="AA25" s="425">
        <v>1.1000000000000001</v>
      </c>
      <c r="AB25" s="425">
        <v>0</v>
      </c>
      <c r="AC25" s="425">
        <v>0</v>
      </c>
      <c r="AD25" s="425">
        <v>0</v>
      </c>
      <c r="AE25" s="425">
        <v>0</v>
      </c>
      <c r="AF25" s="425">
        <v>0.4</v>
      </c>
      <c r="AG25" s="425">
        <v>10.5</v>
      </c>
      <c r="AH25" s="425">
        <v>10.5</v>
      </c>
      <c r="AI25" s="427">
        <f t="shared" si="0"/>
        <v>27.1</v>
      </c>
      <c r="AJ25" s="428">
        <f t="shared" si="1"/>
        <v>0.26568627450980392</v>
      </c>
    </row>
    <row r="26" spans="1:36" ht="17.25" customHeight="1" x14ac:dyDescent="0.2">
      <c r="A26" s="421">
        <v>429</v>
      </c>
      <c r="B26" s="565" t="s">
        <v>26</v>
      </c>
      <c r="C26" s="566">
        <v>105.7</v>
      </c>
      <c r="D26" s="430">
        <v>0</v>
      </c>
      <c r="E26" s="430">
        <v>0</v>
      </c>
      <c r="F26" s="430">
        <v>0</v>
      </c>
      <c r="G26" s="430">
        <v>0</v>
      </c>
      <c r="H26" s="425" t="s">
        <v>28</v>
      </c>
      <c r="I26" s="430">
        <v>0.2</v>
      </c>
      <c r="J26" s="425">
        <v>0</v>
      </c>
      <c r="K26" s="425">
        <v>0</v>
      </c>
      <c r="L26" s="425">
        <v>0</v>
      </c>
      <c r="M26" s="425">
        <v>0</v>
      </c>
      <c r="N26" s="425">
        <v>0</v>
      </c>
      <c r="O26" s="425">
        <v>0</v>
      </c>
      <c r="P26" s="425">
        <v>0</v>
      </c>
      <c r="Q26" s="425">
        <v>0</v>
      </c>
      <c r="R26" s="430">
        <v>0</v>
      </c>
      <c r="S26" s="430">
        <v>0</v>
      </c>
      <c r="T26" s="430">
        <v>0</v>
      </c>
      <c r="U26" s="425">
        <v>0.8</v>
      </c>
      <c r="V26" s="425">
        <v>0</v>
      </c>
      <c r="W26" s="430">
        <v>0</v>
      </c>
      <c r="X26" s="430">
        <v>0</v>
      </c>
      <c r="Y26" s="425">
        <v>0</v>
      </c>
      <c r="Z26" s="425">
        <v>2.2000000000000002</v>
      </c>
      <c r="AA26" s="425">
        <v>2</v>
      </c>
      <c r="AB26" s="425">
        <v>0</v>
      </c>
      <c r="AC26" s="425">
        <v>0</v>
      </c>
      <c r="AD26" s="425">
        <v>0</v>
      </c>
      <c r="AE26" s="425">
        <v>0</v>
      </c>
      <c r="AF26" s="425">
        <v>0.5</v>
      </c>
      <c r="AG26" s="425">
        <v>13</v>
      </c>
      <c r="AH26" s="425">
        <v>17</v>
      </c>
      <c r="AI26" s="427">
        <f t="shared" si="0"/>
        <v>35.700000000000003</v>
      </c>
      <c r="AJ26" s="428">
        <f t="shared" si="1"/>
        <v>0.33774834437086093</v>
      </c>
    </row>
    <row r="27" spans="1:36" ht="17.25" customHeight="1" x14ac:dyDescent="0.2">
      <c r="A27" s="421">
        <v>440</v>
      </c>
      <c r="B27" s="565" t="s">
        <v>29</v>
      </c>
      <c r="C27" s="566">
        <v>74.900000000000006</v>
      </c>
      <c r="D27" s="430">
        <v>0</v>
      </c>
      <c r="E27" s="430">
        <v>0</v>
      </c>
      <c r="F27" s="430">
        <v>0</v>
      </c>
      <c r="G27" s="430">
        <v>0</v>
      </c>
      <c r="H27" s="425">
        <v>0</v>
      </c>
      <c r="I27" s="430">
        <v>2.9</v>
      </c>
      <c r="J27" s="425">
        <v>0</v>
      </c>
      <c r="K27" s="425">
        <v>0</v>
      </c>
      <c r="L27" s="425">
        <v>0</v>
      </c>
      <c r="M27" s="425">
        <v>0</v>
      </c>
      <c r="N27" s="425">
        <v>0</v>
      </c>
      <c r="O27" s="425">
        <v>0</v>
      </c>
      <c r="P27" s="425">
        <v>0</v>
      </c>
      <c r="Q27" s="425" t="s">
        <v>28</v>
      </c>
      <c r="R27" s="430">
        <v>0</v>
      </c>
      <c r="S27" s="430">
        <v>0.6</v>
      </c>
      <c r="T27" s="430" t="s">
        <v>28</v>
      </c>
      <c r="U27" s="430">
        <v>1.1000000000000001</v>
      </c>
      <c r="V27" s="425">
        <v>0</v>
      </c>
      <c r="W27" s="430">
        <v>0</v>
      </c>
      <c r="X27" s="430">
        <v>0</v>
      </c>
      <c r="Y27" s="425">
        <v>0</v>
      </c>
      <c r="Z27" s="425">
        <v>0.2</v>
      </c>
      <c r="AA27" s="425">
        <v>1.8</v>
      </c>
      <c r="AB27" s="425">
        <v>0</v>
      </c>
      <c r="AC27" s="425">
        <v>0</v>
      </c>
      <c r="AD27" s="425">
        <v>0</v>
      </c>
      <c r="AE27" s="425">
        <v>0</v>
      </c>
      <c r="AF27" s="425">
        <v>0</v>
      </c>
      <c r="AG27" s="425">
        <v>0.2</v>
      </c>
      <c r="AH27" s="425">
        <v>11.3</v>
      </c>
      <c r="AI27" s="427">
        <f t="shared" si="0"/>
        <v>18.100000000000001</v>
      </c>
      <c r="AJ27" s="428">
        <f t="shared" si="1"/>
        <v>0.24165554072096129</v>
      </c>
    </row>
    <row r="28" spans="1:36" ht="17.25" customHeight="1" x14ac:dyDescent="0.2">
      <c r="A28" s="421">
        <v>477</v>
      </c>
      <c r="B28" s="565" t="s">
        <v>30</v>
      </c>
      <c r="C28" s="566">
        <v>117.3</v>
      </c>
      <c r="D28" s="430">
        <v>0</v>
      </c>
      <c r="E28" s="430">
        <v>0</v>
      </c>
      <c r="F28" s="430">
        <v>0</v>
      </c>
      <c r="G28" s="430">
        <v>0</v>
      </c>
      <c r="H28" s="425">
        <v>0</v>
      </c>
      <c r="I28" s="430">
        <v>1</v>
      </c>
      <c r="J28" s="425">
        <v>0</v>
      </c>
      <c r="K28" s="425">
        <v>0</v>
      </c>
      <c r="L28" s="425">
        <v>0</v>
      </c>
      <c r="M28" s="425">
        <v>0</v>
      </c>
      <c r="N28" s="425">
        <v>0</v>
      </c>
      <c r="O28" s="425">
        <v>0</v>
      </c>
      <c r="P28" s="425">
        <v>0</v>
      </c>
      <c r="Q28" s="425">
        <v>0</v>
      </c>
      <c r="R28" s="430">
        <v>0.4</v>
      </c>
      <c r="S28" s="430" t="s">
        <v>28</v>
      </c>
      <c r="T28" s="430">
        <v>0</v>
      </c>
      <c r="U28" s="430">
        <v>1.2</v>
      </c>
      <c r="V28" s="425">
        <v>0</v>
      </c>
      <c r="W28" s="430">
        <v>0</v>
      </c>
      <c r="X28" s="430">
        <v>0</v>
      </c>
      <c r="Y28" s="425">
        <v>0</v>
      </c>
      <c r="Z28" s="425">
        <v>4.5</v>
      </c>
      <c r="AA28" s="425">
        <v>2</v>
      </c>
      <c r="AB28" s="425">
        <v>0</v>
      </c>
      <c r="AC28" s="425">
        <v>0.2</v>
      </c>
      <c r="AD28" s="425">
        <v>0</v>
      </c>
      <c r="AE28" s="425">
        <v>0</v>
      </c>
      <c r="AF28" s="425">
        <v>0.4</v>
      </c>
      <c r="AG28" s="425">
        <v>8.5</v>
      </c>
      <c r="AH28" s="425">
        <v>22</v>
      </c>
      <c r="AI28" s="427">
        <f t="shared" si="0"/>
        <v>40.200000000000003</v>
      </c>
      <c r="AJ28" s="428">
        <f t="shared" si="1"/>
        <v>0.34271099744245526</v>
      </c>
    </row>
    <row r="29" spans="1:36" ht="17.25" customHeight="1" x14ac:dyDescent="0.2">
      <c r="A29" s="421">
        <v>572</v>
      </c>
      <c r="B29" s="565" t="s">
        <v>31</v>
      </c>
      <c r="C29" s="566">
        <v>106.4</v>
      </c>
      <c r="D29" s="430">
        <v>0</v>
      </c>
      <c r="E29" s="430">
        <v>0</v>
      </c>
      <c r="F29" s="430">
        <v>0</v>
      </c>
      <c r="G29" s="430">
        <v>0</v>
      </c>
      <c r="H29" s="425">
        <v>0</v>
      </c>
      <c r="I29" s="430">
        <v>0.4</v>
      </c>
      <c r="J29" s="425">
        <v>0</v>
      </c>
      <c r="K29" s="425" t="s">
        <v>28</v>
      </c>
      <c r="L29" s="425">
        <v>0</v>
      </c>
      <c r="M29" s="425">
        <v>0</v>
      </c>
      <c r="N29" s="425">
        <v>0</v>
      </c>
      <c r="O29" s="425">
        <v>0</v>
      </c>
      <c r="P29" s="425">
        <v>0</v>
      </c>
      <c r="Q29" s="425">
        <v>0</v>
      </c>
      <c r="R29" s="430">
        <v>0</v>
      </c>
      <c r="S29" s="430">
        <v>0</v>
      </c>
      <c r="T29" s="430">
        <v>0</v>
      </c>
      <c r="U29" s="568">
        <v>0.3</v>
      </c>
      <c r="V29" s="425">
        <v>0</v>
      </c>
      <c r="W29" s="430">
        <v>0</v>
      </c>
      <c r="X29" s="430">
        <v>0</v>
      </c>
      <c r="Y29" s="425">
        <v>0</v>
      </c>
      <c r="Z29" s="425">
        <v>3.7</v>
      </c>
      <c r="AA29" s="425">
        <v>0.5</v>
      </c>
      <c r="AB29" s="425">
        <v>0</v>
      </c>
      <c r="AC29" s="425">
        <v>0</v>
      </c>
      <c r="AD29" s="425">
        <v>0</v>
      </c>
      <c r="AE29" s="425">
        <v>0</v>
      </c>
      <c r="AF29" s="425" t="s">
        <v>28</v>
      </c>
      <c r="AG29" s="425">
        <v>5.7</v>
      </c>
      <c r="AH29" s="425">
        <v>12.5</v>
      </c>
      <c r="AI29" s="427">
        <f t="shared" si="0"/>
        <v>23.1</v>
      </c>
      <c r="AJ29" s="428">
        <f t="shared" si="1"/>
        <v>0.21710526315789475</v>
      </c>
    </row>
    <row r="30" spans="1:36" ht="17.25" customHeight="1" x14ac:dyDescent="0.2">
      <c r="A30" s="421">
        <v>592</v>
      </c>
      <c r="B30" s="565" t="s">
        <v>32</v>
      </c>
      <c r="C30" s="566">
        <v>112</v>
      </c>
      <c r="D30" s="430">
        <v>0</v>
      </c>
      <c r="E30" s="430">
        <v>0</v>
      </c>
      <c r="F30" s="430">
        <v>0</v>
      </c>
      <c r="G30" s="430">
        <v>0</v>
      </c>
      <c r="H30" s="425">
        <v>0</v>
      </c>
      <c r="I30" s="430">
        <v>3.3</v>
      </c>
      <c r="J30" s="425">
        <v>0</v>
      </c>
      <c r="K30" s="425">
        <v>0</v>
      </c>
      <c r="L30" s="425">
        <v>0</v>
      </c>
      <c r="M30" s="425">
        <v>0</v>
      </c>
      <c r="N30" s="425">
        <v>0</v>
      </c>
      <c r="O30" s="425">
        <v>0</v>
      </c>
      <c r="P30" s="425">
        <v>0</v>
      </c>
      <c r="Q30" s="425">
        <v>0</v>
      </c>
      <c r="R30" s="430">
        <v>0.3</v>
      </c>
      <c r="S30" s="430">
        <v>0</v>
      </c>
      <c r="T30" s="430">
        <v>0</v>
      </c>
      <c r="U30" s="568">
        <v>1.3</v>
      </c>
      <c r="V30" s="425">
        <v>0</v>
      </c>
      <c r="W30" s="430">
        <v>0</v>
      </c>
      <c r="X30" s="430">
        <v>0</v>
      </c>
      <c r="Y30" s="425">
        <v>0</v>
      </c>
      <c r="Z30" s="425">
        <v>2.8</v>
      </c>
      <c r="AA30" s="425">
        <v>1.8</v>
      </c>
      <c r="AB30" s="425">
        <v>0</v>
      </c>
      <c r="AC30" s="425">
        <v>0</v>
      </c>
      <c r="AD30" s="425">
        <v>0</v>
      </c>
      <c r="AE30" s="425">
        <v>0</v>
      </c>
      <c r="AF30" s="425">
        <v>0.5</v>
      </c>
      <c r="AG30" s="425">
        <v>3.5</v>
      </c>
      <c r="AH30" s="425">
        <v>14</v>
      </c>
      <c r="AI30" s="427">
        <f t="shared" si="0"/>
        <v>27.5</v>
      </c>
      <c r="AJ30" s="428">
        <f t="shared" si="1"/>
        <v>0.24553571428571427</v>
      </c>
    </row>
    <row r="31" spans="1:36" ht="17.25" customHeight="1" x14ac:dyDescent="0.2">
      <c r="A31" s="421">
        <v>602</v>
      </c>
      <c r="B31" s="565" t="s">
        <v>33</v>
      </c>
      <c r="C31" s="566">
        <v>92.8</v>
      </c>
      <c r="D31" s="430">
        <v>0</v>
      </c>
      <c r="E31" s="430">
        <v>0</v>
      </c>
      <c r="F31" s="430">
        <v>0</v>
      </c>
      <c r="G31" s="430">
        <v>0</v>
      </c>
      <c r="H31" s="425">
        <v>0</v>
      </c>
      <c r="I31" s="430">
        <v>1.8</v>
      </c>
      <c r="J31" s="425">
        <v>0</v>
      </c>
      <c r="K31" s="425">
        <v>0</v>
      </c>
      <c r="L31" s="425">
        <v>0</v>
      </c>
      <c r="M31" s="425">
        <v>0</v>
      </c>
      <c r="N31" s="425">
        <v>0</v>
      </c>
      <c r="O31" s="425">
        <v>0</v>
      </c>
      <c r="P31" s="425">
        <v>0</v>
      </c>
      <c r="Q31" s="425">
        <v>0</v>
      </c>
      <c r="R31" s="430">
        <v>0</v>
      </c>
      <c r="S31" s="430">
        <v>0</v>
      </c>
      <c r="T31" s="430">
        <v>0</v>
      </c>
      <c r="U31" s="425">
        <v>1.6</v>
      </c>
      <c r="V31" s="425">
        <v>0</v>
      </c>
      <c r="W31" s="430">
        <v>0</v>
      </c>
      <c r="X31" s="430">
        <v>0</v>
      </c>
      <c r="Y31" s="430">
        <v>0</v>
      </c>
      <c r="Z31" s="430">
        <v>2.2000000000000002</v>
      </c>
      <c r="AA31" s="430">
        <v>1.3</v>
      </c>
      <c r="AB31" s="430">
        <v>0</v>
      </c>
      <c r="AC31" s="430">
        <v>0</v>
      </c>
      <c r="AD31" s="425">
        <v>0</v>
      </c>
      <c r="AE31" s="425">
        <v>0</v>
      </c>
      <c r="AF31" s="430">
        <v>0</v>
      </c>
      <c r="AG31" s="430">
        <v>1.7</v>
      </c>
      <c r="AH31" s="430">
        <v>10.7</v>
      </c>
      <c r="AI31" s="427">
        <f t="shared" si="0"/>
        <v>19.299999999999997</v>
      </c>
      <c r="AJ31" s="428">
        <f t="shared" si="1"/>
        <v>0.20797413793103445</v>
      </c>
    </row>
    <row r="32" spans="1:36" ht="17.25" customHeight="1" x14ac:dyDescent="0.2">
      <c r="A32" s="421">
        <v>633</v>
      </c>
      <c r="B32" s="565" t="s">
        <v>34</v>
      </c>
      <c r="C32" s="566">
        <v>100</v>
      </c>
      <c r="D32" s="430">
        <v>0</v>
      </c>
      <c r="E32" s="430">
        <v>0</v>
      </c>
      <c r="F32" s="430">
        <v>0</v>
      </c>
      <c r="G32" s="430">
        <v>0</v>
      </c>
      <c r="H32" s="425">
        <v>0</v>
      </c>
      <c r="I32" s="430">
        <v>0.6</v>
      </c>
      <c r="J32" s="425">
        <v>0</v>
      </c>
      <c r="K32" s="425">
        <v>0</v>
      </c>
      <c r="L32" s="425">
        <v>0</v>
      </c>
      <c r="M32" s="425">
        <v>0</v>
      </c>
      <c r="N32" s="425">
        <v>0</v>
      </c>
      <c r="O32" s="425">
        <v>0</v>
      </c>
      <c r="P32" s="425">
        <v>0</v>
      </c>
      <c r="Q32" s="425">
        <v>0</v>
      </c>
      <c r="R32" s="430">
        <v>0</v>
      </c>
      <c r="S32" s="430">
        <v>0</v>
      </c>
      <c r="T32" s="430">
        <v>0</v>
      </c>
      <c r="U32" s="568">
        <v>0</v>
      </c>
      <c r="V32" s="425">
        <v>0</v>
      </c>
      <c r="W32" s="430">
        <v>0</v>
      </c>
      <c r="X32" s="430">
        <v>0</v>
      </c>
      <c r="Y32" s="425">
        <v>0</v>
      </c>
      <c r="Z32" s="425">
        <v>5</v>
      </c>
      <c r="AA32" s="425">
        <v>1.1000000000000001</v>
      </c>
      <c r="AB32" s="425">
        <v>0</v>
      </c>
      <c r="AC32" s="425">
        <v>0</v>
      </c>
      <c r="AD32" s="425">
        <v>0</v>
      </c>
      <c r="AE32" s="425">
        <v>0</v>
      </c>
      <c r="AF32" s="425">
        <v>0.5</v>
      </c>
      <c r="AG32" s="425">
        <v>7.5</v>
      </c>
      <c r="AH32" s="425">
        <v>20</v>
      </c>
      <c r="AI32" s="427">
        <f t="shared" si="0"/>
        <v>34.700000000000003</v>
      </c>
      <c r="AJ32" s="428">
        <f t="shared" si="1"/>
        <v>0.34700000000000003</v>
      </c>
    </row>
    <row r="33" spans="1:256" ht="17.25" customHeight="1" x14ac:dyDescent="0.2">
      <c r="A33" s="421">
        <v>660</v>
      </c>
      <c r="B33" s="565" t="s">
        <v>35</v>
      </c>
      <c r="C33" s="566">
        <v>93.2</v>
      </c>
      <c r="D33" s="430">
        <v>0</v>
      </c>
      <c r="E33" s="430">
        <v>0</v>
      </c>
      <c r="F33" s="430">
        <v>0</v>
      </c>
      <c r="G33" s="430">
        <v>0</v>
      </c>
      <c r="H33" s="430">
        <v>0</v>
      </c>
      <c r="I33" s="430">
        <v>3</v>
      </c>
      <c r="J33" s="425">
        <v>0</v>
      </c>
      <c r="K33" s="425">
        <v>0</v>
      </c>
      <c r="L33" s="425">
        <v>0</v>
      </c>
      <c r="M33" s="425">
        <v>0</v>
      </c>
      <c r="N33" s="425">
        <v>0</v>
      </c>
      <c r="O33" s="425">
        <v>0</v>
      </c>
      <c r="P33" s="425">
        <v>0</v>
      </c>
      <c r="Q33" s="425">
        <v>0</v>
      </c>
      <c r="R33" s="430">
        <v>0.5</v>
      </c>
      <c r="S33" s="430">
        <v>0.2</v>
      </c>
      <c r="T33" s="430">
        <v>0</v>
      </c>
      <c r="U33" s="430">
        <v>0.3</v>
      </c>
      <c r="V33" s="425">
        <v>0</v>
      </c>
      <c r="W33" s="430">
        <v>0</v>
      </c>
      <c r="X33" s="430">
        <v>0</v>
      </c>
      <c r="Y33" s="430">
        <v>0</v>
      </c>
      <c r="Z33" s="430">
        <v>3.4</v>
      </c>
      <c r="AA33" s="430">
        <v>0.9</v>
      </c>
      <c r="AB33" s="430">
        <v>0</v>
      </c>
      <c r="AC33" s="430">
        <v>0</v>
      </c>
      <c r="AD33" s="425">
        <v>0</v>
      </c>
      <c r="AE33" s="425">
        <v>0</v>
      </c>
      <c r="AF33" s="430">
        <v>0.2</v>
      </c>
      <c r="AG33" s="430">
        <v>6.5</v>
      </c>
      <c r="AH33" s="430">
        <v>12.6</v>
      </c>
      <c r="AI33" s="427">
        <f t="shared" si="0"/>
        <v>27.6</v>
      </c>
      <c r="AJ33" s="428">
        <f t="shared" si="1"/>
        <v>0.29613733905579398</v>
      </c>
    </row>
    <row r="34" spans="1:256" ht="17.25" customHeight="1" x14ac:dyDescent="0.2">
      <c r="A34" s="421">
        <v>666</v>
      </c>
      <c r="B34" s="565" t="s">
        <v>36</v>
      </c>
      <c r="C34" s="566">
        <v>58</v>
      </c>
      <c r="D34" s="430">
        <v>0.1</v>
      </c>
      <c r="E34" s="430">
        <v>0.3</v>
      </c>
      <c r="F34" s="430">
        <v>0.2</v>
      </c>
      <c r="G34" s="430">
        <v>0.1</v>
      </c>
      <c r="H34" s="430">
        <v>4</v>
      </c>
      <c r="I34" s="430">
        <v>9.1999999999999993</v>
      </c>
      <c r="J34" s="425">
        <v>0</v>
      </c>
      <c r="K34" s="425">
        <v>0</v>
      </c>
      <c r="L34" s="425">
        <v>0</v>
      </c>
      <c r="M34" s="425">
        <v>0</v>
      </c>
      <c r="N34" s="430">
        <v>0.1</v>
      </c>
      <c r="O34" s="430">
        <v>0.1</v>
      </c>
      <c r="P34" s="425">
        <v>0</v>
      </c>
      <c r="Q34" s="425">
        <v>0</v>
      </c>
      <c r="R34" s="430">
        <v>0</v>
      </c>
      <c r="S34" s="430">
        <v>0.6</v>
      </c>
      <c r="T34" s="430">
        <v>0.1</v>
      </c>
      <c r="U34" s="430">
        <v>1</v>
      </c>
      <c r="V34" s="430">
        <v>0.1</v>
      </c>
      <c r="W34" s="430">
        <v>0.1</v>
      </c>
      <c r="X34" s="430">
        <v>0</v>
      </c>
      <c r="Y34" s="430">
        <v>0</v>
      </c>
      <c r="Z34" s="430">
        <v>0.1</v>
      </c>
      <c r="AA34" s="430">
        <v>4.3</v>
      </c>
      <c r="AB34" s="430">
        <v>0</v>
      </c>
      <c r="AC34" s="430">
        <v>0.1</v>
      </c>
      <c r="AD34" s="430">
        <v>0.1</v>
      </c>
      <c r="AE34" s="430">
        <v>0.1</v>
      </c>
      <c r="AF34" s="430">
        <v>0.1</v>
      </c>
      <c r="AG34" s="430">
        <v>0.8</v>
      </c>
      <c r="AH34" s="430">
        <v>7</v>
      </c>
      <c r="AI34" s="427">
        <f t="shared" si="0"/>
        <v>28.600000000000005</v>
      </c>
      <c r="AJ34" s="428">
        <f t="shared" si="1"/>
        <v>0.49310344827586217</v>
      </c>
    </row>
    <row r="35" spans="1:256" ht="17.25" customHeight="1" x14ac:dyDescent="0.2">
      <c r="A35" s="421">
        <v>690</v>
      </c>
      <c r="B35" s="565" t="s">
        <v>37</v>
      </c>
      <c r="C35" s="566">
        <v>59.8</v>
      </c>
      <c r="D35" s="430">
        <v>0</v>
      </c>
      <c r="E35" s="430">
        <v>0</v>
      </c>
      <c r="F35" s="430">
        <v>0</v>
      </c>
      <c r="G35" s="430">
        <v>0</v>
      </c>
      <c r="H35" s="430">
        <v>1.8</v>
      </c>
      <c r="I35" s="430">
        <v>5.0999999999999996</v>
      </c>
      <c r="J35" s="425">
        <v>0</v>
      </c>
      <c r="K35" s="425">
        <v>0</v>
      </c>
      <c r="L35" s="425">
        <v>0</v>
      </c>
      <c r="M35" s="425">
        <v>0</v>
      </c>
      <c r="N35" s="425">
        <v>0</v>
      </c>
      <c r="O35" s="425">
        <v>0</v>
      </c>
      <c r="P35" s="425">
        <v>0</v>
      </c>
      <c r="Q35" s="425">
        <v>0</v>
      </c>
      <c r="R35" s="430">
        <v>0</v>
      </c>
      <c r="S35" s="430">
        <v>0</v>
      </c>
      <c r="T35" s="430">
        <v>0</v>
      </c>
      <c r="U35" s="430">
        <v>2</v>
      </c>
      <c r="V35" s="430">
        <v>0</v>
      </c>
      <c r="W35" s="430">
        <v>0</v>
      </c>
      <c r="X35" s="430">
        <v>0</v>
      </c>
      <c r="Y35" s="430">
        <v>0</v>
      </c>
      <c r="Z35" s="430">
        <v>0</v>
      </c>
      <c r="AA35" s="430" t="s">
        <v>28</v>
      </c>
      <c r="AB35" s="430">
        <v>0</v>
      </c>
      <c r="AC35" s="430">
        <v>0</v>
      </c>
      <c r="AD35" s="430">
        <v>0</v>
      </c>
      <c r="AE35" s="430">
        <v>0</v>
      </c>
      <c r="AF35" s="430">
        <v>0</v>
      </c>
      <c r="AG35" s="430">
        <v>0.5</v>
      </c>
      <c r="AH35" s="430">
        <v>3.1</v>
      </c>
      <c r="AI35" s="427">
        <f t="shared" si="0"/>
        <v>12.499999999999998</v>
      </c>
      <c r="AJ35" s="428">
        <f t="shared" si="1"/>
        <v>0.20903010033444813</v>
      </c>
    </row>
    <row r="36" spans="1:256" ht="17.25" customHeight="1" x14ac:dyDescent="0.2">
      <c r="A36" s="421">
        <v>731</v>
      </c>
      <c r="B36" s="565" t="s">
        <v>38</v>
      </c>
      <c r="C36" s="566">
        <v>86</v>
      </c>
      <c r="D36" s="430">
        <v>0</v>
      </c>
      <c r="E36" s="430">
        <v>0.2</v>
      </c>
      <c r="F36" s="430">
        <v>0.2</v>
      </c>
      <c r="G36" s="430">
        <v>0</v>
      </c>
      <c r="H36" s="430">
        <v>0</v>
      </c>
      <c r="I36" s="430">
        <v>0.4</v>
      </c>
      <c r="J36" s="425">
        <v>0</v>
      </c>
      <c r="K36" s="425">
        <v>0</v>
      </c>
      <c r="L36" s="425">
        <v>0</v>
      </c>
      <c r="M36" s="425">
        <v>0</v>
      </c>
      <c r="N36" s="425">
        <v>0</v>
      </c>
      <c r="O36" s="425">
        <v>0</v>
      </c>
      <c r="P36" s="425">
        <v>0</v>
      </c>
      <c r="Q36" s="425">
        <v>0</v>
      </c>
      <c r="R36" s="430">
        <v>0</v>
      </c>
      <c r="S36" s="430" t="s">
        <v>28</v>
      </c>
      <c r="T36" s="430">
        <v>0.2</v>
      </c>
      <c r="U36" s="430" t="s">
        <v>28</v>
      </c>
      <c r="V36" s="430" t="s">
        <v>28</v>
      </c>
      <c r="W36" s="430">
        <v>0</v>
      </c>
      <c r="X36" s="430">
        <v>0</v>
      </c>
      <c r="Y36" s="430" t="s">
        <v>28</v>
      </c>
      <c r="Z36" s="430">
        <v>1.8</v>
      </c>
      <c r="AA36" s="430">
        <v>0.6</v>
      </c>
      <c r="AB36" s="430">
        <v>0</v>
      </c>
      <c r="AC36" s="430">
        <v>0</v>
      </c>
      <c r="AD36" s="430">
        <v>0</v>
      </c>
      <c r="AE36" s="430">
        <v>0.2</v>
      </c>
      <c r="AF36" s="430" t="s">
        <v>28</v>
      </c>
      <c r="AG36" s="430">
        <v>8.8000000000000007</v>
      </c>
      <c r="AH36" s="430">
        <v>1.4</v>
      </c>
      <c r="AI36" s="427">
        <f t="shared" si="0"/>
        <v>13.8</v>
      </c>
      <c r="AJ36" s="428">
        <f t="shared" si="1"/>
        <v>0.16046511627906979</v>
      </c>
    </row>
    <row r="37" spans="1:256" ht="17.25" customHeight="1" x14ac:dyDescent="0.2">
      <c r="A37" s="421">
        <v>782</v>
      </c>
      <c r="B37" s="565" t="s">
        <v>39</v>
      </c>
      <c r="C37" s="566">
        <v>82.7</v>
      </c>
      <c r="D37" s="430">
        <v>0</v>
      </c>
      <c r="E37" s="430">
        <v>0</v>
      </c>
      <c r="F37" s="430">
        <v>0</v>
      </c>
      <c r="G37" s="430">
        <v>0</v>
      </c>
      <c r="H37" s="430">
        <v>0</v>
      </c>
      <c r="I37" s="430">
        <v>1.7</v>
      </c>
      <c r="J37" s="425">
        <v>0</v>
      </c>
      <c r="K37" s="425">
        <v>0</v>
      </c>
      <c r="L37" s="425">
        <v>0</v>
      </c>
      <c r="M37" s="425">
        <v>0</v>
      </c>
      <c r="N37" s="425">
        <v>0</v>
      </c>
      <c r="O37" s="425">
        <v>0</v>
      </c>
      <c r="P37" s="425">
        <v>0</v>
      </c>
      <c r="Q37" s="425">
        <v>0</v>
      </c>
      <c r="R37" s="430">
        <v>0</v>
      </c>
      <c r="S37" s="430">
        <v>0</v>
      </c>
      <c r="T37" s="430">
        <v>0</v>
      </c>
      <c r="U37" s="430" t="s">
        <v>28</v>
      </c>
      <c r="V37" s="430">
        <v>0</v>
      </c>
      <c r="W37" s="430">
        <v>0</v>
      </c>
      <c r="X37" s="430">
        <v>0</v>
      </c>
      <c r="Y37" s="425">
        <v>0</v>
      </c>
      <c r="Z37" s="425">
        <v>1.3</v>
      </c>
      <c r="AA37" s="425">
        <v>1.1000000000000001</v>
      </c>
      <c r="AB37" s="425">
        <v>0</v>
      </c>
      <c r="AC37" s="425">
        <v>0</v>
      </c>
      <c r="AD37" s="430">
        <v>0</v>
      </c>
      <c r="AE37" s="430">
        <v>0</v>
      </c>
      <c r="AF37" s="425">
        <v>0</v>
      </c>
      <c r="AG37" s="425">
        <v>3.5</v>
      </c>
      <c r="AH37" s="425">
        <v>0.5</v>
      </c>
      <c r="AI37" s="427">
        <f t="shared" si="0"/>
        <v>8.1</v>
      </c>
      <c r="AJ37" s="428">
        <f t="shared" si="1"/>
        <v>9.7944377267230945E-2</v>
      </c>
    </row>
    <row r="38" spans="1:256" ht="17.25" customHeight="1" x14ac:dyDescent="0.2">
      <c r="A38" s="421">
        <v>845</v>
      </c>
      <c r="B38" s="565" t="s">
        <v>40</v>
      </c>
      <c r="C38" s="566">
        <v>83.7</v>
      </c>
      <c r="D38" s="430">
        <v>0</v>
      </c>
      <c r="E38" s="430">
        <v>0</v>
      </c>
      <c r="F38" s="430">
        <v>0</v>
      </c>
      <c r="G38" s="430">
        <v>0</v>
      </c>
      <c r="H38" s="430">
        <v>0</v>
      </c>
      <c r="I38" s="430">
        <v>1</v>
      </c>
      <c r="J38" s="425">
        <v>0</v>
      </c>
      <c r="K38" s="425">
        <v>0</v>
      </c>
      <c r="L38" s="425">
        <v>0</v>
      </c>
      <c r="M38" s="425">
        <v>0</v>
      </c>
      <c r="N38" s="425">
        <v>0</v>
      </c>
      <c r="O38" s="425">
        <v>0</v>
      </c>
      <c r="P38" s="425">
        <v>0</v>
      </c>
      <c r="Q38" s="425">
        <v>0</v>
      </c>
      <c r="R38" s="430">
        <v>0</v>
      </c>
      <c r="S38" s="430">
        <v>0</v>
      </c>
      <c r="T38" s="430">
        <v>0</v>
      </c>
      <c r="U38" s="430" t="s">
        <v>28</v>
      </c>
      <c r="V38" s="430" t="s">
        <v>28</v>
      </c>
      <c r="W38" s="430">
        <v>0</v>
      </c>
      <c r="X38" s="430">
        <v>0</v>
      </c>
      <c r="Y38" s="430">
        <v>0</v>
      </c>
      <c r="Z38" s="430">
        <v>2.6</v>
      </c>
      <c r="AA38" s="430" t="s">
        <v>28</v>
      </c>
      <c r="AB38" s="430">
        <v>0</v>
      </c>
      <c r="AC38" s="430">
        <v>0</v>
      </c>
      <c r="AD38" s="430">
        <v>0</v>
      </c>
      <c r="AE38" s="430">
        <v>0</v>
      </c>
      <c r="AF38" s="430">
        <v>0</v>
      </c>
      <c r="AG38" s="430">
        <v>7.2</v>
      </c>
      <c r="AH38" s="430">
        <v>0.7</v>
      </c>
      <c r="AI38" s="427">
        <f t="shared" si="0"/>
        <v>11.5</v>
      </c>
      <c r="AJ38" s="428">
        <f t="shared" si="1"/>
        <v>0.13739545997610514</v>
      </c>
      <c r="AK38" s="569"/>
      <c r="AL38" s="570"/>
      <c r="AM38" s="571"/>
      <c r="AN38" s="572"/>
      <c r="AO38" s="572"/>
      <c r="AP38" s="572"/>
      <c r="AQ38" s="572"/>
      <c r="AR38" s="572"/>
      <c r="AS38" s="572"/>
      <c r="AT38" s="572"/>
      <c r="AU38" s="572"/>
      <c r="AV38" s="572"/>
      <c r="AW38" s="572"/>
      <c r="AX38" s="572"/>
      <c r="AY38" s="572"/>
      <c r="AZ38" s="572"/>
      <c r="BA38" s="572"/>
      <c r="BB38" s="572"/>
      <c r="BC38" s="572"/>
      <c r="BD38" s="572"/>
      <c r="BE38" s="572"/>
      <c r="BF38" s="572"/>
      <c r="BG38" s="572"/>
      <c r="BH38" s="572"/>
      <c r="BI38" s="572"/>
      <c r="BJ38" s="572"/>
      <c r="BK38" s="572"/>
      <c r="BL38" s="572"/>
      <c r="BM38" s="572"/>
      <c r="BN38" s="572"/>
      <c r="BO38" s="572"/>
      <c r="BP38" s="572"/>
      <c r="BQ38" s="572"/>
      <c r="BR38" s="572"/>
      <c r="BS38" s="573"/>
      <c r="BT38" s="574"/>
      <c r="BU38" s="575"/>
      <c r="BV38" s="570"/>
      <c r="BW38" s="571"/>
      <c r="BX38" s="572"/>
      <c r="BY38" s="572"/>
      <c r="BZ38" s="572"/>
      <c r="CA38" s="572"/>
      <c r="CB38" s="572"/>
      <c r="CC38" s="572"/>
      <c r="CD38" s="572"/>
      <c r="CE38" s="572"/>
      <c r="CF38" s="572"/>
      <c r="CG38" s="572"/>
      <c r="CH38" s="572"/>
      <c r="CI38" s="572"/>
      <c r="CJ38" s="572"/>
      <c r="CK38" s="572"/>
      <c r="CL38" s="572"/>
      <c r="CM38" s="572"/>
      <c r="CN38" s="572"/>
      <c r="CO38" s="572"/>
      <c r="CP38" s="572"/>
      <c r="CQ38" s="572"/>
      <c r="CR38" s="572"/>
      <c r="CS38" s="572"/>
      <c r="CT38" s="572"/>
      <c r="CU38" s="572"/>
      <c r="CV38" s="572"/>
      <c r="CW38" s="572"/>
      <c r="CX38" s="572"/>
      <c r="CY38" s="572"/>
      <c r="CZ38" s="572"/>
      <c r="DA38" s="572"/>
      <c r="DB38" s="572"/>
      <c r="DC38" s="573"/>
      <c r="DD38" s="574"/>
      <c r="DE38" s="575"/>
      <c r="DF38" s="570"/>
      <c r="DG38" s="571"/>
      <c r="DH38" s="572"/>
      <c r="DI38" s="576"/>
      <c r="DJ38" s="430"/>
      <c r="DK38" s="430"/>
      <c r="DL38" s="430"/>
      <c r="DM38" s="430"/>
      <c r="DN38" s="425"/>
      <c r="DO38" s="425"/>
      <c r="DP38" s="425"/>
      <c r="DQ38" s="425"/>
      <c r="DR38" s="425"/>
      <c r="DS38" s="425"/>
      <c r="DT38" s="425"/>
      <c r="DU38" s="425"/>
      <c r="DV38" s="430"/>
      <c r="DW38" s="430"/>
      <c r="DX38" s="430"/>
      <c r="DY38" s="430"/>
      <c r="DZ38" s="430"/>
      <c r="EA38" s="430"/>
      <c r="EB38" s="430"/>
      <c r="EC38" s="430"/>
      <c r="ED38" s="430"/>
      <c r="EE38" s="430"/>
      <c r="EF38" s="430"/>
      <c r="EG38" s="430"/>
      <c r="EH38" s="430"/>
      <c r="EI38" s="430"/>
      <c r="EJ38" s="430"/>
      <c r="EK38" s="430"/>
      <c r="EL38" s="430"/>
      <c r="EM38" s="427"/>
      <c r="EN38" s="428"/>
      <c r="EO38" s="421"/>
      <c r="EP38" s="577"/>
      <c r="EQ38" s="566"/>
      <c r="ER38" s="430"/>
      <c r="ES38" s="430"/>
      <c r="ET38" s="430"/>
      <c r="EU38" s="430"/>
      <c r="EV38" s="430"/>
      <c r="EW38" s="430"/>
      <c r="EX38" s="425"/>
      <c r="EY38" s="425"/>
      <c r="EZ38" s="425"/>
      <c r="FA38" s="425"/>
      <c r="FB38" s="425"/>
      <c r="FC38" s="425"/>
      <c r="FD38" s="425"/>
      <c r="FE38" s="425"/>
      <c r="FF38" s="430"/>
      <c r="FG38" s="430"/>
      <c r="FH38" s="430"/>
      <c r="FI38" s="430"/>
      <c r="FJ38" s="430"/>
      <c r="FK38" s="430"/>
      <c r="FL38" s="430"/>
      <c r="FM38" s="430"/>
      <c r="FN38" s="430"/>
      <c r="FO38" s="430"/>
      <c r="FP38" s="430"/>
      <c r="FQ38" s="430"/>
      <c r="FR38" s="430"/>
      <c r="FS38" s="430"/>
      <c r="FT38" s="430"/>
      <c r="FU38" s="430"/>
      <c r="FV38" s="430"/>
      <c r="FW38" s="427"/>
      <c r="FX38" s="428"/>
      <c r="FY38" s="421"/>
      <c r="FZ38" s="577"/>
      <c r="GA38" s="566"/>
      <c r="GB38" s="430"/>
      <c r="GC38" s="430"/>
      <c r="GD38" s="430"/>
      <c r="GE38" s="430"/>
      <c r="GF38" s="430"/>
      <c r="GG38" s="430"/>
      <c r="GH38" s="425"/>
      <c r="GI38" s="425"/>
      <c r="GJ38" s="425"/>
      <c r="GK38" s="425"/>
      <c r="GL38" s="425"/>
      <c r="GM38" s="425"/>
      <c r="GN38" s="425"/>
      <c r="GO38" s="425"/>
      <c r="GP38" s="430"/>
      <c r="GQ38" s="430"/>
      <c r="GR38" s="430"/>
      <c r="GS38" s="430"/>
      <c r="GT38" s="430"/>
      <c r="GU38" s="430"/>
      <c r="GV38" s="430"/>
      <c r="GW38" s="430"/>
      <c r="GX38" s="430"/>
      <c r="GY38" s="430"/>
      <c r="GZ38" s="430"/>
      <c r="HA38" s="430"/>
      <c r="HB38" s="430"/>
      <c r="HC38" s="430"/>
      <c r="HD38" s="430"/>
      <c r="HE38" s="430"/>
      <c r="HF38" s="430"/>
      <c r="HG38" s="427"/>
      <c r="HH38" s="428"/>
      <c r="HI38" s="421"/>
      <c r="HJ38" s="577"/>
      <c r="HK38" s="566"/>
      <c r="HL38" s="430"/>
      <c r="HM38" s="430"/>
      <c r="HN38" s="430"/>
      <c r="HO38" s="430"/>
      <c r="HP38" s="430"/>
      <c r="HQ38" s="430"/>
      <c r="HR38" s="425"/>
      <c r="HS38" s="425"/>
      <c r="HT38" s="425"/>
      <c r="HU38" s="425"/>
      <c r="HV38" s="425"/>
      <c r="HW38" s="425"/>
      <c r="HX38" s="425"/>
      <c r="HY38" s="425"/>
      <c r="HZ38" s="430"/>
      <c r="IA38" s="430"/>
      <c r="IB38" s="430"/>
      <c r="IC38" s="430"/>
      <c r="ID38" s="430"/>
      <c r="IE38" s="430"/>
      <c r="IF38" s="430"/>
      <c r="IG38" s="430"/>
      <c r="IH38" s="430"/>
      <c r="II38" s="430"/>
      <c r="IJ38" s="430"/>
      <c r="IK38" s="430"/>
      <c r="IL38" s="430"/>
      <c r="IM38" s="430"/>
      <c r="IN38" s="430"/>
      <c r="IO38" s="430"/>
      <c r="IP38" s="430"/>
      <c r="IQ38" s="427"/>
      <c r="IR38" s="428"/>
      <c r="IS38" s="421"/>
      <c r="IT38" s="577"/>
      <c r="IU38" s="566"/>
      <c r="IV38" s="430"/>
    </row>
    <row r="39" spans="1:256" ht="17.25" customHeight="1" x14ac:dyDescent="0.2">
      <c r="A39" s="434" t="s">
        <v>41</v>
      </c>
      <c r="B39" s="435"/>
      <c r="C39" s="436"/>
      <c r="D39" s="437"/>
      <c r="E39" s="437"/>
      <c r="F39" s="437"/>
      <c r="G39" s="437"/>
      <c r="H39" s="437"/>
      <c r="I39" s="437"/>
      <c r="J39" s="437"/>
      <c r="K39" s="437"/>
      <c r="L39" s="437"/>
      <c r="M39" s="437"/>
      <c r="N39" s="437"/>
      <c r="O39" s="437"/>
      <c r="P39" s="437"/>
      <c r="Q39" s="437"/>
      <c r="R39" s="437"/>
      <c r="S39" s="437"/>
      <c r="T39" s="437"/>
      <c r="U39" s="437"/>
      <c r="V39" s="437"/>
      <c r="W39" s="437"/>
      <c r="X39" s="437"/>
      <c r="Y39" s="437"/>
      <c r="Z39" s="437"/>
      <c r="AA39" s="437"/>
      <c r="AB39" s="437"/>
      <c r="AC39" s="437"/>
      <c r="AD39" s="437"/>
      <c r="AE39" s="437"/>
      <c r="AF39" s="437"/>
      <c r="AG39" s="437"/>
      <c r="AH39" s="437"/>
      <c r="AI39" s="438" t="s">
        <v>83</v>
      </c>
      <c r="AJ39" s="439" t="s">
        <v>83</v>
      </c>
    </row>
    <row r="40" spans="1:256" ht="17.25" customHeight="1" x14ac:dyDescent="0.2">
      <c r="A40" s="440">
        <v>1002</v>
      </c>
      <c r="B40" s="565" t="s">
        <v>42</v>
      </c>
      <c r="C40" s="423"/>
      <c r="D40" s="430">
        <v>0</v>
      </c>
      <c r="E40" s="430">
        <v>0</v>
      </c>
      <c r="F40" s="430">
        <v>0</v>
      </c>
      <c r="G40" s="430">
        <v>0.1</v>
      </c>
      <c r="H40" s="430">
        <v>5.0999999999999996</v>
      </c>
      <c r="I40" s="430">
        <v>0.7</v>
      </c>
      <c r="J40" s="425">
        <v>0</v>
      </c>
      <c r="K40" s="425">
        <v>0</v>
      </c>
      <c r="L40" s="425">
        <v>0</v>
      </c>
      <c r="M40" s="425">
        <v>0</v>
      </c>
      <c r="N40" s="425">
        <v>0</v>
      </c>
      <c r="O40" s="425">
        <v>0</v>
      </c>
      <c r="P40" s="425">
        <v>0</v>
      </c>
      <c r="Q40" s="425">
        <v>0</v>
      </c>
      <c r="R40" s="430">
        <v>0</v>
      </c>
      <c r="S40" s="430">
        <v>0</v>
      </c>
      <c r="T40" s="430">
        <v>0</v>
      </c>
      <c r="U40" s="430">
        <v>0.3</v>
      </c>
      <c r="V40" s="430">
        <v>0</v>
      </c>
      <c r="W40" s="430">
        <v>0.4</v>
      </c>
      <c r="X40" s="430">
        <v>0</v>
      </c>
      <c r="Y40" s="430">
        <v>0</v>
      </c>
      <c r="Z40" s="568">
        <v>4.4000000000000004</v>
      </c>
      <c r="AA40" s="430">
        <v>3.4</v>
      </c>
      <c r="AB40" s="430">
        <v>0</v>
      </c>
      <c r="AC40" s="430">
        <v>0.1</v>
      </c>
      <c r="AD40" s="430">
        <v>0</v>
      </c>
      <c r="AE40" s="430">
        <v>0</v>
      </c>
      <c r="AF40" s="430">
        <v>2.4</v>
      </c>
      <c r="AG40" s="430">
        <v>3.2</v>
      </c>
      <c r="AH40" s="430">
        <v>10.7</v>
      </c>
      <c r="AI40" s="427">
        <f>SUM(D40:AH40)</f>
        <v>30.799999999999997</v>
      </c>
      <c r="AJ40" s="428"/>
    </row>
    <row r="41" spans="1:256" ht="17.25" customHeight="1" x14ac:dyDescent="0.2">
      <c r="A41" s="440">
        <v>1032</v>
      </c>
      <c r="B41" s="565" t="s">
        <v>43</v>
      </c>
      <c r="C41" s="423"/>
      <c r="D41" s="430">
        <v>0</v>
      </c>
      <c r="E41" s="430">
        <v>0</v>
      </c>
      <c r="F41" s="430">
        <v>0</v>
      </c>
      <c r="G41" s="430">
        <v>0</v>
      </c>
      <c r="H41" s="430">
        <v>2.9</v>
      </c>
      <c r="I41" s="430">
        <v>4.8</v>
      </c>
      <c r="J41" s="425">
        <v>0.1</v>
      </c>
      <c r="K41" s="425">
        <v>0</v>
      </c>
      <c r="L41" s="425">
        <v>0</v>
      </c>
      <c r="M41" s="425">
        <v>0.1</v>
      </c>
      <c r="N41" s="425">
        <v>0</v>
      </c>
      <c r="O41" s="425">
        <v>0</v>
      </c>
      <c r="P41" s="425">
        <v>0.2</v>
      </c>
      <c r="Q41" s="425">
        <v>1.1000000000000001</v>
      </c>
      <c r="R41" s="430">
        <v>0.2</v>
      </c>
      <c r="S41" s="430">
        <v>0.2</v>
      </c>
      <c r="T41" s="430">
        <v>0</v>
      </c>
      <c r="U41" s="430">
        <v>1.5</v>
      </c>
      <c r="V41" s="430">
        <v>0</v>
      </c>
      <c r="W41" s="430">
        <v>0.2</v>
      </c>
      <c r="X41" s="430">
        <v>0</v>
      </c>
      <c r="Y41" s="430">
        <v>0</v>
      </c>
      <c r="Z41" s="430">
        <v>12.5</v>
      </c>
      <c r="AA41" s="430">
        <v>3.1</v>
      </c>
      <c r="AB41" s="430">
        <v>0</v>
      </c>
      <c r="AC41" s="430">
        <v>0</v>
      </c>
      <c r="AD41" s="430">
        <v>0.2</v>
      </c>
      <c r="AE41" s="430">
        <v>0</v>
      </c>
      <c r="AF41" s="430">
        <v>4</v>
      </c>
      <c r="AG41" s="430">
        <v>24.4</v>
      </c>
      <c r="AH41" s="430">
        <v>10.4</v>
      </c>
      <c r="AI41" s="427">
        <f>SUM(D41:AH41)</f>
        <v>65.900000000000006</v>
      </c>
      <c r="AJ41" s="428"/>
    </row>
    <row r="42" spans="1:256" ht="17.25" customHeight="1" x14ac:dyDescent="0.2">
      <c r="A42" s="440">
        <v>1039</v>
      </c>
      <c r="B42" s="565" t="s">
        <v>44</v>
      </c>
      <c r="C42" s="423"/>
      <c r="D42" s="430">
        <v>0</v>
      </c>
      <c r="E42" s="430">
        <v>0</v>
      </c>
      <c r="F42" s="430">
        <v>0</v>
      </c>
      <c r="G42" s="430">
        <v>0</v>
      </c>
      <c r="H42" s="430">
        <v>0.4</v>
      </c>
      <c r="I42" s="430">
        <v>1.9</v>
      </c>
      <c r="J42" s="425">
        <v>0</v>
      </c>
      <c r="K42" s="425">
        <v>0</v>
      </c>
      <c r="L42" s="425">
        <v>0</v>
      </c>
      <c r="M42" s="425">
        <v>0</v>
      </c>
      <c r="N42" s="425">
        <v>0</v>
      </c>
      <c r="O42" s="425">
        <v>0</v>
      </c>
      <c r="P42" s="425">
        <v>0</v>
      </c>
      <c r="Q42" s="425">
        <v>0</v>
      </c>
      <c r="R42" s="430">
        <v>0</v>
      </c>
      <c r="S42" s="430">
        <v>0</v>
      </c>
      <c r="T42" s="430">
        <v>0</v>
      </c>
      <c r="U42" s="430">
        <v>1.2</v>
      </c>
      <c r="V42" s="430">
        <v>0</v>
      </c>
      <c r="W42" s="430">
        <v>0</v>
      </c>
      <c r="X42" s="430">
        <v>0</v>
      </c>
      <c r="Y42" s="430">
        <v>0.2</v>
      </c>
      <c r="Z42" s="430">
        <v>0.7</v>
      </c>
      <c r="AA42" s="430">
        <v>0.2</v>
      </c>
      <c r="AB42" s="430">
        <v>0</v>
      </c>
      <c r="AC42" s="430">
        <v>0</v>
      </c>
      <c r="AD42" s="430">
        <v>0</v>
      </c>
      <c r="AE42" s="430">
        <v>0</v>
      </c>
      <c r="AF42" s="430">
        <v>2.5</v>
      </c>
      <c r="AG42" s="430">
        <v>12.6</v>
      </c>
      <c r="AH42" s="430">
        <v>10</v>
      </c>
      <c r="AI42" s="427">
        <f t="shared" ref="AI42:AI87" si="2">SUM(D42:AH42)</f>
        <v>29.7</v>
      </c>
      <c r="AJ42" s="428"/>
    </row>
    <row r="43" spans="1:256" ht="17.25" customHeight="1" x14ac:dyDescent="0.2">
      <c r="A43" s="440">
        <v>1041</v>
      </c>
      <c r="B43" s="565" t="s">
        <v>7</v>
      </c>
      <c r="C43" s="423"/>
      <c r="D43" s="430">
        <v>0</v>
      </c>
      <c r="E43" s="430">
        <v>0</v>
      </c>
      <c r="F43" s="430">
        <v>0</v>
      </c>
      <c r="G43" s="430">
        <v>0</v>
      </c>
      <c r="H43" s="430">
        <v>2.4</v>
      </c>
      <c r="I43" s="430">
        <v>0.5</v>
      </c>
      <c r="J43" s="425">
        <v>0</v>
      </c>
      <c r="K43" s="425">
        <v>0</v>
      </c>
      <c r="L43" s="425">
        <v>0</v>
      </c>
      <c r="M43" s="425">
        <v>0</v>
      </c>
      <c r="N43" s="425">
        <v>0</v>
      </c>
      <c r="O43" s="425">
        <v>0</v>
      </c>
      <c r="P43" s="425">
        <v>0</v>
      </c>
      <c r="Q43" s="425">
        <v>0</v>
      </c>
      <c r="R43" s="430">
        <v>0</v>
      </c>
      <c r="S43" s="430">
        <v>0</v>
      </c>
      <c r="T43" s="430">
        <v>0</v>
      </c>
      <c r="U43" s="430">
        <v>0</v>
      </c>
      <c r="V43" s="430">
        <v>0</v>
      </c>
      <c r="W43" s="430">
        <v>0</v>
      </c>
      <c r="X43" s="430">
        <v>0</v>
      </c>
      <c r="Y43" s="430">
        <v>0</v>
      </c>
      <c r="Z43" s="430">
        <v>6.6</v>
      </c>
      <c r="AA43" s="430">
        <v>0.2</v>
      </c>
      <c r="AB43" s="430">
        <v>0</v>
      </c>
      <c r="AC43" s="430">
        <v>0</v>
      </c>
      <c r="AD43" s="430">
        <v>0</v>
      </c>
      <c r="AE43" s="430">
        <v>0</v>
      </c>
      <c r="AF43" s="430">
        <v>0</v>
      </c>
      <c r="AG43" s="430">
        <v>7.8</v>
      </c>
      <c r="AH43" s="430">
        <v>8.5</v>
      </c>
      <c r="AI43" s="427">
        <f t="shared" si="2"/>
        <v>26</v>
      </c>
      <c r="AJ43" s="428"/>
    </row>
    <row r="44" spans="1:256" ht="17.25" customHeight="1" x14ac:dyDescent="0.2">
      <c r="A44" s="440">
        <v>1089</v>
      </c>
      <c r="B44" s="565" t="s">
        <v>46</v>
      </c>
      <c r="C44" s="423"/>
      <c r="D44" s="430">
        <v>0</v>
      </c>
      <c r="E44" s="430">
        <v>0</v>
      </c>
      <c r="F44" s="430">
        <v>0</v>
      </c>
      <c r="G44" s="430">
        <v>0</v>
      </c>
      <c r="H44" s="430">
        <v>0.9</v>
      </c>
      <c r="I44" s="430">
        <v>4.8</v>
      </c>
      <c r="J44" s="425">
        <v>0</v>
      </c>
      <c r="K44" s="425">
        <v>0</v>
      </c>
      <c r="L44" s="425">
        <v>0</v>
      </c>
      <c r="M44" s="425">
        <v>0</v>
      </c>
      <c r="N44" s="425">
        <v>0</v>
      </c>
      <c r="O44" s="448" t="s">
        <v>48</v>
      </c>
      <c r="P44" s="449"/>
      <c r="Q44" s="450"/>
      <c r="R44" s="430">
        <v>0.4</v>
      </c>
      <c r="S44" s="448" t="s">
        <v>48</v>
      </c>
      <c r="T44" s="450"/>
      <c r="U44" s="430">
        <v>0.7</v>
      </c>
      <c r="V44" s="430">
        <v>0</v>
      </c>
      <c r="W44" s="430">
        <v>0</v>
      </c>
      <c r="X44" s="448" t="s">
        <v>48</v>
      </c>
      <c r="Y44" s="449"/>
      <c r="Z44" s="449"/>
      <c r="AA44" s="449"/>
      <c r="AB44" s="449"/>
      <c r="AC44" s="449"/>
      <c r="AD44" s="449"/>
      <c r="AE44" s="449"/>
      <c r="AF44" s="449"/>
      <c r="AG44" s="449"/>
      <c r="AH44" s="450"/>
      <c r="AI44" s="578">
        <f t="shared" si="2"/>
        <v>6.8000000000000007</v>
      </c>
      <c r="AJ44" s="428"/>
    </row>
    <row r="45" spans="1:256" ht="17.25" customHeight="1" x14ac:dyDescent="0.2">
      <c r="A45" s="440">
        <v>1105</v>
      </c>
      <c r="B45" s="565" t="s">
        <v>11</v>
      </c>
      <c r="C45" s="423"/>
      <c r="D45" s="430">
        <v>0</v>
      </c>
      <c r="E45" s="430">
        <v>0</v>
      </c>
      <c r="F45" s="430">
        <v>0</v>
      </c>
      <c r="G45" s="430">
        <v>0</v>
      </c>
      <c r="H45" s="430">
        <v>2.4</v>
      </c>
      <c r="I45" s="430">
        <v>3.2</v>
      </c>
      <c r="J45" s="425">
        <v>0</v>
      </c>
      <c r="K45" s="425">
        <v>0</v>
      </c>
      <c r="L45" s="425">
        <v>0</v>
      </c>
      <c r="M45" s="425">
        <v>0</v>
      </c>
      <c r="N45" s="425">
        <v>0</v>
      </c>
      <c r="O45" s="425">
        <v>0</v>
      </c>
      <c r="P45" s="425">
        <v>0</v>
      </c>
      <c r="Q45" s="425">
        <v>0</v>
      </c>
      <c r="R45" s="430">
        <v>0</v>
      </c>
      <c r="S45" s="430">
        <v>0</v>
      </c>
      <c r="T45" s="430">
        <v>0</v>
      </c>
      <c r="U45" s="430">
        <v>1.6</v>
      </c>
      <c r="V45" s="430">
        <v>0</v>
      </c>
      <c r="W45" s="430">
        <v>0</v>
      </c>
      <c r="X45" s="430">
        <v>0</v>
      </c>
      <c r="Y45" s="430">
        <v>0</v>
      </c>
      <c r="Z45" s="430">
        <v>9.4</v>
      </c>
      <c r="AA45" s="430">
        <v>8</v>
      </c>
      <c r="AB45" s="430">
        <v>0</v>
      </c>
      <c r="AC45" s="430">
        <v>0</v>
      </c>
      <c r="AD45" s="430">
        <v>0</v>
      </c>
      <c r="AE45" s="430">
        <v>0</v>
      </c>
      <c r="AF45" s="430">
        <v>3.2</v>
      </c>
      <c r="AG45" s="430">
        <v>17.2</v>
      </c>
      <c r="AH45" s="430">
        <v>9.6</v>
      </c>
      <c r="AI45" s="427">
        <f t="shared" si="2"/>
        <v>54.6</v>
      </c>
      <c r="AJ45" s="428"/>
    </row>
    <row r="46" spans="1:256" ht="17.25" customHeight="1" x14ac:dyDescent="0.2">
      <c r="A46" s="440">
        <v>1112</v>
      </c>
      <c r="B46" s="565" t="s">
        <v>47</v>
      </c>
      <c r="C46" s="423"/>
      <c r="D46" s="430">
        <v>0</v>
      </c>
      <c r="E46" s="430">
        <v>0</v>
      </c>
      <c r="F46" s="430">
        <v>0</v>
      </c>
      <c r="G46" s="430">
        <v>0</v>
      </c>
      <c r="H46" s="430">
        <v>0.4</v>
      </c>
      <c r="I46" s="430">
        <v>4.4000000000000004</v>
      </c>
      <c r="J46" s="425">
        <v>0</v>
      </c>
      <c r="K46" s="425">
        <v>0</v>
      </c>
      <c r="L46" s="425">
        <v>0</v>
      </c>
      <c r="M46" s="425">
        <v>0</v>
      </c>
      <c r="N46" s="425">
        <v>0</v>
      </c>
      <c r="O46" s="425">
        <v>0</v>
      </c>
      <c r="P46" s="425">
        <v>0</v>
      </c>
      <c r="Q46" s="425">
        <v>0.7</v>
      </c>
      <c r="R46" s="430">
        <v>0.2</v>
      </c>
      <c r="S46" s="430">
        <v>0.2</v>
      </c>
      <c r="T46" s="430">
        <v>0</v>
      </c>
      <c r="U46" s="430">
        <v>0.4</v>
      </c>
      <c r="V46" s="430">
        <v>0.2</v>
      </c>
      <c r="W46" s="430">
        <v>0</v>
      </c>
      <c r="X46" s="430">
        <v>0</v>
      </c>
      <c r="Y46" s="430">
        <v>0</v>
      </c>
      <c r="Z46" s="430">
        <v>9.9</v>
      </c>
      <c r="AA46" s="430">
        <v>1.5</v>
      </c>
      <c r="AB46" s="430">
        <v>0.2</v>
      </c>
      <c r="AC46" s="430">
        <v>0</v>
      </c>
      <c r="AD46" s="430">
        <v>0</v>
      </c>
      <c r="AE46" s="430">
        <v>0</v>
      </c>
      <c r="AF46" s="430">
        <v>1.5</v>
      </c>
      <c r="AG46" s="430">
        <v>9.5</v>
      </c>
      <c r="AH46" s="430">
        <v>8.8000000000000007</v>
      </c>
      <c r="AI46" s="427">
        <f t="shared" si="2"/>
        <v>37.900000000000006</v>
      </c>
      <c r="AJ46" s="428"/>
    </row>
    <row r="47" spans="1:256" ht="17.25" customHeight="1" x14ac:dyDescent="0.2">
      <c r="A47" s="440">
        <v>1151</v>
      </c>
      <c r="B47" s="565" t="s">
        <v>49</v>
      </c>
      <c r="C47" s="423"/>
      <c r="D47" s="430">
        <v>0</v>
      </c>
      <c r="E47" s="430">
        <v>0</v>
      </c>
      <c r="F47" s="430">
        <v>0</v>
      </c>
      <c r="G47" s="430">
        <v>0</v>
      </c>
      <c r="H47" s="448" t="s">
        <v>48</v>
      </c>
      <c r="I47" s="449"/>
      <c r="J47" s="450"/>
      <c r="K47" s="425">
        <v>0</v>
      </c>
      <c r="L47" s="425">
        <v>0</v>
      </c>
      <c r="M47" s="425">
        <v>0</v>
      </c>
      <c r="N47" s="425">
        <v>0.3</v>
      </c>
      <c r="O47" s="425">
        <v>0</v>
      </c>
      <c r="P47" s="425">
        <v>0</v>
      </c>
      <c r="Q47" s="425">
        <v>0</v>
      </c>
      <c r="R47" s="430">
        <v>0</v>
      </c>
      <c r="S47" s="430">
        <v>0.2</v>
      </c>
      <c r="T47" s="430">
        <v>0</v>
      </c>
      <c r="U47" s="430">
        <v>0.8</v>
      </c>
      <c r="V47" s="430">
        <v>0</v>
      </c>
      <c r="W47" s="430">
        <v>0</v>
      </c>
      <c r="X47" s="430">
        <v>0</v>
      </c>
      <c r="Y47" s="430">
        <v>0</v>
      </c>
      <c r="Z47" s="448" t="s">
        <v>48</v>
      </c>
      <c r="AA47" s="449"/>
      <c r="AB47" s="450"/>
      <c r="AC47" s="430">
        <v>0</v>
      </c>
      <c r="AD47" s="430">
        <v>0</v>
      </c>
      <c r="AE47" s="430">
        <v>0</v>
      </c>
      <c r="AF47" s="430">
        <v>3.4</v>
      </c>
      <c r="AG47" s="430">
        <v>21.8</v>
      </c>
      <c r="AH47" s="430">
        <v>9.4</v>
      </c>
      <c r="AI47" s="578">
        <f t="shared" si="2"/>
        <v>35.9</v>
      </c>
      <c r="AJ47" s="428"/>
    </row>
    <row r="48" spans="1:256" ht="17.25" customHeight="1" x14ac:dyDescent="0.2">
      <c r="A48" s="440">
        <v>1160</v>
      </c>
      <c r="B48" s="565" t="s">
        <v>50</v>
      </c>
      <c r="C48" s="423"/>
      <c r="D48" s="430">
        <v>0</v>
      </c>
      <c r="E48" s="430">
        <v>0</v>
      </c>
      <c r="F48" s="430">
        <v>0</v>
      </c>
      <c r="G48" s="430">
        <v>0</v>
      </c>
      <c r="H48" s="448" t="s">
        <v>48</v>
      </c>
      <c r="I48" s="449"/>
      <c r="J48" s="449"/>
      <c r="K48" s="449"/>
      <c r="L48" s="449"/>
      <c r="M48" s="449"/>
      <c r="N48" s="449"/>
      <c r="O48" s="449"/>
      <c r="P48" s="449"/>
      <c r="Q48" s="449"/>
      <c r="R48" s="449"/>
      <c r="S48" s="449"/>
      <c r="T48" s="449"/>
      <c r="U48" s="449"/>
      <c r="V48" s="449"/>
      <c r="W48" s="449"/>
      <c r="X48" s="449"/>
      <c r="Y48" s="449"/>
      <c r="Z48" s="449"/>
      <c r="AA48" s="449"/>
      <c r="AB48" s="449"/>
      <c r="AC48" s="449"/>
      <c r="AD48" s="449"/>
      <c r="AE48" s="449"/>
      <c r="AF48" s="449"/>
      <c r="AG48" s="449"/>
      <c r="AH48" s="450"/>
      <c r="AI48" s="578">
        <f t="shared" si="2"/>
        <v>0</v>
      </c>
      <c r="AJ48" s="428"/>
    </row>
    <row r="49" spans="1:36" ht="17.25" customHeight="1" x14ac:dyDescent="0.2">
      <c r="A49" s="440">
        <v>1171</v>
      </c>
      <c r="B49" s="565" t="s">
        <v>96</v>
      </c>
      <c r="C49" s="423"/>
      <c r="D49" s="430">
        <v>0</v>
      </c>
      <c r="E49" s="430">
        <v>0</v>
      </c>
      <c r="F49" s="430">
        <v>0</v>
      </c>
      <c r="G49" s="430">
        <v>0</v>
      </c>
      <c r="H49" s="430">
        <v>6.5</v>
      </c>
      <c r="I49" s="430">
        <v>4.2</v>
      </c>
      <c r="J49" s="425">
        <v>0</v>
      </c>
      <c r="K49" s="425">
        <v>0</v>
      </c>
      <c r="L49" s="425">
        <v>0</v>
      </c>
      <c r="M49" s="425">
        <v>0</v>
      </c>
      <c r="N49" s="425">
        <v>0</v>
      </c>
      <c r="O49" s="425">
        <v>0</v>
      </c>
      <c r="P49" s="425">
        <v>0</v>
      </c>
      <c r="Q49" s="425">
        <v>0.1</v>
      </c>
      <c r="R49" s="430">
        <v>0</v>
      </c>
      <c r="S49" s="430">
        <v>0.1</v>
      </c>
      <c r="T49" s="430">
        <v>0</v>
      </c>
      <c r="U49" s="430">
        <v>2.2999999999999998</v>
      </c>
      <c r="V49" s="430">
        <v>0</v>
      </c>
      <c r="W49" s="430">
        <v>0</v>
      </c>
      <c r="X49" s="430">
        <v>0</v>
      </c>
      <c r="Y49" s="430">
        <v>0</v>
      </c>
      <c r="Z49" s="430">
        <v>7.5</v>
      </c>
      <c r="AA49" s="430">
        <v>5.4</v>
      </c>
      <c r="AB49" s="430">
        <v>0</v>
      </c>
      <c r="AC49" s="430">
        <v>0</v>
      </c>
      <c r="AD49" s="430">
        <v>0</v>
      </c>
      <c r="AE49" s="430">
        <v>0</v>
      </c>
      <c r="AF49" s="430">
        <v>8.9</v>
      </c>
      <c r="AG49" s="430">
        <v>19</v>
      </c>
      <c r="AH49" s="430">
        <v>12.1</v>
      </c>
      <c r="AI49" s="418">
        <f t="shared" si="2"/>
        <v>66.099999999999994</v>
      </c>
      <c r="AJ49" s="428"/>
    </row>
    <row r="50" spans="1:36" ht="17.25" customHeight="1" x14ac:dyDescent="0.2">
      <c r="A50" s="440">
        <v>1187</v>
      </c>
      <c r="B50" s="565" t="s">
        <v>51</v>
      </c>
      <c r="C50" s="423"/>
      <c r="D50" s="430">
        <v>0</v>
      </c>
      <c r="E50" s="430">
        <v>0</v>
      </c>
      <c r="F50" s="430">
        <v>0.1</v>
      </c>
      <c r="G50" s="430">
        <v>0</v>
      </c>
      <c r="H50" s="430">
        <v>0.4</v>
      </c>
      <c r="I50" s="430">
        <v>0.1</v>
      </c>
      <c r="J50" s="425">
        <v>0</v>
      </c>
      <c r="K50" s="425">
        <v>0</v>
      </c>
      <c r="L50" s="425">
        <v>0</v>
      </c>
      <c r="M50" s="425">
        <v>0</v>
      </c>
      <c r="N50" s="425">
        <v>0</v>
      </c>
      <c r="O50" s="425">
        <v>0</v>
      </c>
      <c r="P50" s="425">
        <v>0</v>
      </c>
      <c r="Q50" s="425">
        <v>0.1</v>
      </c>
      <c r="R50" s="430">
        <v>0.1</v>
      </c>
      <c r="S50" s="430">
        <v>0</v>
      </c>
      <c r="T50" s="430">
        <v>0</v>
      </c>
      <c r="U50" s="430">
        <v>1.6</v>
      </c>
      <c r="V50" s="430">
        <v>0</v>
      </c>
      <c r="W50" s="430">
        <v>0</v>
      </c>
      <c r="X50" s="430">
        <v>0</v>
      </c>
      <c r="Y50" s="430">
        <v>0</v>
      </c>
      <c r="Z50" s="430">
        <v>1.3</v>
      </c>
      <c r="AA50" s="430">
        <v>0.5</v>
      </c>
      <c r="AB50" s="430">
        <v>0.1</v>
      </c>
      <c r="AC50" s="430">
        <v>0</v>
      </c>
      <c r="AD50" s="430">
        <v>0</v>
      </c>
      <c r="AE50" s="430">
        <v>0</v>
      </c>
      <c r="AF50" s="430">
        <v>2.9</v>
      </c>
      <c r="AG50" s="430">
        <v>27.2</v>
      </c>
      <c r="AH50" s="430">
        <v>10.7</v>
      </c>
      <c r="AI50" s="418">
        <f t="shared" si="2"/>
        <v>45.099999999999994</v>
      </c>
      <c r="AJ50" s="428"/>
    </row>
    <row r="51" spans="1:36" ht="17.25" customHeight="1" x14ac:dyDescent="0.2">
      <c r="A51" s="440">
        <v>1195</v>
      </c>
      <c r="B51" s="565" t="s">
        <v>52</v>
      </c>
      <c r="C51" s="423"/>
      <c r="D51" s="430">
        <v>0</v>
      </c>
      <c r="E51" s="430">
        <v>0</v>
      </c>
      <c r="F51" s="430">
        <v>0</v>
      </c>
      <c r="G51" s="430">
        <v>0</v>
      </c>
      <c r="H51" s="430">
        <v>0.7</v>
      </c>
      <c r="I51" s="430">
        <v>5.0999999999999996</v>
      </c>
      <c r="J51" s="425">
        <v>0</v>
      </c>
      <c r="K51" s="425">
        <v>0</v>
      </c>
      <c r="L51" s="425">
        <v>0</v>
      </c>
      <c r="M51" s="425">
        <v>0</v>
      </c>
      <c r="N51" s="425">
        <v>0</v>
      </c>
      <c r="O51" s="425">
        <v>0</v>
      </c>
      <c r="P51" s="425">
        <v>0</v>
      </c>
      <c r="Q51" s="425">
        <v>0</v>
      </c>
      <c r="R51" s="430">
        <v>0</v>
      </c>
      <c r="S51" s="430">
        <v>0</v>
      </c>
      <c r="T51" s="430">
        <v>0</v>
      </c>
      <c r="U51" s="430">
        <v>0.5</v>
      </c>
      <c r="V51" s="430">
        <v>0</v>
      </c>
      <c r="W51" s="430">
        <v>0</v>
      </c>
      <c r="X51" s="430">
        <v>0</v>
      </c>
      <c r="Y51" s="430">
        <v>0</v>
      </c>
      <c r="Z51" s="430">
        <v>5.3</v>
      </c>
      <c r="AA51" s="430">
        <v>4.5999999999999996</v>
      </c>
      <c r="AB51" s="430">
        <v>0</v>
      </c>
      <c r="AC51" s="430">
        <v>0</v>
      </c>
      <c r="AD51" s="430">
        <v>0</v>
      </c>
      <c r="AE51" s="430">
        <v>0</v>
      </c>
      <c r="AF51" s="430">
        <v>1.6</v>
      </c>
      <c r="AG51" s="430">
        <v>3.7</v>
      </c>
      <c r="AH51" s="430">
        <v>11.5</v>
      </c>
      <c r="AI51" s="418">
        <f t="shared" si="2"/>
        <v>33</v>
      </c>
      <c r="AJ51" s="428"/>
    </row>
    <row r="52" spans="1:36" ht="17.25" customHeight="1" x14ac:dyDescent="0.2">
      <c r="A52" s="440">
        <v>1203</v>
      </c>
      <c r="B52" s="565" t="s">
        <v>53</v>
      </c>
      <c r="C52" s="423"/>
      <c r="D52" s="448" t="s">
        <v>124</v>
      </c>
      <c r="E52" s="449"/>
      <c r="F52" s="449"/>
      <c r="G52" s="449"/>
      <c r="H52" s="449"/>
      <c r="I52" s="449"/>
      <c r="J52" s="449"/>
      <c r="K52" s="449"/>
      <c r="L52" s="449"/>
      <c r="M52" s="449"/>
      <c r="N52" s="449"/>
      <c r="O52" s="449"/>
      <c r="P52" s="449"/>
      <c r="Q52" s="449"/>
      <c r="R52" s="449"/>
      <c r="S52" s="449"/>
      <c r="T52" s="449"/>
      <c r="U52" s="449"/>
      <c r="V52" s="449"/>
      <c r="W52" s="449"/>
      <c r="X52" s="449"/>
      <c r="Y52" s="449"/>
      <c r="Z52" s="449"/>
      <c r="AA52" s="449"/>
      <c r="AB52" s="449"/>
      <c r="AC52" s="449"/>
      <c r="AD52" s="449"/>
      <c r="AE52" s="449"/>
      <c r="AF52" s="449"/>
      <c r="AG52" s="449"/>
      <c r="AH52" s="450"/>
      <c r="AI52" s="578">
        <f t="shared" si="2"/>
        <v>0</v>
      </c>
      <c r="AJ52" s="428"/>
    </row>
    <row r="53" spans="1:36" ht="17.25" customHeight="1" x14ac:dyDescent="0.2">
      <c r="A53" s="440">
        <v>1211</v>
      </c>
      <c r="B53" s="565" t="s">
        <v>54</v>
      </c>
      <c r="C53" s="423"/>
      <c r="D53" s="430">
        <v>0</v>
      </c>
      <c r="E53" s="430">
        <v>0</v>
      </c>
      <c r="F53" s="430">
        <v>0</v>
      </c>
      <c r="G53" s="430">
        <v>0</v>
      </c>
      <c r="H53" s="430">
        <v>0.6</v>
      </c>
      <c r="I53" s="430">
        <v>5.6</v>
      </c>
      <c r="J53" s="425">
        <v>0</v>
      </c>
      <c r="K53" s="425">
        <v>0</v>
      </c>
      <c r="L53" s="425">
        <v>0</v>
      </c>
      <c r="M53" s="425">
        <v>0</v>
      </c>
      <c r="N53" s="425">
        <v>0</v>
      </c>
      <c r="O53" s="425">
        <v>0</v>
      </c>
      <c r="P53" s="425">
        <v>0</v>
      </c>
      <c r="Q53" s="425">
        <v>0</v>
      </c>
      <c r="R53" s="430">
        <v>0</v>
      </c>
      <c r="S53" s="430">
        <v>0</v>
      </c>
      <c r="T53" s="430">
        <v>0</v>
      </c>
      <c r="U53" s="430">
        <v>1.5</v>
      </c>
      <c r="V53" s="430">
        <v>0</v>
      </c>
      <c r="W53" s="425">
        <v>0</v>
      </c>
      <c r="X53" s="430">
        <v>0</v>
      </c>
      <c r="Y53" s="430">
        <v>0</v>
      </c>
      <c r="Z53" s="430">
        <v>7.7</v>
      </c>
      <c r="AA53" s="430">
        <v>5.6</v>
      </c>
      <c r="AB53" s="430">
        <v>0</v>
      </c>
      <c r="AC53" s="430">
        <v>0</v>
      </c>
      <c r="AD53" s="430">
        <v>0</v>
      </c>
      <c r="AE53" s="430">
        <v>0</v>
      </c>
      <c r="AF53" s="430">
        <v>0.3</v>
      </c>
      <c r="AG53" s="430">
        <v>6.8</v>
      </c>
      <c r="AH53" s="430">
        <v>9</v>
      </c>
      <c r="AI53" s="418">
        <f t="shared" si="2"/>
        <v>37.1</v>
      </c>
      <c r="AJ53" s="428"/>
    </row>
    <row r="54" spans="1:36" ht="17.25" customHeight="1" x14ac:dyDescent="0.2">
      <c r="A54" s="440">
        <v>1225</v>
      </c>
      <c r="B54" s="565" t="s">
        <v>17</v>
      </c>
      <c r="C54" s="423"/>
      <c r="D54" s="430">
        <v>0.2</v>
      </c>
      <c r="E54" s="430">
        <v>0</v>
      </c>
      <c r="F54" s="430">
        <v>0</v>
      </c>
      <c r="G54" s="430">
        <v>0</v>
      </c>
      <c r="H54" s="579" t="s">
        <v>86</v>
      </c>
      <c r="I54" s="580"/>
      <c r="J54" s="581"/>
      <c r="K54" s="425">
        <v>0</v>
      </c>
      <c r="L54" s="425">
        <v>0</v>
      </c>
      <c r="M54" s="425">
        <v>0</v>
      </c>
      <c r="N54" s="425">
        <v>0</v>
      </c>
      <c r="O54" s="425">
        <v>0</v>
      </c>
      <c r="P54" s="425">
        <v>0</v>
      </c>
      <c r="Q54" s="425">
        <v>0</v>
      </c>
      <c r="R54" s="430">
        <v>0</v>
      </c>
      <c r="S54" s="430">
        <v>0</v>
      </c>
      <c r="T54" s="430">
        <v>0</v>
      </c>
      <c r="U54" s="430">
        <v>2.2999999999999998</v>
      </c>
      <c r="V54" s="430">
        <v>0</v>
      </c>
      <c r="W54" s="425">
        <v>0</v>
      </c>
      <c r="X54" s="430">
        <v>0</v>
      </c>
      <c r="Y54" s="430">
        <v>0</v>
      </c>
      <c r="Z54" s="430">
        <v>11.4</v>
      </c>
      <c r="AA54" s="579" t="s">
        <v>86</v>
      </c>
      <c r="AB54" s="581"/>
      <c r="AC54" s="430">
        <v>0</v>
      </c>
      <c r="AD54" s="430">
        <v>0</v>
      </c>
      <c r="AE54" s="430">
        <v>0</v>
      </c>
      <c r="AF54" s="430">
        <v>1.3</v>
      </c>
      <c r="AG54" s="430">
        <v>29.6</v>
      </c>
      <c r="AH54" s="430">
        <v>18.100000000000001</v>
      </c>
      <c r="AI54" s="578">
        <f t="shared" si="2"/>
        <v>62.900000000000006</v>
      </c>
      <c r="AJ54" s="428"/>
    </row>
    <row r="55" spans="1:36" ht="17.25" customHeight="1" x14ac:dyDescent="0.2">
      <c r="A55" s="440">
        <v>1260</v>
      </c>
      <c r="B55" s="565" t="s">
        <v>99</v>
      </c>
      <c r="C55" s="423"/>
      <c r="D55" s="430">
        <v>0</v>
      </c>
      <c r="E55" s="430">
        <v>0</v>
      </c>
      <c r="F55" s="430">
        <v>0</v>
      </c>
      <c r="G55" s="430">
        <v>0</v>
      </c>
      <c r="H55" s="430">
        <v>1.3</v>
      </c>
      <c r="I55" s="430">
        <v>8.5</v>
      </c>
      <c r="J55" s="425">
        <v>0</v>
      </c>
      <c r="K55" s="425">
        <v>0</v>
      </c>
      <c r="L55" s="425">
        <v>0</v>
      </c>
      <c r="M55" s="425">
        <v>0</v>
      </c>
      <c r="N55" s="425">
        <v>0</v>
      </c>
      <c r="O55" s="425">
        <v>0</v>
      </c>
      <c r="P55" s="425">
        <v>0</v>
      </c>
      <c r="Q55" s="425">
        <v>0</v>
      </c>
      <c r="R55" s="430">
        <v>0</v>
      </c>
      <c r="S55" s="430">
        <v>0</v>
      </c>
      <c r="T55" s="430">
        <v>0</v>
      </c>
      <c r="U55" s="430">
        <v>3.5</v>
      </c>
      <c r="V55" s="430">
        <v>0</v>
      </c>
      <c r="W55" s="425">
        <v>0</v>
      </c>
      <c r="X55" s="430">
        <v>0</v>
      </c>
      <c r="Y55" s="430">
        <v>0</v>
      </c>
      <c r="Z55" s="430">
        <v>8.8000000000000007</v>
      </c>
      <c r="AA55" s="430">
        <v>3.1</v>
      </c>
      <c r="AB55" s="430">
        <v>0</v>
      </c>
      <c r="AC55" s="430">
        <v>0</v>
      </c>
      <c r="AD55" s="430">
        <v>0</v>
      </c>
      <c r="AE55" s="430">
        <v>0</v>
      </c>
      <c r="AF55" s="430">
        <v>5.0999999999999996</v>
      </c>
      <c r="AG55" s="430">
        <v>25.7</v>
      </c>
      <c r="AH55" s="430">
        <v>17.2</v>
      </c>
      <c r="AI55" s="418">
        <f t="shared" si="2"/>
        <v>73.2</v>
      </c>
      <c r="AJ55" s="428"/>
    </row>
    <row r="56" spans="1:36" ht="17.25" customHeight="1" x14ac:dyDescent="0.2">
      <c r="A56" s="440">
        <v>1270</v>
      </c>
      <c r="B56" s="565" t="s">
        <v>55</v>
      </c>
      <c r="C56" s="423"/>
      <c r="D56" s="430">
        <v>0</v>
      </c>
      <c r="E56" s="430">
        <v>0</v>
      </c>
      <c r="F56" s="430">
        <v>0</v>
      </c>
      <c r="G56" s="430">
        <v>0</v>
      </c>
      <c r="H56" s="579" t="s">
        <v>86</v>
      </c>
      <c r="I56" s="580"/>
      <c r="J56" s="581"/>
      <c r="K56" s="425">
        <v>0</v>
      </c>
      <c r="L56" s="425">
        <v>0</v>
      </c>
      <c r="M56" s="425">
        <v>0</v>
      </c>
      <c r="N56" s="425">
        <v>0</v>
      </c>
      <c r="O56" s="425">
        <v>0</v>
      </c>
      <c r="P56" s="425">
        <v>0</v>
      </c>
      <c r="Q56" s="425">
        <v>0</v>
      </c>
      <c r="R56" s="430">
        <v>0</v>
      </c>
      <c r="S56" s="430">
        <v>0</v>
      </c>
      <c r="T56" s="430">
        <v>0</v>
      </c>
      <c r="U56" s="430">
        <v>2.9</v>
      </c>
      <c r="V56" s="430">
        <v>0</v>
      </c>
      <c r="W56" s="425">
        <v>0</v>
      </c>
      <c r="X56" s="430">
        <v>0</v>
      </c>
      <c r="Y56" s="430">
        <v>0</v>
      </c>
      <c r="Z56" s="430">
        <v>13.3</v>
      </c>
      <c r="AA56" s="579" t="s">
        <v>86</v>
      </c>
      <c r="AB56" s="581"/>
      <c r="AC56" s="430">
        <v>0</v>
      </c>
      <c r="AD56" s="430">
        <v>0</v>
      </c>
      <c r="AE56" s="430">
        <v>0</v>
      </c>
      <c r="AF56" s="430">
        <v>5.7</v>
      </c>
      <c r="AG56" s="430">
        <v>27.3</v>
      </c>
      <c r="AH56" s="582" t="s">
        <v>86</v>
      </c>
      <c r="AI56" s="418">
        <f t="shared" si="2"/>
        <v>49.2</v>
      </c>
      <c r="AJ56" s="428"/>
    </row>
    <row r="57" spans="1:36" ht="17.25" customHeight="1" x14ac:dyDescent="0.2">
      <c r="A57" s="440">
        <v>1301</v>
      </c>
      <c r="B57" s="565" t="s">
        <v>121</v>
      </c>
      <c r="C57" s="423"/>
      <c r="D57" s="430">
        <v>0</v>
      </c>
      <c r="E57" s="430">
        <v>0</v>
      </c>
      <c r="F57" s="430">
        <v>0</v>
      </c>
      <c r="G57" s="430">
        <v>0</v>
      </c>
      <c r="H57" s="430">
        <v>0.4</v>
      </c>
      <c r="I57" s="430">
        <v>4.3</v>
      </c>
      <c r="J57" s="425">
        <v>3.7</v>
      </c>
      <c r="K57" s="425">
        <v>0</v>
      </c>
      <c r="L57" s="425">
        <v>0</v>
      </c>
      <c r="M57" s="425">
        <v>0</v>
      </c>
      <c r="N57" s="425">
        <v>0</v>
      </c>
      <c r="O57" s="425">
        <v>0</v>
      </c>
      <c r="P57" s="425">
        <v>0</v>
      </c>
      <c r="Q57" s="425">
        <v>0</v>
      </c>
      <c r="R57" s="430">
        <v>0</v>
      </c>
      <c r="S57" s="430">
        <v>0.4</v>
      </c>
      <c r="T57" s="430">
        <v>0</v>
      </c>
      <c r="U57" s="430">
        <v>2.6</v>
      </c>
      <c r="V57" s="430">
        <v>0</v>
      </c>
      <c r="W57" s="430">
        <v>0</v>
      </c>
      <c r="X57" s="430">
        <v>0</v>
      </c>
      <c r="Y57" s="430">
        <v>0</v>
      </c>
      <c r="Z57" s="430">
        <v>11.6</v>
      </c>
      <c r="AA57" s="430">
        <v>0.2</v>
      </c>
      <c r="AB57" s="430">
        <v>7</v>
      </c>
      <c r="AC57" s="430">
        <v>0</v>
      </c>
      <c r="AD57" s="430">
        <v>0</v>
      </c>
      <c r="AE57" s="430">
        <v>0</v>
      </c>
      <c r="AF57" s="430">
        <v>5.7</v>
      </c>
      <c r="AG57" s="430">
        <v>21</v>
      </c>
      <c r="AH57" s="568">
        <v>23.7</v>
      </c>
      <c r="AI57" s="418">
        <f t="shared" si="2"/>
        <v>80.599999999999994</v>
      </c>
      <c r="AJ57" s="428"/>
    </row>
    <row r="58" spans="1:36" ht="17.25" customHeight="1" x14ac:dyDescent="0.2">
      <c r="A58" s="440">
        <v>1313</v>
      </c>
      <c r="B58" s="565" t="s">
        <v>19</v>
      </c>
      <c r="C58" s="423"/>
      <c r="D58" s="430">
        <v>0</v>
      </c>
      <c r="E58" s="430">
        <v>0</v>
      </c>
      <c r="F58" s="430">
        <v>0</v>
      </c>
      <c r="G58" s="430">
        <v>0</v>
      </c>
      <c r="H58" s="430">
        <v>0</v>
      </c>
      <c r="I58" s="430">
        <v>0</v>
      </c>
      <c r="J58" s="425">
        <v>0</v>
      </c>
      <c r="K58" s="425">
        <v>0</v>
      </c>
      <c r="L58" s="425">
        <v>0</v>
      </c>
      <c r="M58" s="425">
        <v>0</v>
      </c>
      <c r="N58" s="425">
        <v>0</v>
      </c>
      <c r="O58" s="425">
        <v>0</v>
      </c>
      <c r="P58" s="425">
        <v>0</v>
      </c>
      <c r="Q58" s="425">
        <v>0</v>
      </c>
      <c r="R58" s="430">
        <v>0</v>
      </c>
      <c r="S58" s="430">
        <v>0</v>
      </c>
      <c r="T58" s="430">
        <v>0</v>
      </c>
      <c r="U58" s="430">
        <v>0.9</v>
      </c>
      <c r="V58" s="430">
        <v>0</v>
      </c>
      <c r="W58" s="430">
        <v>0</v>
      </c>
      <c r="X58" s="430">
        <v>0</v>
      </c>
      <c r="Y58" s="430">
        <v>0</v>
      </c>
      <c r="Z58" s="430">
        <v>1.9</v>
      </c>
      <c r="AA58" s="430">
        <v>0.2</v>
      </c>
      <c r="AB58" s="430">
        <v>0</v>
      </c>
      <c r="AC58" s="430">
        <v>0</v>
      </c>
      <c r="AD58" s="430">
        <v>0</v>
      </c>
      <c r="AE58" s="430">
        <v>0</v>
      </c>
      <c r="AF58" s="430">
        <v>1</v>
      </c>
      <c r="AG58" s="430">
        <v>13.6</v>
      </c>
      <c r="AH58" s="430">
        <v>15.4</v>
      </c>
      <c r="AI58" s="418">
        <f t="shared" si="2"/>
        <v>33</v>
      </c>
      <c r="AJ58" s="428"/>
    </row>
    <row r="59" spans="1:36" ht="17.25" customHeight="1" x14ac:dyDescent="0.2">
      <c r="A59" s="440">
        <v>1320</v>
      </c>
      <c r="B59" s="565" t="s">
        <v>20</v>
      </c>
      <c r="C59" s="423"/>
      <c r="D59" s="583" t="s">
        <v>48</v>
      </c>
      <c r="E59" s="430">
        <v>0</v>
      </c>
      <c r="F59" s="430">
        <v>0</v>
      </c>
      <c r="G59" s="430">
        <v>0</v>
      </c>
      <c r="H59" s="448" t="s">
        <v>48</v>
      </c>
      <c r="I59" s="449"/>
      <c r="J59" s="450"/>
      <c r="K59" s="425">
        <v>0</v>
      </c>
      <c r="L59" s="425">
        <v>0</v>
      </c>
      <c r="M59" s="425">
        <v>0</v>
      </c>
      <c r="N59" s="448" t="s">
        <v>48</v>
      </c>
      <c r="O59" s="449"/>
      <c r="P59" s="449"/>
      <c r="Q59" s="449"/>
      <c r="R59" s="449"/>
      <c r="S59" s="449"/>
      <c r="T59" s="449"/>
      <c r="U59" s="449"/>
      <c r="V59" s="449"/>
      <c r="W59" s="449"/>
      <c r="X59" s="449"/>
      <c r="Y59" s="449"/>
      <c r="Z59" s="449"/>
      <c r="AA59" s="449"/>
      <c r="AB59" s="449"/>
      <c r="AC59" s="449"/>
      <c r="AD59" s="449"/>
      <c r="AE59" s="449"/>
      <c r="AF59" s="449"/>
      <c r="AG59" s="449"/>
      <c r="AH59" s="450"/>
      <c r="AI59" s="578">
        <f t="shared" si="2"/>
        <v>0</v>
      </c>
      <c r="AJ59" s="428"/>
    </row>
    <row r="60" spans="1:36" ht="17.25" customHeight="1" x14ac:dyDescent="0.2">
      <c r="A60" s="440">
        <v>1337</v>
      </c>
      <c r="B60" s="565" t="s">
        <v>100</v>
      </c>
      <c r="C60" s="423"/>
      <c r="D60" s="430">
        <v>0</v>
      </c>
      <c r="E60" s="430">
        <v>0</v>
      </c>
      <c r="F60" s="430">
        <v>0</v>
      </c>
      <c r="G60" s="430">
        <v>0</v>
      </c>
      <c r="H60" s="430">
        <v>0</v>
      </c>
      <c r="I60" s="430">
        <v>1.5</v>
      </c>
      <c r="J60" s="425">
        <v>0</v>
      </c>
      <c r="K60" s="425">
        <v>0</v>
      </c>
      <c r="L60" s="425">
        <v>0</v>
      </c>
      <c r="M60" s="425">
        <v>0</v>
      </c>
      <c r="N60" s="425">
        <v>0</v>
      </c>
      <c r="O60" s="425">
        <v>0</v>
      </c>
      <c r="P60" s="425">
        <v>0</v>
      </c>
      <c r="Q60" s="425">
        <v>0</v>
      </c>
      <c r="R60" s="430">
        <v>0</v>
      </c>
      <c r="S60" s="430">
        <v>0.1</v>
      </c>
      <c r="T60" s="430">
        <v>0</v>
      </c>
      <c r="U60" s="430">
        <v>2.4</v>
      </c>
      <c r="V60" s="430">
        <v>0</v>
      </c>
      <c r="W60" s="430">
        <v>0</v>
      </c>
      <c r="X60" s="430">
        <v>0</v>
      </c>
      <c r="Y60" s="430">
        <v>0</v>
      </c>
      <c r="Z60" s="430">
        <v>7.8</v>
      </c>
      <c r="AA60" s="430">
        <v>3.2</v>
      </c>
      <c r="AB60" s="430">
        <v>0</v>
      </c>
      <c r="AC60" s="430">
        <v>0</v>
      </c>
      <c r="AD60" s="430">
        <v>0</v>
      </c>
      <c r="AE60" s="430">
        <v>0</v>
      </c>
      <c r="AF60" s="430">
        <v>2.4</v>
      </c>
      <c r="AG60" s="430">
        <v>11.5</v>
      </c>
      <c r="AH60" s="430">
        <v>30</v>
      </c>
      <c r="AI60" s="418">
        <f t="shared" si="2"/>
        <v>58.9</v>
      </c>
      <c r="AJ60" s="428"/>
    </row>
    <row r="61" spans="1:36" ht="17.25" customHeight="1" x14ac:dyDescent="0.2">
      <c r="A61" s="440">
        <v>1377</v>
      </c>
      <c r="B61" s="565" t="s">
        <v>56</v>
      </c>
      <c r="C61" s="423"/>
      <c r="D61" s="430">
        <v>0</v>
      </c>
      <c r="E61" s="430">
        <v>0</v>
      </c>
      <c r="F61" s="430">
        <v>0</v>
      </c>
      <c r="G61" s="430">
        <v>0</v>
      </c>
      <c r="H61" s="430">
        <v>0</v>
      </c>
      <c r="I61" s="430">
        <v>3.8</v>
      </c>
      <c r="J61" s="425">
        <v>0</v>
      </c>
      <c r="K61" s="425">
        <v>0</v>
      </c>
      <c r="L61" s="425">
        <v>0</v>
      </c>
      <c r="M61" s="425">
        <v>0</v>
      </c>
      <c r="N61" s="425">
        <v>0</v>
      </c>
      <c r="O61" s="425">
        <v>0</v>
      </c>
      <c r="P61" s="425">
        <v>0</v>
      </c>
      <c r="Q61" s="425">
        <v>0</v>
      </c>
      <c r="R61" s="430">
        <v>0</v>
      </c>
      <c r="S61" s="430">
        <v>0</v>
      </c>
      <c r="T61" s="430">
        <v>0.2</v>
      </c>
      <c r="U61" s="430">
        <v>2</v>
      </c>
      <c r="V61" s="430">
        <v>0</v>
      </c>
      <c r="W61" s="430">
        <v>0</v>
      </c>
      <c r="X61" s="430">
        <v>0</v>
      </c>
      <c r="Y61" s="430">
        <v>0</v>
      </c>
      <c r="Z61" s="430">
        <v>9.1999999999999993</v>
      </c>
      <c r="AA61" s="430">
        <v>2.2000000000000002</v>
      </c>
      <c r="AB61" s="430">
        <v>0.2</v>
      </c>
      <c r="AC61" s="430">
        <v>0</v>
      </c>
      <c r="AD61" s="430">
        <v>0</v>
      </c>
      <c r="AE61" s="430">
        <v>0</v>
      </c>
      <c r="AF61" s="430">
        <v>2</v>
      </c>
      <c r="AG61" s="430">
        <v>13.2</v>
      </c>
      <c r="AH61" s="430">
        <v>24.4</v>
      </c>
      <c r="AI61" s="418">
        <f t="shared" si="2"/>
        <v>57.199999999999996</v>
      </c>
      <c r="AJ61" s="428"/>
    </row>
    <row r="62" spans="1:36" ht="17.25" customHeight="1" x14ac:dyDescent="0.2">
      <c r="A62" s="440">
        <v>1388</v>
      </c>
      <c r="B62" s="565" t="s">
        <v>57</v>
      </c>
      <c r="C62" s="423"/>
      <c r="D62" s="430">
        <v>0</v>
      </c>
      <c r="E62" s="430">
        <v>0</v>
      </c>
      <c r="F62" s="430">
        <v>0</v>
      </c>
      <c r="G62" s="430">
        <v>0</v>
      </c>
      <c r="H62" s="430">
        <v>0</v>
      </c>
      <c r="I62" s="430">
        <v>0.2</v>
      </c>
      <c r="J62" s="425">
        <v>0</v>
      </c>
      <c r="K62" s="425">
        <v>0</v>
      </c>
      <c r="L62" s="425">
        <v>0</v>
      </c>
      <c r="M62" s="425">
        <v>0</v>
      </c>
      <c r="N62" s="425">
        <v>0</v>
      </c>
      <c r="O62" s="425">
        <v>0</v>
      </c>
      <c r="P62" s="425">
        <v>0</v>
      </c>
      <c r="Q62" s="425">
        <v>0</v>
      </c>
      <c r="R62" s="430">
        <v>0</v>
      </c>
      <c r="S62" s="430">
        <v>0</v>
      </c>
      <c r="T62" s="430">
        <v>0</v>
      </c>
      <c r="U62" s="430">
        <v>0.4</v>
      </c>
      <c r="V62" s="430">
        <v>0.2</v>
      </c>
      <c r="W62" s="430">
        <v>0</v>
      </c>
      <c r="X62" s="430">
        <v>0</v>
      </c>
      <c r="Y62" s="430">
        <v>0</v>
      </c>
      <c r="Z62" s="430">
        <v>2.6</v>
      </c>
      <c r="AA62" s="430">
        <v>1.4</v>
      </c>
      <c r="AB62" s="430">
        <v>0</v>
      </c>
      <c r="AC62" s="430">
        <v>0</v>
      </c>
      <c r="AD62" s="430">
        <v>0</v>
      </c>
      <c r="AE62" s="430">
        <v>0</v>
      </c>
      <c r="AF62" s="430">
        <v>0.2</v>
      </c>
      <c r="AG62" s="430">
        <v>13</v>
      </c>
      <c r="AH62" s="430">
        <v>16</v>
      </c>
      <c r="AI62" s="427">
        <f t="shared" si="2"/>
        <v>34</v>
      </c>
      <c r="AJ62" s="428"/>
    </row>
    <row r="63" spans="1:36" ht="17.25" customHeight="1" x14ac:dyDescent="0.2">
      <c r="A63" s="440">
        <v>1389</v>
      </c>
      <c r="B63" s="565" t="s">
        <v>58</v>
      </c>
      <c r="C63" s="423"/>
      <c r="D63" s="430">
        <v>0</v>
      </c>
      <c r="E63" s="430">
        <v>0</v>
      </c>
      <c r="F63" s="430">
        <v>0</v>
      </c>
      <c r="G63" s="430">
        <v>0</v>
      </c>
      <c r="H63" s="430">
        <v>0</v>
      </c>
      <c r="I63" s="430">
        <v>0.1</v>
      </c>
      <c r="J63" s="425">
        <v>0</v>
      </c>
      <c r="K63" s="425">
        <v>0</v>
      </c>
      <c r="L63" s="425">
        <v>0</v>
      </c>
      <c r="M63" s="425">
        <v>0</v>
      </c>
      <c r="N63" s="425">
        <v>0</v>
      </c>
      <c r="O63" s="425">
        <v>0</v>
      </c>
      <c r="P63" s="425">
        <v>0</v>
      </c>
      <c r="Q63" s="425">
        <v>0</v>
      </c>
      <c r="R63" s="430">
        <v>0</v>
      </c>
      <c r="S63" s="430">
        <v>0</v>
      </c>
      <c r="T63" s="430">
        <v>0</v>
      </c>
      <c r="U63" s="430">
        <v>0.4</v>
      </c>
      <c r="V63" s="430">
        <v>0</v>
      </c>
      <c r="W63" s="430">
        <v>0</v>
      </c>
      <c r="X63" s="430">
        <v>0</v>
      </c>
      <c r="Y63" s="430">
        <v>0</v>
      </c>
      <c r="Z63" s="430">
        <v>3.8</v>
      </c>
      <c r="AA63" s="430">
        <v>1.3</v>
      </c>
      <c r="AB63" s="430">
        <v>0</v>
      </c>
      <c r="AC63" s="430">
        <v>0</v>
      </c>
      <c r="AD63" s="430">
        <v>0</v>
      </c>
      <c r="AE63" s="430">
        <v>0</v>
      </c>
      <c r="AF63" s="430">
        <v>0.3</v>
      </c>
      <c r="AG63" s="430">
        <v>12.8</v>
      </c>
      <c r="AH63" s="430">
        <v>11.1</v>
      </c>
      <c r="AI63" s="427">
        <f t="shared" si="2"/>
        <v>29.799999999999997</v>
      </c>
      <c r="AJ63" s="428"/>
    </row>
    <row r="64" spans="1:36" ht="17.25" customHeight="1" x14ac:dyDescent="0.2">
      <c r="A64" s="440">
        <v>1401</v>
      </c>
      <c r="B64" s="565" t="s">
        <v>59</v>
      </c>
      <c r="C64" s="423"/>
      <c r="D64" s="430">
        <v>0</v>
      </c>
      <c r="E64" s="430">
        <v>0</v>
      </c>
      <c r="F64" s="430">
        <v>0</v>
      </c>
      <c r="G64" s="430">
        <v>0</v>
      </c>
      <c r="H64" s="430">
        <v>0</v>
      </c>
      <c r="I64" s="430">
        <v>5.9</v>
      </c>
      <c r="J64" s="425">
        <v>0.1</v>
      </c>
      <c r="K64" s="425">
        <v>0</v>
      </c>
      <c r="L64" s="425">
        <v>0</v>
      </c>
      <c r="M64" s="425">
        <v>0</v>
      </c>
      <c r="N64" s="425">
        <v>0</v>
      </c>
      <c r="O64" s="425">
        <v>0</v>
      </c>
      <c r="P64" s="425">
        <v>0</v>
      </c>
      <c r="Q64" s="425">
        <v>0</v>
      </c>
      <c r="R64" s="430">
        <v>0</v>
      </c>
      <c r="S64" s="430">
        <v>0.2</v>
      </c>
      <c r="T64" s="430">
        <v>0</v>
      </c>
      <c r="U64" s="430">
        <v>2.2000000000000002</v>
      </c>
      <c r="V64" s="430">
        <v>0</v>
      </c>
      <c r="W64" s="430">
        <v>0</v>
      </c>
      <c r="X64" s="430">
        <v>0</v>
      </c>
      <c r="Y64" s="430">
        <v>0</v>
      </c>
      <c r="Z64" s="430">
        <v>7.5</v>
      </c>
      <c r="AA64" s="430">
        <v>2.6</v>
      </c>
      <c r="AB64" s="430">
        <v>0</v>
      </c>
      <c r="AC64" s="430">
        <v>0</v>
      </c>
      <c r="AD64" s="430">
        <v>0</v>
      </c>
      <c r="AE64" s="430">
        <v>0</v>
      </c>
      <c r="AF64" s="430">
        <v>1.2</v>
      </c>
      <c r="AG64" s="430">
        <v>7.9</v>
      </c>
      <c r="AH64" s="430">
        <v>24.7</v>
      </c>
      <c r="AI64" s="427">
        <f t="shared" si="2"/>
        <v>52.3</v>
      </c>
      <c r="AJ64" s="428"/>
    </row>
    <row r="65" spans="1:36" ht="17.25" customHeight="1" x14ac:dyDescent="0.2">
      <c r="A65" s="440">
        <v>1415</v>
      </c>
      <c r="B65" s="565" t="s">
        <v>60</v>
      </c>
      <c r="C65" s="423"/>
      <c r="D65" s="430">
        <v>0</v>
      </c>
      <c r="E65" s="430">
        <v>0</v>
      </c>
      <c r="F65" s="430">
        <v>0</v>
      </c>
      <c r="G65" s="430">
        <v>0</v>
      </c>
      <c r="H65" s="430">
        <v>3</v>
      </c>
      <c r="I65" s="430">
        <v>4.2</v>
      </c>
      <c r="J65" s="425">
        <v>0</v>
      </c>
      <c r="K65" s="425">
        <v>0</v>
      </c>
      <c r="L65" s="425">
        <v>0</v>
      </c>
      <c r="M65" s="425">
        <v>0</v>
      </c>
      <c r="N65" s="425">
        <v>0</v>
      </c>
      <c r="O65" s="425">
        <v>0</v>
      </c>
      <c r="P65" s="425">
        <v>0</v>
      </c>
      <c r="Q65" s="425">
        <v>0</v>
      </c>
      <c r="R65" s="430">
        <v>0</v>
      </c>
      <c r="S65" s="430">
        <v>0</v>
      </c>
      <c r="T65" s="430">
        <v>0</v>
      </c>
      <c r="U65" s="430">
        <v>0.4</v>
      </c>
      <c r="V65" s="430">
        <v>0</v>
      </c>
      <c r="W65" s="430">
        <v>0</v>
      </c>
      <c r="X65" s="430">
        <v>0</v>
      </c>
      <c r="Y65" s="430">
        <v>0</v>
      </c>
      <c r="Z65" s="430">
        <v>0</v>
      </c>
      <c r="AA65" s="430">
        <v>0.6</v>
      </c>
      <c r="AB65" s="430">
        <v>0.2</v>
      </c>
      <c r="AC65" s="430">
        <v>0</v>
      </c>
      <c r="AD65" s="430">
        <v>0</v>
      </c>
      <c r="AE65" s="430">
        <v>0</v>
      </c>
      <c r="AF65" s="430">
        <v>0</v>
      </c>
      <c r="AG65" s="430">
        <v>0</v>
      </c>
      <c r="AH65" s="430">
        <v>7.2</v>
      </c>
      <c r="AI65" s="427">
        <f t="shared" si="2"/>
        <v>15.600000000000001</v>
      </c>
      <c r="AJ65" s="428"/>
    </row>
    <row r="66" spans="1:36" ht="17.25" customHeight="1" x14ac:dyDescent="0.2">
      <c r="A66" s="440">
        <v>1425</v>
      </c>
      <c r="B66" s="565" t="s">
        <v>61</v>
      </c>
      <c r="C66" s="423"/>
      <c r="D66" s="430">
        <v>0</v>
      </c>
      <c r="E66" s="430">
        <v>0</v>
      </c>
      <c r="F66" s="430">
        <v>0</v>
      </c>
      <c r="G66" s="430">
        <v>0</v>
      </c>
      <c r="H66" s="430">
        <v>0</v>
      </c>
      <c r="I66" s="430">
        <v>4.8</v>
      </c>
      <c r="J66" s="425">
        <v>0</v>
      </c>
      <c r="K66" s="425">
        <v>0</v>
      </c>
      <c r="L66" s="425">
        <v>0</v>
      </c>
      <c r="M66" s="425">
        <v>0</v>
      </c>
      <c r="N66" s="425">
        <v>0</v>
      </c>
      <c r="O66" s="425">
        <v>0</v>
      </c>
      <c r="P66" s="425">
        <v>0</v>
      </c>
      <c r="Q66" s="425">
        <v>0</v>
      </c>
      <c r="R66" s="430">
        <v>0.3</v>
      </c>
      <c r="S66" s="430">
        <v>0.3</v>
      </c>
      <c r="T66" s="430">
        <v>0</v>
      </c>
      <c r="U66" s="430">
        <v>0.5</v>
      </c>
      <c r="V66" s="430">
        <v>0</v>
      </c>
      <c r="W66" s="430">
        <v>0</v>
      </c>
      <c r="X66" s="430">
        <v>0</v>
      </c>
      <c r="Y66" s="430">
        <v>0</v>
      </c>
      <c r="Z66" s="430">
        <v>0.1</v>
      </c>
      <c r="AA66" s="430">
        <v>2.2000000000000002</v>
      </c>
      <c r="AB66" s="430">
        <v>0</v>
      </c>
      <c r="AC66" s="430">
        <v>0</v>
      </c>
      <c r="AD66" s="430">
        <v>0</v>
      </c>
      <c r="AE66" s="430">
        <v>0</v>
      </c>
      <c r="AF66" s="430">
        <v>0.3</v>
      </c>
      <c r="AG66" s="430">
        <v>1.3</v>
      </c>
      <c r="AH66" s="430">
        <v>11.4</v>
      </c>
      <c r="AI66" s="427">
        <f t="shared" si="2"/>
        <v>21.200000000000003</v>
      </c>
      <c r="AJ66" s="428"/>
    </row>
    <row r="67" spans="1:36" ht="17.25" customHeight="1" x14ac:dyDescent="0.2">
      <c r="A67" s="440">
        <v>1465</v>
      </c>
      <c r="B67" s="565" t="s">
        <v>101</v>
      </c>
      <c r="C67" s="423"/>
      <c r="D67" s="430">
        <v>0</v>
      </c>
      <c r="E67" s="430">
        <v>0</v>
      </c>
      <c r="F67" s="430">
        <v>0</v>
      </c>
      <c r="G67" s="430">
        <v>0</v>
      </c>
      <c r="H67" s="430">
        <v>0</v>
      </c>
      <c r="I67" s="430">
        <v>0</v>
      </c>
      <c r="J67" s="425">
        <v>0</v>
      </c>
      <c r="K67" s="425">
        <v>0</v>
      </c>
      <c r="L67" s="425">
        <v>0</v>
      </c>
      <c r="M67" s="425">
        <v>0</v>
      </c>
      <c r="N67" s="425">
        <v>0</v>
      </c>
      <c r="O67" s="425">
        <v>0</v>
      </c>
      <c r="P67" s="425">
        <v>0</v>
      </c>
      <c r="Q67" s="425">
        <v>0</v>
      </c>
      <c r="R67" s="430">
        <v>0</v>
      </c>
      <c r="S67" s="430">
        <v>0</v>
      </c>
      <c r="T67" s="430">
        <v>0</v>
      </c>
      <c r="U67" s="430">
        <v>0.7</v>
      </c>
      <c r="V67" s="430">
        <v>0</v>
      </c>
      <c r="W67" s="430">
        <v>0</v>
      </c>
      <c r="X67" s="430">
        <v>0</v>
      </c>
      <c r="Y67" s="430">
        <v>0</v>
      </c>
      <c r="Z67" s="430">
        <v>6.4</v>
      </c>
      <c r="AA67" s="430">
        <v>0.5</v>
      </c>
      <c r="AB67" s="430">
        <v>0.2</v>
      </c>
      <c r="AC67" s="430">
        <v>0</v>
      </c>
      <c r="AD67" s="430">
        <v>0</v>
      </c>
      <c r="AE67" s="430">
        <v>0</v>
      </c>
      <c r="AF67" s="430">
        <v>0.5</v>
      </c>
      <c r="AG67" s="430">
        <v>5.5</v>
      </c>
      <c r="AH67" s="430">
        <v>17</v>
      </c>
      <c r="AI67" s="427">
        <f t="shared" si="2"/>
        <v>30.8</v>
      </c>
      <c r="AJ67" s="428"/>
    </row>
    <row r="68" spans="1:36" ht="17.25" customHeight="1" x14ac:dyDescent="0.2">
      <c r="A68" s="440">
        <v>1466</v>
      </c>
      <c r="B68" s="565" t="s">
        <v>62</v>
      </c>
      <c r="C68" s="423"/>
      <c r="D68" s="448" t="s">
        <v>88</v>
      </c>
      <c r="E68" s="449"/>
      <c r="F68" s="449"/>
      <c r="G68" s="449"/>
      <c r="H68" s="449"/>
      <c r="I68" s="449"/>
      <c r="J68" s="449"/>
      <c r="K68" s="449"/>
      <c r="L68" s="449"/>
      <c r="M68" s="449"/>
      <c r="N68" s="449"/>
      <c r="O68" s="449"/>
      <c r="P68" s="449"/>
      <c r="Q68" s="449"/>
      <c r="R68" s="449"/>
      <c r="S68" s="449"/>
      <c r="T68" s="449"/>
      <c r="U68" s="449"/>
      <c r="V68" s="449"/>
      <c r="W68" s="449"/>
      <c r="X68" s="449"/>
      <c r="Y68" s="449"/>
      <c r="Z68" s="449"/>
      <c r="AA68" s="449"/>
      <c r="AB68" s="449"/>
      <c r="AC68" s="449"/>
      <c r="AD68" s="449"/>
      <c r="AE68" s="449"/>
      <c r="AF68" s="449"/>
      <c r="AG68" s="449"/>
      <c r="AH68" s="450"/>
      <c r="AI68" s="578">
        <f t="shared" si="2"/>
        <v>0</v>
      </c>
      <c r="AJ68" s="428"/>
    </row>
    <row r="69" spans="1:36" ht="17.25" customHeight="1" x14ac:dyDescent="0.2">
      <c r="A69" s="440">
        <v>1469</v>
      </c>
      <c r="B69" s="565" t="s">
        <v>63</v>
      </c>
      <c r="C69" s="423"/>
      <c r="D69" s="430">
        <v>0.1</v>
      </c>
      <c r="E69" s="430">
        <v>0.1</v>
      </c>
      <c r="F69" s="430">
        <v>0</v>
      </c>
      <c r="G69" s="430">
        <v>0</v>
      </c>
      <c r="H69" s="430">
        <v>0</v>
      </c>
      <c r="I69" s="430">
        <v>2.2000000000000002</v>
      </c>
      <c r="J69" s="425">
        <v>0</v>
      </c>
      <c r="K69" s="425">
        <v>0</v>
      </c>
      <c r="L69" s="425">
        <v>0</v>
      </c>
      <c r="M69" s="425">
        <v>0</v>
      </c>
      <c r="N69" s="425">
        <v>0</v>
      </c>
      <c r="O69" s="425">
        <v>0</v>
      </c>
      <c r="P69" s="425">
        <v>0</v>
      </c>
      <c r="Q69" s="425">
        <v>0.1</v>
      </c>
      <c r="R69" s="430">
        <v>0.2</v>
      </c>
      <c r="S69" s="430">
        <v>0.1</v>
      </c>
      <c r="T69" s="430">
        <v>0.1</v>
      </c>
      <c r="U69" s="430">
        <v>2.1</v>
      </c>
      <c r="V69" s="430">
        <v>0</v>
      </c>
      <c r="W69" s="430">
        <v>0</v>
      </c>
      <c r="X69" s="430">
        <v>0</v>
      </c>
      <c r="Y69" s="430">
        <v>0</v>
      </c>
      <c r="Z69" s="430">
        <v>5.8</v>
      </c>
      <c r="AA69" s="430">
        <v>1.2</v>
      </c>
      <c r="AB69" s="430">
        <v>0</v>
      </c>
      <c r="AC69" s="430">
        <v>0.1</v>
      </c>
      <c r="AD69" s="430">
        <v>0</v>
      </c>
      <c r="AE69" s="430">
        <v>0.1</v>
      </c>
      <c r="AF69" s="430">
        <v>0.3</v>
      </c>
      <c r="AG69" s="430">
        <v>8.4</v>
      </c>
      <c r="AH69" s="430">
        <v>19.7</v>
      </c>
      <c r="AI69" s="427">
        <f t="shared" si="2"/>
        <v>40.599999999999994</v>
      </c>
      <c r="AJ69" s="428"/>
    </row>
    <row r="70" spans="1:36" ht="17.25" customHeight="1" x14ac:dyDescent="0.2">
      <c r="A70" s="440">
        <v>1505</v>
      </c>
      <c r="B70" s="565" t="s">
        <v>64</v>
      </c>
      <c r="C70" s="423"/>
      <c r="D70" s="430">
        <v>0</v>
      </c>
      <c r="E70" s="430">
        <v>0</v>
      </c>
      <c r="F70" s="430">
        <v>0</v>
      </c>
      <c r="G70" s="430">
        <v>0</v>
      </c>
      <c r="H70" s="430">
        <v>0</v>
      </c>
      <c r="I70" s="430">
        <v>0</v>
      </c>
      <c r="J70" s="425">
        <v>0</v>
      </c>
      <c r="K70" s="425">
        <v>0</v>
      </c>
      <c r="L70" s="425">
        <v>0</v>
      </c>
      <c r="M70" s="425">
        <v>0</v>
      </c>
      <c r="N70" s="425">
        <v>0</v>
      </c>
      <c r="O70" s="425">
        <v>0</v>
      </c>
      <c r="P70" s="425">
        <v>0</v>
      </c>
      <c r="Q70" s="425">
        <v>0</v>
      </c>
      <c r="R70" s="430">
        <v>0</v>
      </c>
      <c r="S70" s="430">
        <v>0</v>
      </c>
      <c r="T70" s="430">
        <v>0</v>
      </c>
      <c r="U70" s="430">
        <v>0</v>
      </c>
      <c r="V70" s="430">
        <v>0</v>
      </c>
      <c r="W70" s="430">
        <v>0</v>
      </c>
      <c r="X70" s="430">
        <v>0</v>
      </c>
      <c r="Y70" s="430">
        <v>0</v>
      </c>
      <c r="Z70" s="430">
        <v>2.8</v>
      </c>
      <c r="AA70" s="430">
        <v>0.6</v>
      </c>
      <c r="AB70" s="430">
        <v>0</v>
      </c>
      <c r="AC70" s="430">
        <v>0</v>
      </c>
      <c r="AD70" s="430">
        <v>0</v>
      </c>
      <c r="AE70" s="430">
        <v>0</v>
      </c>
      <c r="AF70" s="430">
        <v>1.5</v>
      </c>
      <c r="AG70" s="430">
        <v>4.4000000000000004</v>
      </c>
      <c r="AH70" s="430">
        <v>13.9</v>
      </c>
      <c r="AI70" s="427">
        <f t="shared" si="2"/>
        <v>23.200000000000003</v>
      </c>
      <c r="AJ70" s="428"/>
    </row>
    <row r="71" spans="1:36" ht="17.25" customHeight="1" x14ac:dyDescent="0.2">
      <c r="A71" s="440">
        <v>1559</v>
      </c>
      <c r="B71" s="565" t="s">
        <v>65</v>
      </c>
      <c r="C71" s="423"/>
      <c r="D71" s="430">
        <v>0</v>
      </c>
      <c r="E71" s="430">
        <v>0.1</v>
      </c>
      <c r="F71" s="430">
        <v>0</v>
      </c>
      <c r="G71" s="430">
        <v>0</v>
      </c>
      <c r="H71" s="430">
        <v>0.3</v>
      </c>
      <c r="I71" s="430">
        <v>3.9</v>
      </c>
      <c r="J71" s="425">
        <v>0</v>
      </c>
      <c r="K71" s="425">
        <v>0</v>
      </c>
      <c r="L71" s="425">
        <v>0</v>
      </c>
      <c r="M71" s="425">
        <v>0</v>
      </c>
      <c r="N71" s="425">
        <v>0</v>
      </c>
      <c r="O71" s="425">
        <v>0</v>
      </c>
      <c r="P71" s="425">
        <v>0</v>
      </c>
      <c r="Q71" s="425">
        <v>0</v>
      </c>
      <c r="R71" s="430">
        <v>0</v>
      </c>
      <c r="S71" s="430">
        <v>0.1</v>
      </c>
      <c r="T71" s="430">
        <v>0</v>
      </c>
      <c r="U71" s="430">
        <v>0.8</v>
      </c>
      <c r="V71" s="430">
        <v>0</v>
      </c>
      <c r="W71" s="430">
        <v>0</v>
      </c>
      <c r="X71" s="430">
        <v>0</v>
      </c>
      <c r="Y71" s="430">
        <v>0</v>
      </c>
      <c r="Z71" s="430">
        <v>0</v>
      </c>
      <c r="AA71" s="430">
        <v>0.2</v>
      </c>
      <c r="AB71" s="430">
        <v>0</v>
      </c>
      <c r="AC71" s="430">
        <v>0</v>
      </c>
      <c r="AD71" s="430">
        <v>0</v>
      </c>
      <c r="AE71" s="430">
        <v>0</v>
      </c>
      <c r="AF71" s="430">
        <v>0</v>
      </c>
      <c r="AG71" s="430">
        <v>0</v>
      </c>
      <c r="AH71" s="430">
        <v>12.8</v>
      </c>
      <c r="AI71" s="427">
        <f t="shared" si="2"/>
        <v>18.2</v>
      </c>
      <c r="AJ71" s="428"/>
    </row>
    <row r="72" spans="1:36" ht="17.25" customHeight="1" x14ac:dyDescent="0.2">
      <c r="A72" s="440">
        <v>1572</v>
      </c>
      <c r="B72" s="565" t="s">
        <v>31</v>
      </c>
      <c r="C72" s="423"/>
      <c r="D72" s="430">
        <v>0</v>
      </c>
      <c r="E72" s="430">
        <v>0</v>
      </c>
      <c r="F72" s="430">
        <v>0</v>
      </c>
      <c r="G72" s="430">
        <v>0</v>
      </c>
      <c r="H72" s="430">
        <v>0</v>
      </c>
      <c r="I72" s="430">
        <v>0.4</v>
      </c>
      <c r="J72" s="430">
        <v>0</v>
      </c>
      <c r="K72" s="430">
        <v>0</v>
      </c>
      <c r="L72" s="430">
        <v>0</v>
      </c>
      <c r="M72" s="430">
        <v>0</v>
      </c>
      <c r="N72" s="430">
        <v>0</v>
      </c>
      <c r="O72" s="430">
        <v>0</v>
      </c>
      <c r="P72" s="430">
        <v>0</v>
      </c>
      <c r="Q72" s="430">
        <v>0</v>
      </c>
      <c r="R72" s="430">
        <v>0</v>
      </c>
      <c r="S72" s="430">
        <v>0</v>
      </c>
      <c r="T72" s="430">
        <v>0</v>
      </c>
      <c r="U72" s="430">
        <v>0.3</v>
      </c>
      <c r="V72" s="430">
        <v>0</v>
      </c>
      <c r="W72" s="430">
        <v>0</v>
      </c>
      <c r="X72" s="430">
        <v>0</v>
      </c>
      <c r="Y72" s="430">
        <v>0</v>
      </c>
      <c r="Z72" s="430">
        <v>4</v>
      </c>
      <c r="AA72" s="430">
        <v>0.5</v>
      </c>
      <c r="AB72" s="430">
        <v>0</v>
      </c>
      <c r="AC72" s="430">
        <v>0</v>
      </c>
      <c r="AD72" s="430">
        <v>0</v>
      </c>
      <c r="AE72" s="430">
        <v>0</v>
      </c>
      <c r="AF72" s="430">
        <v>0</v>
      </c>
      <c r="AG72" s="430">
        <v>6</v>
      </c>
      <c r="AH72" s="430">
        <v>13.2</v>
      </c>
      <c r="AI72" s="427">
        <f t="shared" si="2"/>
        <v>24.4</v>
      </c>
      <c r="AJ72" s="428"/>
    </row>
    <row r="73" spans="1:36" ht="17.25" customHeight="1" x14ac:dyDescent="0.2">
      <c r="A73" s="440">
        <v>1591</v>
      </c>
      <c r="B73" s="565" t="s">
        <v>117</v>
      </c>
      <c r="C73" s="423"/>
      <c r="D73" s="430">
        <v>0</v>
      </c>
      <c r="E73" s="430">
        <v>0</v>
      </c>
      <c r="F73" s="430">
        <v>0.1</v>
      </c>
      <c r="G73" s="430">
        <v>0</v>
      </c>
      <c r="H73" s="430">
        <v>1.7</v>
      </c>
      <c r="I73" s="430">
        <v>7.1</v>
      </c>
      <c r="J73" s="425">
        <v>0</v>
      </c>
      <c r="K73" s="425">
        <v>0</v>
      </c>
      <c r="L73" s="425">
        <v>0</v>
      </c>
      <c r="M73" s="425">
        <v>0</v>
      </c>
      <c r="N73" s="425">
        <v>0</v>
      </c>
      <c r="O73" s="425">
        <v>0</v>
      </c>
      <c r="P73" s="425">
        <v>0</v>
      </c>
      <c r="Q73" s="425">
        <v>0</v>
      </c>
      <c r="R73" s="425">
        <v>0</v>
      </c>
      <c r="S73" s="430">
        <v>0.2</v>
      </c>
      <c r="T73" s="430">
        <v>0</v>
      </c>
      <c r="U73" s="430">
        <v>1.3</v>
      </c>
      <c r="V73" s="430">
        <v>0</v>
      </c>
      <c r="W73" s="430">
        <v>0</v>
      </c>
      <c r="X73" s="430">
        <v>0</v>
      </c>
      <c r="Y73" s="430">
        <v>0</v>
      </c>
      <c r="Z73" s="430">
        <v>0</v>
      </c>
      <c r="AA73" s="430">
        <v>2.4</v>
      </c>
      <c r="AB73" s="430">
        <v>0</v>
      </c>
      <c r="AC73" s="430">
        <v>0</v>
      </c>
      <c r="AD73" s="430">
        <v>0</v>
      </c>
      <c r="AE73" s="430">
        <v>0</v>
      </c>
      <c r="AF73" s="430">
        <v>0</v>
      </c>
      <c r="AG73" s="430">
        <v>0.2</v>
      </c>
      <c r="AH73" s="430">
        <v>18.2</v>
      </c>
      <c r="AI73" s="427">
        <f t="shared" si="2"/>
        <v>31.2</v>
      </c>
      <c r="AJ73" s="428"/>
    </row>
    <row r="74" spans="1:36" ht="17.25" customHeight="1" x14ac:dyDescent="0.2">
      <c r="A74" s="440">
        <v>1592</v>
      </c>
      <c r="B74" s="565" t="s">
        <v>66</v>
      </c>
      <c r="C74" s="423"/>
      <c r="D74" s="430">
        <v>0</v>
      </c>
      <c r="E74" s="430">
        <v>0.2</v>
      </c>
      <c r="F74" s="430">
        <v>0</v>
      </c>
      <c r="G74" s="430">
        <v>0</v>
      </c>
      <c r="H74" s="430">
        <v>0</v>
      </c>
      <c r="I74" s="430">
        <v>3.2</v>
      </c>
      <c r="J74" s="425">
        <v>0</v>
      </c>
      <c r="K74" s="425">
        <v>0</v>
      </c>
      <c r="L74" s="425">
        <v>0</v>
      </c>
      <c r="M74" s="425">
        <v>0</v>
      </c>
      <c r="N74" s="425">
        <v>0</v>
      </c>
      <c r="O74" s="425">
        <v>0</v>
      </c>
      <c r="P74" s="425">
        <v>0</v>
      </c>
      <c r="Q74" s="425">
        <v>0</v>
      </c>
      <c r="R74" s="430">
        <v>0.6</v>
      </c>
      <c r="S74" s="430">
        <v>0</v>
      </c>
      <c r="T74" s="430">
        <v>0</v>
      </c>
      <c r="U74" s="430">
        <v>1.4</v>
      </c>
      <c r="V74" s="430">
        <v>0</v>
      </c>
      <c r="W74" s="430">
        <v>0</v>
      </c>
      <c r="X74" s="430">
        <v>0</v>
      </c>
      <c r="Y74" s="430">
        <v>0</v>
      </c>
      <c r="Z74" s="430">
        <v>3</v>
      </c>
      <c r="AA74" s="430">
        <v>2</v>
      </c>
      <c r="AB74" s="430">
        <v>0</v>
      </c>
      <c r="AC74" s="430">
        <v>0</v>
      </c>
      <c r="AD74" s="430">
        <v>0</v>
      </c>
      <c r="AE74" s="430">
        <v>0.2</v>
      </c>
      <c r="AF74" s="430">
        <v>0.6</v>
      </c>
      <c r="AG74" s="448" t="s">
        <v>48</v>
      </c>
      <c r="AH74" s="450"/>
      <c r="AI74" s="578">
        <f t="shared" si="2"/>
        <v>11.2</v>
      </c>
      <c r="AJ74" s="428"/>
    </row>
    <row r="75" spans="1:36" ht="17.25" customHeight="1" x14ac:dyDescent="0.2">
      <c r="A75" s="440">
        <v>1597</v>
      </c>
      <c r="B75" s="565" t="s">
        <v>67</v>
      </c>
      <c r="C75" s="423"/>
      <c r="D75" s="430">
        <v>0</v>
      </c>
      <c r="E75" s="430">
        <v>0.2</v>
      </c>
      <c r="F75" s="430">
        <v>0</v>
      </c>
      <c r="G75" s="430">
        <v>0</v>
      </c>
      <c r="H75" s="430">
        <v>0</v>
      </c>
      <c r="I75" s="430">
        <v>5.2</v>
      </c>
      <c r="J75" s="425">
        <v>0</v>
      </c>
      <c r="K75" s="425">
        <v>0</v>
      </c>
      <c r="L75" s="425">
        <v>0</v>
      </c>
      <c r="M75" s="425">
        <v>0</v>
      </c>
      <c r="N75" s="425">
        <v>0</v>
      </c>
      <c r="O75" s="425">
        <v>0</v>
      </c>
      <c r="P75" s="425">
        <v>0</v>
      </c>
      <c r="Q75" s="425">
        <v>0</v>
      </c>
      <c r="R75" s="430">
        <v>0</v>
      </c>
      <c r="S75" s="430">
        <v>0.2</v>
      </c>
      <c r="T75" s="430">
        <v>0.2</v>
      </c>
      <c r="U75" s="430">
        <v>0.8</v>
      </c>
      <c r="V75" s="430">
        <v>0</v>
      </c>
      <c r="W75" s="430">
        <v>0</v>
      </c>
      <c r="X75" s="430">
        <v>0</v>
      </c>
      <c r="Y75" s="430">
        <v>0</v>
      </c>
      <c r="Z75" s="430">
        <v>0</v>
      </c>
      <c r="AA75" s="430">
        <v>0.6</v>
      </c>
      <c r="AB75" s="430">
        <v>0</v>
      </c>
      <c r="AC75" s="430">
        <v>0.2</v>
      </c>
      <c r="AD75" s="430">
        <v>0.2</v>
      </c>
      <c r="AE75" s="430">
        <v>0</v>
      </c>
      <c r="AF75" s="430">
        <v>0.2</v>
      </c>
      <c r="AG75" s="430">
        <v>1.2</v>
      </c>
      <c r="AH75" s="430">
        <v>11.2</v>
      </c>
      <c r="AI75" s="427">
        <f t="shared" si="2"/>
        <v>20.2</v>
      </c>
      <c r="AJ75" s="428"/>
    </row>
    <row r="76" spans="1:36" ht="17.25" customHeight="1" x14ac:dyDescent="0.2">
      <c r="A76" s="440">
        <v>1630</v>
      </c>
      <c r="B76" s="565" t="s">
        <v>68</v>
      </c>
      <c r="C76" s="423"/>
      <c r="D76" s="430">
        <v>0</v>
      </c>
      <c r="E76" s="430">
        <v>0.1</v>
      </c>
      <c r="F76" s="430">
        <v>0</v>
      </c>
      <c r="G76" s="430">
        <v>0</v>
      </c>
      <c r="H76" s="430">
        <v>0</v>
      </c>
      <c r="I76" s="430">
        <v>0</v>
      </c>
      <c r="J76" s="425">
        <v>0</v>
      </c>
      <c r="K76" s="425">
        <v>0</v>
      </c>
      <c r="L76" s="425">
        <v>0</v>
      </c>
      <c r="M76" s="425">
        <v>0</v>
      </c>
      <c r="N76" s="425">
        <v>0</v>
      </c>
      <c r="O76" s="425">
        <v>0</v>
      </c>
      <c r="P76" s="425">
        <v>0</v>
      </c>
      <c r="Q76" s="425">
        <v>0</v>
      </c>
      <c r="R76" s="430">
        <v>0</v>
      </c>
      <c r="S76" s="430">
        <v>0.1</v>
      </c>
      <c r="T76" s="430">
        <v>0</v>
      </c>
      <c r="U76" s="430">
        <v>0.1</v>
      </c>
      <c r="V76" s="430">
        <v>0</v>
      </c>
      <c r="W76" s="430">
        <v>0</v>
      </c>
      <c r="X76" s="430">
        <v>0</v>
      </c>
      <c r="Y76" s="430">
        <v>0</v>
      </c>
      <c r="Z76" s="430">
        <v>5.3</v>
      </c>
      <c r="AA76" s="430">
        <v>0.4</v>
      </c>
      <c r="AB76" s="430">
        <v>0</v>
      </c>
      <c r="AC76" s="430">
        <v>0</v>
      </c>
      <c r="AD76" s="430">
        <v>0</v>
      </c>
      <c r="AE76" s="430">
        <v>0</v>
      </c>
      <c r="AF76" s="430">
        <v>0.3</v>
      </c>
      <c r="AG76" s="430">
        <v>8.1999999999999993</v>
      </c>
      <c r="AH76" s="430">
        <v>11.1</v>
      </c>
      <c r="AI76" s="427">
        <f t="shared" si="2"/>
        <v>25.6</v>
      </c>
      <c r="AJ76" s="428"/>
    </row>
    <row r="77" spans="1:36" ht="17.25" customHeight="1" x14ac:dyDescent="0.2">
      <c r="A77" s="440">
        <v>1632</v>
      </c>
      <c r="B77" s="565" t="s">
        <v>69</v>
      </c>
      <c r="C77" s="423"/>
      <c r="D77" s="430">
        <v>0</v>
      </c>
      <c r="E77" s="430">
        <v>0.1</v>
      </c>
      <c r="F77" s="430">
        <v>0</v>
      </c>
      <c r="G77" s="430">
        <v>0</v>
      </c>
      <c r="H77" s="430">
        <v>0</v>
      </c>
      <c r="I77" s="430">
        <v>1.9</v>
      </c>
      <c r="J77" s="425">
        <v>0</v>
      </c>
      <c r="K77" s="425">
        <v>0</v>
      </c>
      <c r="L77" s="425">
        <v>0</v>
      </c>
      <c r="M77" s="425">
        <v>0</v>
      </c>
      <c r="N77" s="425">
        <v>0</v>
      </c>
      <c r="O77" s="425">
        <v>0</v>
      </c>
      <c r="P77" s="425">
        <v>0</v>
      </c>
      <c r="Q77" s="425">
        <v>0</v>
      </c>
      <c r="R77" s="430">
        <v>0</v>
      </c>
      <c r="S77" s="430">
        <v>0.2</v>
      </c>
      <c r="T77" s="430">
        <v>0.1</v>
      </c>
      <c r="U77" s="430">
        <v>1.2</v>
      </c>
      <c r="V77" s="430">
        <v>0</v>
      </c>
      <c r="W77" s="430">
        <v>0</v>
      </c>
      <c r="X77" s="430">
        <v>0</v>
      </c>
      <c r="Y77" s="430">
        <v>0</v>
      </c>
      <c r="Z77" s="430">
        <v>1.1000000000000001</v>
      </c>
      <c r="AA77" s="430">
        <v>1.4</v>
      </c>
      <c r="AB77" s="430">
        <v>0</v>
      </c>
      <c r="AC77" s="430">
        <v>0.1</v>
      </c>
      <c r="AD77" s="430">
        <v>0.1</v>
      </c>
      <c r="AE77" s="430">
        <v>0</v>
      </c>
      <c r="AF77" s="430">
        <v>0</v>
      </c>
      <c r="AG77" s="430">
        <v>1.2</v>
      </c>
      <c r="AH77" s="430">
        <v>13.5</v>
      </c>
      <c r="AI77" s="427">
        <f t="shared" si="2"/>
        <v>20.9</v>
      </c>
      <c r="AJ77" s="428"/>
    </row>
    <row r="78" spans="1:36" ht="17.25" customHeight="1" x14ac:dyDescent="0.2">
      <c r="A78" s="440">
        <v>1634</v>
      </c>
      <c r="B78" s="565" t="s">
        <v>89</v>
      </c>
      <c r="C78" s="423"/>
      <c r="D78" s="430">
        <v>0</v>
      </c>
      <c r="E78" s="430">
        <v>0.3</v>
      </c>
      <c r="F78" s="430">
        <v>0.3</v>
      </c>
      <c r="G78" s="430">
        <v>0</v>
      </c>
      <c r="H78" s="430">
        <v>0</v>
      </c>
      <c r="I78" s="430">
        <v>1.1000000000000001</v>
      </c>
      <c r="J78" s="425">
        <v>0</v>
      </c>
      <c r="K78" s="425">
        <v>0</v>
      </c>
      <c r="L78" s="425">
        <v>0</v>
      </c>
      <c r="M78" s="425">
        <v>0</v>
      </c>
      <c r="N78" s="425">
        <v>0</v>
      </c>
      <c r="O78" s="425">
        <v>0</v>
      </c>
      <c r="P78" s="425">
        <v>0</v>
      </c>
      <c r="Q78" s="425">
        <v>0</v>
      </c>
      <c r="R78" s="430">
        <v>0</v>
      </c>
      <c r="S78" s="430">
        <v>0</v>
      </c>
      <c r="T78" s="430">
        <v>0</v>
      </c>
      <c r="U78" s="430">
        <v>0</v>
      </c>
      <c r="V78" s="430">
        <v>0</v>
      </c>
      <c r="W78" s="430">
        <v>0</v>
      </c>
      <c r="X78" s="430">
        <v>0</v>
      </c>
      <c r="Y78" s="430">
        <v>0</v>
      </c>
      <c r="Z78" s="430">
        <v>4.5999999999999996</v>
      </c>
      <c r="AA78" s="430">
        <v>1.1000000000000001</v>
      </c>
      <c r="AB78" s="430">
        <v>0</v>
      </c>
      <c r="AC78" s="430">
        <v>0</v>
      </c>
      <c r="AD78" s="430">
        <v>0</v>
      </c>
      <c r="AE78" s="430">
        <v>0.3</v>
      </c>
      <c r="AF78" s="430">
        <v>0.3</v>
      </c>
      <c r="AG78" s="430">
        <v>5.4</v>
      </c>
      <c r="AH78" s="430">
        <v>16.2</v>
      </c>
      <c r="AI78" s="427">
        <f t="shared" si="2"/>
        <v>29.6</v>
      </c>
      <c r="AJ78" s="428"/>
    </row>
    <row r="79" spans="1:36" ht="17.25" customHeight="1" x14ac:dyDescent="0.2">
      <c r="A79" s="440">
        <v>1640</v>
      </c>
      <c r="B79" s="565" t="s">
        <v>70</v>
      </c>
      <c r="C79" s="423"/>
      <c r="D79" s="430">
        <v>0.2</v>
      </c>
      <c r="E79" s="430">
        <v>0.2</v>
      </c>
      <c r="F79" s="430">
        <v>0.2</v>
      </c>
      <c r="G79" s="430">
        <v>0.2</v>
      </c>
      <c r="H79" s="430">
        <v>3</v>
      </c>
      <c r="I79" s="430">
        <v>8.1999999999999993</v>
      </c>
      <c r="J79" s="425">
        <v>0</v>
      </c>
      <c r="K79" s="425">
        <v>0</v>
      </c>
      <c r="L79" s="425">
        <v>0</v>
      </c>
      <c r="M79" s="425">
        <v>0</v>
      </c>
      <c r="N79" s="425">
        <v>0.2</v>
      </c>
      <c r="O79" s="425">
        <v>0</v>
      </c>
      <c r="P79" s="425">
        <v>0</v>
      </c>
      <c r="Q79" s="425">
        <v>0</v>
      </c>
      <c r="R79" s="430">
        <v>0</v>
      </c>
      <c r="S79" s="430">
        <v>0.4</v>
      </c>
      <c r="T79" s="430">
        <v>0.2</v>
      </c>
      <c r="U79" s="430">
        <v>1.6</v>
      </c>
      <c r="V79" s="430">
        <v>0</v>
      </c>
      <c r="W79" s="430">
        <v>0.2</v>
      </c>
      <c r="X79" s="430">
        <v>0</v>
      </c>
      <c r="Y79" s="430">
        <v>0</v>
      </c>
      <c r="Z79" s="430">
        <v>0</v>
      </c>
      <c r="AA79" s="430">
        <v>2</v>
      </c>
      <c r="AB79" s="430">
        <v>0</v>
      </c>
      <c r="AC79" s="430">
        <v>0.2</v>
      </c>
      <c r="AD79" s="430">
        <v>0</v>
      </c>
      <c r="AE79" s="430">
        <v>0.2</v>
      </c>
      <c r="AF79" s="430">
        <v>0</v>
      </c>
      <c r="AG79" s="430">
        <v>0.6</v>
      </c>
      <c r="AH79" s="430">
        <v>13</v>
      </c>
      <c r="AI79" s="427">
        <f t="shared" si="2"/>
        <v>30.599999999999998</v>
      </c>
      <c r="AJ79" s="428"/>
    </row>
    <row r="80" spans="1:36" ht="17.25" customHeight="1" x14ac:dyDescent="0.2">
      <c r="A80" s="440">
        <v>1666</v>
      </c>
      <c r="B80" s="565" t="s">
        <v>71</v>
      </c>
      <c r="C80" s="423"/>
      <c r="D80" s="430">
        <v>0.1</v>
      </c>
      <c r="E80" s="430">
        <v>0.3</v>
      </c>
      <c r="F80" s="430">
        <v>0.2</v>
      </c>
      <c r="G80" s="430">
        <v>0.1</v>
      </c>
      <c r="H80" s="430">
        <v>4</v>
      </c>
      <c r="I80" s="430">
        <v>9.1999999999999993</v>
      </c>
      <c r="J80" s="425">
        <v>0</v>
      </c>
      <c r="K80" s="425">
        <v>0</v>
      </c>
      <c r="L80" s="425">
        <v>0</v>
      </c>
      <c r="M80" s="425">
        <v>0</v>
      </c>
      <c r="N80" s="425">
        <v>0.1</v>
      </c>
      <c r="O80" s="425">
        <v>0.1</v>
      </c>
      <c r="P80" s="425">
        <v>0</v>
      </c>
      <c r="Q80" s="425">
        <v>0</v>
      </c>
      <c r="R80" s="430">
        <v>0</v>
      </c>
      <c r="S80" s="430">
        <v>0.6</v>
      </c>
      <c r="T80" s="430">
        <v>0.1</v>
      </c>
      <c r="U80" s="430">
        <v>1</v>
      </c>
      <c r="V80" s="430">
        <v>0.1</v>
      </c>
      <c r="W80" s="430">
        <v>0.1</v>
      </c>
      <c r="X80" s="430">
        <v>0</v>
      </c>
      <c r="Y80" s="430">
        <v>0</v>
      </c>
      <c r="Z80" s="430">
        <v>0.1</v>
      </c>
      <c r="AA80" s="430">
        <v>4.3</v>
      </c>
      <c r="AB80" s="430">
        <v>0</v>
      </c>
      <c r="AC80" s="430">
        <v>0.1</v>
      </c>
      <c r="AD80" s="430">
        <v>0.1</v>
      </c>
      <c r="AE80" s="430">
        <v>0.1</v>
      </c>
      <c r="AF80" s="430">
        <v>0.1</v>
      </c>
      <c r="AG80" s="430">
        <v>0.8</v>
      </c>
      <c r="AH80" s="430">
        <v>7</v>
      </c>
      <c r="AI80" s="427">
        <f t="shared" si="2"/>
        <v>28.600000000000005</v>
      </c>
      <c r="AJ80" s="428"/>
    </row>
    <row r="81" spans="1:112" ht="17.25" customHeight="1" x14ac:dyDescent="0.2">
      <c r="A81" s="440">
        <v>1668</v>
      </c>
      <c r="B81" s="565" t="s">
        <v>72</v>
      </c>
      <c r="C81" s="423"/>
      <c r="D81" s="430">
        <v>0.1</v>
      </c>
      <c r="E81" s="430">
        <v>0.1</v>
      </c>
      <c r="F81" s="430">
        <v>0.2</v>
      </c>
      <c r="G81" s="430">
        <v>0</v>
      </c>
      <c r="H81" s="430">
        <v>3.5</v>
      </c>
      <c r="I81" s="430">
        <v>8.6999999999999993</v>
      </c>
      <c r="J81" s="425">
        <v>0</v>
      </c>
      <c r="K81" s="425">
        <v>0</v>
      </c>
      <c r="L81" s="425">
        <v>0</v>
      </c>
      <c r="M81" s="425">
        <v>0</v>
      </c>
      <c r="N81" s="425">
        <v>0.1</v>
      </c>
      <c r="O81" s="425">
        <v>0.1</v>
      </c>
      <c r="P81" s="425">
        <v>0</v>
      </c>
      <c r="Q81" s="425">
        <v>0</v>
      </c>
      <c r="R81" s="430">
        <v>0</v>
      </c>
      <c r="S81" s="430">
        <v>0.5</v>
      </c>
      <c r="T81" s="430">
        <v>0.1</v>
      </c>
      <c r="U81" s="430">
        <v>1.1000000000000001</v>
      </c>
      <c r="V81" s="430">
        <v>0.1</v>
      </c>
      <c r="W81" s="430">
        <v>0.1</v>
      </c>
      <c r="X81" s="430">
        <v>0</v>
      </c>
      <c r="Y81" s="430">
        <v>0</v>
      </c>
      <c r="Z81" s="430">
        <v>0</v>
      </c>
      <c r="AA81" s="430">
        <v>3.9</v>
      </c>
      <c r="AB81" s="430">
        <v>0</v>
      </c>
      <c r="AC81" s="430">
        <v>0.1</v>
      </c>
      <c r="AD81" s="430">
        <v>0</v>
      </c>
      <c r="AE81" s="430">
        <v>0.1</v>
      </c>
      <c r="AF81" s="448" t="s">
        <v>48</v>
      </c>
      <c r="AG81" s="584"/>
      <c r="AH81" s="585"/>
      <c r="AI81" s="578">
        <f t="shared" si="2"/>
        <v>18.8</v>
      </c>
      <c r="AJ81" s="428"/>
    </row>
    <row r="82" spans="1:112" ht="17.25" customHeight="1" x14ac:dyDescent="0.2">
      <c r="A82" s="440">
        <v>1674</v>
      </c>
      <c r="B82" s="565" t="s">
        <v>73</v>
      </c>
      <c r="C82" s="423"/>
      <c r="D82" s="430">
        <v>0.1</v>
      </c>
      <c r="E82" s="430">
        <v>0.2</v>
      </c>
      <c r="F82" s="430">
        <v>0.1</v>
      </c>
      <c r="G82" s="430">
        <v>0</v>
      </c>
      <c r="H82" s="430">
        <v>0.1</v>
      </c>
      <c r="I82" s="430">
        <v>1.8</v>
      </c>
      <c r="J82" s="425">
        <v>0</v>
      </c>
      <c r="K82" s="425">
        <v>0.1</v>
      </c>
      <c r="L82" s="425">
        <v>0</v>
      </c>
      <c r="M82" s="425">
        <v>0</v>
      </c>
      <c r="N82" s="425">
        <v>0</v>
      </c>
      <c r="O82" s="425">
        <v>0.1</v>
      </c>
      <c r="P82" s="425">
        <v>0</v>
      </c>
      <c r="Q82" s="425">
        <v>0</v>
      </c>
      <c r="R82" s="425">
        <v>0.5</v>
      </c>
      <c r="S82" s="425">
        <v>0</v>
      </c>
      <c r="T82" s="425">
        <v>0.1</v>
      </c>
      <c r="U82" s="425">
        <v>0</v>
      </c>
      <c r="V82" s="425">
        <v>0.1</v>
      </c>
      <c r="W82" s="425">
        <v>0.1</v>
      </c>
      <c r="X82" s="425">
        <v>0.1</v>
      </c>
      <c r="Y82" s="425">
        <v>0</v>
      </c>
      <c r="Z82" s="425">
        <v>4.4000000000000004</v>
      </c>
      <c r="AA82" s="425">
        <v>1.1000000000000001</v>
      </c>
      <c r="AB82" s="425">
        <v>0</v>
      </c>
      <c r="AC82" s="425">
        <v>0.2</v>
      </c>
      <c r="AD82" s="425">
        <v>0.1</v>
      </c>
      <c r="AE82" s="425">
        <v>0</v>
      </c>
      <c r="AF82" s="430">
        <v>0</v>
      </c>
      <c r="AG82" s="430">
        <v>5.9</v>
      </c>
      <c r="AH82" s="430">
        <v>5.3</v>
      </c>
      <c r="AI82" s="427">
        <f t="shared" si="2"/>
        <v>20.399999999999999</v>
      </c>
      <c r="AJ82" s="428"/>
    </row>
    <row r="83" spans="1:112" ht="17.25" customHeight="1" x14ac:dyDescent="0.2">
      <c r="A83" s="440">
        <v>1686</v>
      </c>
      <c r="B83" s="565" t="s">
        <v>74</v>
      </c>
      <c r="C83" s="423"/>
      <c r="D83" s="430">
        <v>0</v>
      </c>
      <c r="E83" s="430">
        <v>0</v>
      </c>
      <c r="F83" s="430">
        <v>0</v>
      </c>
      <c r="G83" s="430">
        <v>0</v>
      </c>
      <c r="H83" s="430">
        <v>0</v>
      </c>
      <c r="I83" s="430">
        <v>0.4</v>
      </c>
      <c r="J83" s="425">
        <v>0</v>
      </c>
      <c r="K83" s="425">
        <v>0</v>
      </c>
      <c r="L83" s="425">
        <v>0</v>
      </c>
      <c r="M83" s="425">
        <v>0</v>
      </c>
      <c r="N83" s="425">
        <v>0</v>
      </c>
      <c r="O83" s="425">
        <v>0</v>
      </c>
      <c r="P83" s="425">
        <v>0</v>
      </c>
      <c r="Q83" s="425">
        <v>0</v>
      </c>
      <c r="R83" s="430">
        <v>0</v>
      </c>
      <c r="S83" s="430">
        <v>0</v>
      </c>
      <c r="T83" s="430">
        <v>0</v>
      </c>
      <c r="U83" s="430">
        <v>0</v>
      </c>
      <c r="V83" s="430">
        <v>0</v>
      </c>
      <c r="W83" s="430">
        <v>0</v>
      </c>
      <c r="X83" s="430">
        <v>0</v>
      </c>
      <c r="Y83" s="430">
        <v>0</v>
      </c>
      <c r="Z83" s="430">
        <v>5.2</v>
      </c>
      <c r="AA83" s="430">
        <v>0.4</v>
      </c>
      <c r="AB83" s="430">
        <v>0</v>
      </c>
      <c r="AC83" s="430">
        <v>0</v>
      </c>
      <c r="AD83" s="430">
        <v>0</v>
      </c>
      <c r="AE83" s="430">
        <v>0</v>
      </c>
      <c r="AF83" s="430">
        <v>0.6</v>
      </c>
      <c r="AG83" s="430">
        <v>6.8</v>
      </c>
      <c r="AH83" s="430">
        <v>6.2</v>
      </c>
      <c r="AI83" s="427">
        <f t="shared" si="2"/>
        <v>19.600000000000001</v>
      </c>
      <c r="AJ83" s="428"/>
    </row>
    <row r="84" spans="1:112" ht="17.25" customHeight="1" x14ac:dyDescent="0.2">
      <c r="A84" s="440">
        <v>1690</v>
      </c>
      <c r="B84" s="565" t="s">
        <v>37</v>
      </c>
      <c r="C84" s="423"/>
      <c r="D84" s="430">
        <v>0</v>
      </c>
      <c r="E84" s="430">
        <v>0</v>
      </c>
      <c r="F84" s="430">
        <v>0.2</v>
      </c>
      <c r="G84" s="430">
        <v>0</v>
      </c>
      <c r="H84" s="430">
        <v>1</v>
      </c>
      <c r="I84" s="430">
        <v>4.5999999999999996</v>
      </c>
      <c r="J84" s="425">
        <v>0</v>
      </c>
      <c r="K84" s="425">
        <v>0</v>
      </c>
      <c r="L84" s="425">
        <v>0</v>
      </c>
      <c r="M84" s="425">
        <v>0</v>
      </c>
      <c r="N84" s="425">
        <v>0</v>
      </c>
      <c r="O84" s="425">
        <v>0</v>
      </c>
      <c r="P84" s="425">
        <v>0</v>
      </c>
      <c r="Q84" s="425">
        <v>0</v>
      </c>
      <c r="R84" s="430">
        <v>0</v>
      </c>
      <c r="S84" s="430">
        <v>0</v>
      </c>
      <c r="T84" s="430">
        <v>0</v>
      </c>
      <c r="U84" s="430">
        <v>1.8</v>
      </c>
      <c r="V84" s="430">
        <v>0</v>
      </c>
      <c r="W84" s="430">
        <v>0</v>
      </c>
      <c r="X84" s="430">
        <v>0</v>
      </c>
      <c r="Y84" s="430">
        <v>0</v>
      </c>
      <c r="Z84" s="430">
        <v>0</v>
      </c>
      <c r="AA84" s="430">
        <v>0</v>
      </c>
      <c r="AB84" s="430">
        <v>0</v>
      </c>
      <c r="AC84" s="430">
        <v>0</v>
      </c>
      <c r="AD84" s="430">
        <v>0</v>
      </c>
      <c r="AE84" s="430">
        <v>0</v>
      </c>
      <c r="AF84" s="430">
        <v>0</v>
      </c>
      <c r="AG84" s="430">
        <v>0.2</v>
      </c>
      <c r="AH84" s="430">
        <v>2.8</v>
      </c>
      <c r="AI84" s="427">
        <f t="shared" si="2"/>
        <v>10.6</v>
      </c>
      <c r="AJ84" s="428"/>
    </row>
    <row r="85" spans="1:112" ht="17.25" customHeight="1" x14ac:dyDescent="0.2">
      <c r="A85" s="440">
        <v>1800</v>
      </c>
      <c r="B85" s="565" t="s">
        <v>75</v>
      </c>
      <c r="C85" s="423"/>
      <c r="D85" s="430">
        <v>0</v>
      </c>
      <c r="E85" s="430">
        <v>0</v>
      </c>
      <c r="F85" s="430">
        <v>0</v>
      </c>
      <c r="G85" s="430">
        <v>0</v>
      </c>
      <c r="H85" s="430">
        <v>0.2</v>
      </c>
      <c r="I85" s="430">
        <v>2</v>
      </c>
      <c r="J85" s="425">
        <v>0</v>
      </c>
      <c r="K85" s="425">
        <v>0</v>
      </c>
      <c r="L85" s="425">
        <v>0</v>
      </c>
      <c r="M85" s="425">
        <v>0</v>
      </c>
      <c r="N85" s="425">
        <v>0</v>
      </c>
      <c r="O85" s="425">
        <v>0</v>
      </c>
      <c r="P85" s="425">
        <v>0</v>
      </c>
      <c r="Q85" s="425">
        <v>0</v>
      </c>
      <c r="R85" s="430">
        <v>0</v>
      </c>
      <c r="S85" s="430">
        <v>0</v>
      </c>
      <c r="T85" s="430">
        <v>0</v>
      </c>
      <c r="U85" s="430">
        <v>0.2</v>
      </c>
      <c r="V85" s="430">
        <v>0</v>
      </c>
      <c r="W85" s="430">
        <v>0</v>
      </c>
      <c r="X85" s="430">
        <v>0</v>
      </c>
      <c r="Y85" s="430">
        <v>0</v>
      </c>
      <c r="Z85" s="430">
        <v>1.4</v>
      </c>
      <c r="AA85" s="430">
        <v>1</v>
      </c>
      <c r="AB85" s="430">
        <v>0</v>
      </c>
      <c r="AC85" s="430">
        <v>0</v>
      </c>
      <c r="AD85" s="430">
        <v>0</v>
      </c>
      <c r="AE85" s="430">
        <v>0</v>
      </c>
      <c r="AF85" s="430">
        <v>0</v>
      </c>
      <c r="AG85" s="430">
        <v>3.8</v>
      </c>
      <c r="AH85" s="568">
        <v>0.6</v>
      </c>
      <c r="AI85" s="427">
        <f t="shared" si="2"/>
        <v>9.2000000000000011</v>
      </c>
      <c r="AJ85" s="428"/>
    </row>
    <row r="86" spans="1:112" ht="17.25" customHeight="1" x14ac:dyDescent="0.2">
      <c r="A86" s="440">
        <v>1810</v>
      </c>
      <c r="B86" s="565" t="s">
        <v>76</v>
      </c>
      <c r="C86" s="423"/>
      <c r="D86" s="430">
        <v>0</v>
      </c>
      <c r="E86" s="430">
        <v>0.1</v>
      </c>
      <c r="F86" s="430">
        <v>0.3</v>
      </c>
      <c r="G86" s="430">
        <v>0.1</v>
      </c>
      <c r="H86" s="430">
        <v>0</v>
      </c>
      <c r="I86" s="430">
        <v>0.7</v>
      </c>
      <c r="J86" s="425">
        <v>0</v>
      </c>
      <c r="K86" s="425">
        <v>0</v>
      </c>
      <c r="L86" s="425">
        <v>0</v>
      </c>
      <c r="M86" s="425">
        <v>0</v>
      </c>
      <c r="N86" s="425">
        <v>0</v>
      </c>
      <c r="O86" s="425">
        <v>0</v>
      </c>
      <c r="P86" s="425">
        <v>0</v>
      </c>
      <c r="Q86" s="425">
        <v>0</v>
      </c>
      <c r="R86" s="430">
        <v>0</v>
      </c>
      <c r="S86" s="430">
        <v>0</v>
      </c>
      <c r="T86" s="430">
        <v>0</v>
      </c>
      <c r="U86" s="430">
        <v>0.1</v>
      </c>
      <c r="V86" s="430">
        <v>0.2</v>
      </c>
      <c r="W86" s="430">
        <v>0</v>
      </c>
      <c r="X86" s="430">
        <v>0</v>
      </c>
      <c r="Y86" s="430">
        <v>0</v>
      </c>
      <c r="Z86" s="430">
        <v>2.1</v>
      </c>
      <c r="AA86" s="430">
        <v>0.9</v>
      </c>
      <c r="AB86" s="430">
        <v>0</v>
      </c>
      <c r="AC86" s="430">
        <v>0.1</v>
      </c>
      <c r="AD86" s="430">
        <v>0.1</v>
      </c>
      <c r="AE86" s="430">
        <v>0</v>
      </c>
      <c r="AF86" s="430">
        <v>0</v>
      </c>
      <c r="AG86" s="430">
        <v>9.4</v>
      </c>
      <c r="AH86" s="430">
        <v>0.7</v>
      </c>
      <c r="AI86" s="427">
        <f t="shared" si="2"/>
        <v>14.799999999999999</v>
      </c>
      <c r="AJ86" s="428"/>
    </row>
    <row r="87" spans="1:112" ht="17.25" customHeight="1" x14ac:dyDescent="0.2">
      <c r="A87" s="440">
        <v>1889</v>
      </c>
      <c r="B87" s="565" t="s">
        <v>77</v>
      </c>
      <c r="C87" s="423"/>
      <c r="D87" s="430">
        <v>0</v>
      </c>
      <c r="E87" s="430">
        <v>0</v>
      </c>
      <c r="F87" s="430">
        <v>0</v>
      </c>
      <c r="G87" s="430">
        <v>0</v>
      </c>
      <c r="H87" s="430">
        <v>0</v>
      </c>
      <c r="I87" s="430">
        <v>1.2</v>
      </c>
      <c r="J87" s="425">
        <v>0</v>
      </c>
      <c r="K87" s="425">
        <v>0</v>
      </c>
      <c r="L87" s="425">
        <v>0</v>
      </c>
      <c r="M87" s="425">
        <v>0</v>
      </c>
      <c r="N87" s="425">
        <v>0</v>
      </c>
      <c r="O87" s="425">
        <v>0</v>
      </c>
      <c r="P87" s="425">
        <v>0</v>
      </c>
      <c r="Q87" s="425">
        <v>0</v>
      </c>
      <c r="R87" s="430">
        <v>0.2</v>
      </c>
      <c r="S87" s="430">
        <v>0</v>
      </c>
      <c r="T87" s="430">
        <v>0</v>
      </c>
      <c r="U87" s="430">
        <v>0</v>
      </c>
      <c r="V87" s="430">
        <v>0.2</v>
      </c>
      <c r="W87" s="430">
        <v>0</v>
      </c>
      <c r="X87" s="430">
        <v>0</v>
      </c>
      <c r="Y87" s="430">
        <v>0</v>
      </c>
      <c r="Z87" s="430">
        <v>2</v>
      </c>
      <c r="AA87" s="430">
        <v>0.4</v>
      </c>
      <c r="AB87" s="430">
        <v>0</v>
      </c>
      <c r="AC87" s="430">
        <v>0</v>
      </c>
      <c r="AD87" s="430">
        <v>0</v>
      </c>
      <c r="AE87" s="430">
        <v>0</v>
      </c>
      <c r="AF87" s="430">
        <v>0</v>
      </c>
      <c r="AG87" s="430">
        <v>1.8</v>
      </c>
      <c r="AH87" s="430">
        <v>1</v>
      </c>
      <c r="AI87" s="427">
        <f t="shared" si="2"/>
        <v>6.8</v>
      </c>
      <c r="AJ87" s="428"/>
    </row>
    <row r="88" spans="1:112" ht="8.25" customHeight="1" x14ac:dyDescent="0.2">
      <c r="C88" s="451"/>
      <c r="X88" s="452"/>
      <c r="Y88" s="452"/>
      <c r="Z88" s="452"/>
      <c r="AA88" s="452"/>
      <c r="AB88" s="452"/>
      <c r="AC88" s="452"/>
      <c r="AD88" s="452"/>
      <c r="AE88" s="452"/>
      <c r="AF88" s="452"/>
      <c r="AG88" s="452"/>
      <c r="AH88" s="452"/>
      <c r="AI88" s="453"/>
      <c r="AJ88" s="454"/>
    </row>
    <row r="89" spans="1:112" ht="17.25" customHeight="1" x14ac:dyDescent="0.2">
      <c r="B89" s="586" t="s">
        <v>78</v>
      </c>
      <c r="C89" s="587">
        <v>105.6</v>
      </c>
      <c r="D89" s="458">
        <v>0</v>
      </c>
      <c r="E89" s="458">
        <v>0</v>
      </c>
      <c r="F89" s="458">
        <v>0</v>
      </c>
      <c r="G89" s="458">
        <v>0</v>
      </c>
      <c r="H89" s="458">
        <v>1</v>
      </c>
      <c r="I89" s="458">
        <v>2.5</v>
      </c>
      <c r="J89" s="458">
        <v>0</v>
      </c>
      <c r="K89" s="458">
        <v>0</v>
      </c>
      <c r="L89" s="458">
        <v>0</v>
      </c>
      <c r="M89" s="458">
        <v>0</v>
      </c>
      <c r="N89" s="458">
        <v>0</v>
      </c>
      <c r="O89" s="458">
        <v>0</v>
      </c>
      <c r="P89" s="458">
        <v>0</v>
      </c>
      <c r="Q89" s="458">
        <v>0</v>
      </c>
      <c r="R89" s="458">
        <v>0</v>
      </c>
      <c r="S89" s="458">
        <v>0</v>
      </c>
      <c r="T89" s="458">
        <v>0</v>
      </c>
      <c r="U89" s="458">
        <v>1.2</v>
      </c>
      <c r="V89" s="458">
        <v>0</v>
      </c>
      <c r="W89" s="458">
        <v>0</v>
      </c>
      <c r="X89" s="458">
        <v>0</v>
      </c>
      <c r="Y89" s="588"/>
      <c r="Z89" s="588"/>
      <c r="AA89" s="588"/>
      <c r="AB89" s="588"/>
      <c r="AC89" s="588">
        <v>6.9</v>
      </c>
      <c r="AD89" s="458">
        <v>0</v>
      </c>
      <c r="AE89" s="458">
        <v>0</v>
      </c>
      <c r="AF89" s="588"/>
      <c r="AG89" s="588"/>
      <c r="AH89" s="588">
        <v>23.6</v>
      </c>
      <c r="AI89" s="589">
        <f>SUM(D89:AH89)</f>
        <v>35.200000000000003</v>
      </c>
      <c r="AJ89" s="590">
        <f>AI89/C89</f>
        <v>0.33333333333333337</v>
      </c>
    </row>
    <row r="90" spans="1:112" s="476" customFormat="1" ht="12.75" customHeight="1" x14ac:dyDescent="0.2">
      <c r="B90" s="472"/>
      <c r="C90" s="591"/>
      <c r="D90" s="592"/>
      <c r="E90" s="592"/>
      <c r="F90" s="592"/>
      <c r="G90" s="592"/>
      <c r="H90" s="592"/>
      <c r="I90" s="592"/>
      <c r="J90" s="592"/>
      <c r="K90" s="592"/>
      <c r="L90" s="592"/>
      <c r="M90" s="592"/>
      <c r="N90" s="592"/>
      <c r="O90" s="592"/>
      <c r="P90" s="592"/>
      <c r="Q90" s="592"/>
      <c r="R90" s="592"/>
      <c r="S90" s="592"/>
      <c r="T90" s="592"/>
      <c r="U90" s="592"/>
      <c r="V90" s="592"/>
      <c r="W90" s="592"/>
      <c r="X90" s="592"/>
      <c r="Y90" s="592"/>
      <c r="Z90" s="592"/>
      <c r="AA90" s="592"/>
      <c r="AB90" s="592"/>
      <c r="AC90" s="592"/>
      <c r="AD90" s="592"/>
      <c r="AE90" s="592"/>
      <c r="AF90" s="592"/>
      <c r="AG90" s="592"/>
      <c r="AH90" s="592"/>
    </row>
    <row r="91" spans="1:112" s="598" customFormat="1" x14ac:dyDescent="0.2">
      <c r="A91" s="593"/>
      <c r="B91" s="594"/>
      <c r="C91" s="595"/>
      <c r="D91" s="596"/>
      <c r="E91" s="596"/>
      <c r="F91" s="596"/>
      <c r="G91" s="596"/>
      <c r="H91" s="596" t="s">
        <v>79</v>
      </c>
      <c r="I91" s="596"/>
      <c r="J91" s="596"/>
      <c r="K91" s="596"/>
      <c r="L91" s="596" t="s">
        <v>80</v>
      </c>
      <c r="M91" s="596"/>
      <c r="N91" s="596"/>
      <c r="O91" s="596"/>
      <c r="P91" s="596" t="s">
        <v>81</v>
      </c>
      <c r="Q91" s="596"/>
      <c r="R91" s="596"/>
      <c r="S91" s="596"/>
      <c r="T91" s="596"/>
      <c r="U91" s="596" t="s">
        <v>82</v>
      </c>
      <c r="V91" s="596"/>
      <c r="W91" s="596"/>
      <c r="X91" s="596"/>
      <c r="Y91" s="596"/>
      <c r="Z91" s="596"/>
      <c r="AA91" s="596"/>
      <c r="AB91" s="596"/>
      <c r="AC91" s="596"/>
      <c r="AD91" s="596"/>
      <c r="AE91" s="596"/>
      <c r="AF91" s="596"/>
      <c r="AG91" s="596"/>
      <c r="AH91" s="596"/>
      <c r="AI91" s="597"/>
      <c r="AJ91" s="479"/>
      <c r="AL91" s="476"/>
      <c r="AM91" s="476"/>
      <c r="AN91" s="476"/>
      <c r="AO91" s="476"/>
      <c r="AP91" s="476"/>
      <c r="AQ91" s="476"/>
      <c r="AR91" s="476"/>
      <c r="AS91" s="476"/>
      <c r="AT91" s="476"/>
      <c r="AU91" s="476"/>
      <c r="AV91" s="476"/>
      <c r="AW91" s="476"/>
      <c r="AX91" s="476"/>
      <c r="AY91" s="476"/>
      <c r="AZ91" s="476"/>
      <c r="BA91" s="476"/>
      <c r="BB91" s="476"/>
      <c r="BC91" s="476"/>
      <c r="BD91" s="476"/>
      <c r="BE91" s="476"/>
      <c r="BF91" s="476"/>
      <c r="BG91" s="476"/>
      <c r="BH91" s="476"/>
      <c r="BI91" s="476"/>
      <c r="BJ91" s="476"/>
      <c r="BK91" s="476"/>
      <c r="BL91" s="476"/>
      <c r="BM91" s="476"/>
      <c r="BN91" s="476"/>
      <c r="BO91" s="476"/>
      <c r="BP91" s="476"/>
      <c r="BQ91" s="476"/>
      <c r="BR91" s="476"/>
      <c r="BS91" s="476"/>
      <c r="BT91" s="476"/>
      <c r="BU91" s="476"/>
      <c r="BV91" s="476"/>
      <c r="BW91" s="476"/>
      <c r="BX91" s="476"/>
      <c r="BY91" s="476"/>
      <c r="BZ91" s="476"/>
      <c r="CA91" s="476"/>
      <c r="CB91" s="476"/>
      <c r="CC91" s="476"/>
      <c r="CD91" s="476"/>
      <c r="CE91" s="476"/>
      <c r="CF91" s="476"/>
      <c r="CG91" s="476"/>
      <c r="CH91" s="476"/>
      <c r="CI91" s="476"/>
      <c r="CJ91" s="476"/>
      <c r="CK91" s="476"/>
      <c r="CL91" s="476"/>
      <c r="CM91" s="476"/>
      <c r="CN91" s="476"/>
      <c r="CO91" s="476"/>
      <c r="CP91" s="476"/>
      <c r="CQ91" s="476"/>
      <c r="CR91" s="476"/>
      <c r="CS91" s="476"/>
      <c r="CT91" s="476"/>
      <c r="CU91" s="476"/>
      <c r="CV91" s="476"/>
      <c r="CW91" s="476"/>
      <c r="CX91" s="476"/>
      <c r="CY91" s="476"/>
      <c r="CZ91" s="476"/>
      <c r="DA91" s="476"/>
      <c r="DB91" s="476"/>
      <c r="DC91" s="476"/>
      <c r="DD91" s="476"/>
      <c r="DE91" s="476"/>
      <c r="DF91" s="476"/>
      <c r="DG91" s="476"/>
      <c r="DH91" s="476"/>
    </row>
    <row r="92" spans="1:112" x14ac:dyDescent="0.2">
      <c r="D92" s="471"/>
      <c r="E92" s="474"/>
      <c r="F92" s="474"/>
      <c r="G92" s="475"/>
      <c r="H92" s="474"/>
      <c r="I92" s="476"/>
      <c r="J92" s="471"/>
      <c r="K92" s="477"/>
      <c r="L92" s="474"/>
      <c r="M92" s="476"/>
      <c r="N92" s="476"/>
      <c r="O92" s="476"/>
      <c r="P92" s="474"/>
      <c r="Q92" s="476"/>
      <c r="R92" s="476"/>
      <c r="S92" s="476"/>
      <c r="T92" s="476"/>
      <c r="U92" s="476"/>
      <c r="V92" s="471"/>
      <c r="W92" s="476"/>
      <c r="X92" s="476"/>
      <c r="Y92" s="476"/>
      <c r="Z92" s="476"/>
      <c r="AA92" s="476"/>
      <c r="AB92" s="476"/>
      <c r="AC92" s="476"/>
      <c r="AD92" s="476"/>
      <c r="AE92" s="476"/>
      <c r="AF92" s="476"/>
      <c r="AG92" s="476"/>
      <c r="AH92" s="476"/>
      <c r="AI92" s="476"/>
      <c r="AJ92" s="476"/>
    </row>
    <row r="93" spans="1:112" x14ac:dyDescent="0.2">
      <c r="AI93" s="478"/>
      <c r="AJ93" s="479"/>
    </row>
    <row r="94" spans="1:112" x14ac:dyDescent="0.2">
      <c r="AI94" s="478"/>
      <c r="AJ94" s="479"/>
    </row>
    <row r="95" spans="1:112" x14ac:dyDescent="0.2">
      <c r="D95" s="483"/>
      <c r="E95" s="483"/>
      <c r="F95" s="483"/>
      <c r="G95" s="483"/>
      <c r="H95" s="483"/>
      <c r="I95" s="483"/>
      <c r="J95" s="483"/>
      <c r="K95" s="483"/>
      <c r="L95" s="483"/>
      <c r="M95" s="483"/>
      <c r="N95" s="483"/>
      <c r="O95" s="483"/>
      <c r="P95" s="483"/>
      <c r="Q95" s="483"/>
      <c r="R95" s="483"/>
      <c r="S95" s="483"/>
      <c r="T95" s="483"/>
      <c r="U95" s="483"/>
      <c r="V95" s="483"/>
      <c r="W95" s="483"/>
      <c r="X95" s="483"/>
      <c r="Y95" s="483"/>
      <c r="Z95" s="483"/>
      <c r="AA95" s="483"/>
      <c r="AB95" s="483"/>
      <c r="AC95" s="483"/>
      <c r="AD95" s="483"/>
      <c r="AE95" s="483"/>
      <c r="AF95" s="483"/>
      <c r="AG95" s="483"/>
      <c r="AH95" s="483"/>
      <c r="AI95" s="484"/>
      <c r="AJ95" s="485"/>
    </row>
    <row r="96" spans="1:112" x14ac:dyDescent="0.2">
      <c r="D96" s="483"/>
      <c r="E96" s="483"/>
      <c r="F96" s="483"/>
      <c r="G96" s="483"/>
      <c r="H96" s="483"/>
      <c r="I96" s="483"/>
      <c r="J96" s="483"/>
      <c r="K96" s="483"/>
      <c r="L96" s="483"/>
      <c r="M96" s="483"/>
      <c r="N96" s="483"/>
      <c r="O96" s="483"/>
      <c r="P96" s="483"/>
      <c r="Q96" s="483"/>
      <c r="R96" s="483"/>
      <c r="S96" s="483"/>
      <c r="T96" s="483"/>
      <c r="U96" s="483"/>
      <c r="V96" s="483"/>
      <c r="W96" s="483"/>
      <c r="X96" s="483"/>
      <c r="Y96" s="483"/>
      <c r="Z96" s="483"/>
      <c r="AA96" s="483"/>
      <c r="AB96" s="483"/>
      <c r="AC96" s="483"/>
      <c r="AD96" s="483"/>
      <c r="AE96" s="483"/>
      <c r="AF96" s="483"/>
      <c r="AG96" s="483"/>
      <c r="AH96" s="483"/>
      <c r="AI96" s="478"/>
      <c r="AJ96" s="479"/>
    </row>
    <row r="97" spans="4:36" x14ac:dyDescent="0.2">
      <c r="D97" s="483"/>
      <c r="E97" s="483"/>
      <c r="F97" s="483"/>
      <c r="G97" s="483"/>
      <c r="H97" s="483"/>
      <c r="I97" s="483"/>
      <c r="J97" s="483"/>
      <c r="K97" s="483"/>
      <c r="L97" s="483"/>
      <c r="M97" s="483"/>
      <c r="N97" s="483"/>
      <c r="O97" s="483"/>
      <c r="P97" s="483"/>
      <c r="Q97" s="483"/>
      <c r="R97" s="483"/>
      <c r="S97" s="483"/>
      <c r="T97" s="483"/>
      <c r="U97" s="483"/>
      <c r="V97" s="483"/>
      <c r="W97" s="483"/>
      <c r="X97" s="483"/>
      <c r="Y97" s="483"/>
      <c r="Z97" s="483"/>
      <c r="AA97" s="483"/>
      <c r="AB97" s="483"/>
      <c r="AC97" s="483"/>
      <c r="AD97" s="483"/>
      <c r="AE97" s="483"/>
      <c r="AF97" s="483"/>
      <c r="AG97" s="483"/>
      <c r="AH97" s="483"/>
      <c r="AI97" s="478"/>
      <c r="AJ97" s="479"/>
    </row>
    <row r="98" spans="4:36" x14ac:dyDescent="0.2">
      <c r="D98" s="483"/>
      <c r="E98" s="483"/>
      <c r="F98" s="483"/>
      <c r="G98" s="483"/>
      <c r="H98" s="483"/>
      <c r="I98" s="483"/>
      <c r="J98" s="483"/>
      <c r="K98" s="483"/>
      <c r="L98" s="483"/>
      <c r="M98" s="483"/>
      <c r="N98" s="483"/>
      <c r="O98" s="483"/>
      <c r="P98" s="483"/>
      <c r="Q98" s="483"/>
      <c r="R98" s="483"/>
      <c r="S98" s="483"/>
      <c r="T98" s="483"/>
      <c r="U98" s="483"/>
      <c r="V98" s="483"/>
      <c r="W98" s="483"/>
      <c r="X98" s="483"/>
      <c r="Y98" s="483"/>
      <c r="Z98" s="483"/>
      <c r="AA98" s="483"/>
      <c r="AB98" s="483"/>
      <c r="AC98" s="483"/>
      <c r="AD98" s="483"/>
      <c r="AE98" s="483"/>
      <c r="AF98" s="483"/>
      <c r="AG98" s="483"/>
      <c r="AH98" s="483"/>
      <c r="AI98" s="478"/>
      <c r="AJ98" s="479"/>
    </row>
    <row r="99" spans="4:36" x14ac:dyDescent="0.2">
      <c r="D99" s="483"/>
      <c r="E99" s="483"/>
      <c r="F99" s="483"/>
      <c r="G99" s="483"/>
      <c r="H99" s="483"/>
      <c r="I99" s="483"/>
      <c r="J99" s="483"/>
      <c r="K99" s="483"/>
      <c r="L99" s="483"/>
      <c r="M99" s="483"/>
      <c r="N99" s="483"/>
      <c r="O99" s="483"/>
      <c r="P99" s="483"/>
      <c r="Q99" s="483"/>
      <c r="R99" s="483"/>
      <c r="S99" s="483"/>
      <c r="T99" s="483"/>
      <c r="U99" s="483"/>
      <c r="V99" s="483"/>
      <c r="W99" s="483"/>
      <c r="X99" s="483"/>
      <c r="Y99" s="483"/>
      <c r="Z99" s="483"/>
      <c r="AA99" s="483"/>
      <c r="AB99" s="483"/>
      <c r="AC99" s="483"/>
      <c r="AD99" s="483"/>
      <c r="AE99" s="483"/>
      <c r="AF99" s="483"/>
      <c r="AG99" s="483"/>
      <c r="AH99" s="483"/>
      <c r="AI99" s="478"/>
      <c r="AJ99" s="479"/>
    </row>
    <row r="100" spans="4:36" x14ac:dyDescent="0.2">
      <c r="D100" s="483"/>
      <c r="E100" s="483"/>
      <c r="F100" s="483"/>
      <c r="G100" s="483"/>
      <c r="H100" s="483"/>
      <c r="I100" s="483"/>
      <c r="J100" s="483"/>
      <c r="K100" s="483"/>
      <c r="L100" s="483"/>
      <c r="M100" s="483"/>
      <c r="N100" s="483"/>
      <c r="O100" s="483"/>
      <c r="P100" s="483"/>
      <c r="Q100" s="483"/>
      <c r="R100" s="483"/>
      <c r="S100" s="483"/>
      <c r="T100" s="483"/>
      <c r="U100" s="483"/>
      <c r="V100" s="483"/>
      <c r="W100" s="483"/>
      <c r="X100" s="483"/>
      <c r="Y100" s="483"/>
      <c r="Z100" s="483"/>
      <c r="AA100" s="483"/>
      <c r="AB100" s="483"/>
      <c r="AC100" s="483"/>
      <c r="AD100" s="483"/>
      <c r="AE100" s="483"/>
      <c r="AF100" s="483"/>
      <c r="AG100" s="483"/>
      <c r="AH100" s="483"/>
      <c r="AI100" s="478"/>
      <c r="AJ100" s="479"/>
    </row>
    <row r="101" spans="4:36" x14ac:dyDescent="0.2">
      <c r="D101" s="483"/>
      <c r="E101" s="483"/>
      <c r="F101" s="483"/>
      <c r="G101" s="483"/>
      <c r="H101" s="483"/>
      <c r="I101" s="483"/>
      <c r="J101" s="483"/>
      <c r="K101" s="483"/>
      <c r="L101" s="483"/>
      <c r="M101" s="483"/>
      <c r="N101" s="483"/>
      <c r="O101" s="483"/>
      <c r="P101" s="483"/>
      <c r="Q101" s="483"/>
      <c r="R101" s="483"/>
      <c r="S101" s="483"/>
      <c r="T101" s="483"/>
      <c r="U101" s="483"/>
      <c r="V101" s="483"/>
      <c r="W101" s="483"/>
      <c r="X101" s="483"/>
      <c r="Y101" s="483"/>
      <c r="Z101" s="483"/>
      <c r="AA101" s="483"/>
      <c r="AB101" s="483"/>
      <c r="AC101" s="483"/>
      <c r="AD101" s="483"/>
      <c r="AE101" s="483"/>
      <c r="AF101" s="483"/>
      <c r="AG101" s="483"/>
      <c r="AH101" s="483"/>
      <c r="AI101" s="478"/>
      <c r="AJ101" s="479"/>
    </row>
    <row r="102" spans="4:36" x14ac:dyDescent="0.2">
      <c r="D102" s="483"/>
      <c r="E102" s="483"/>
      <c r="F102" s="483"/>
      <c r="G102" s="483"/>
      <c r="H102" s="483"/>
      <c r="I102" s="483"/>
      <c r="J102" s="483"/>
      <c r="K102" s="483"/>
      <c r="L102" s="483"/>
      <c r="M102" s="483"/>
      <c r="N102" s="483"/>
      <c r="O102" s="483"/>
      <c r="P102" s="483"/>
      <c r="Q102" s="483"/>
      <c r="R102" s="483"/>
      <c r="S102" s="483"/>
      <c r="T102" s="483"/>
      <c r="U102" s="483"/>
      <c r="V102" s="483"/>
      <c r="W102" s="483"/>
      <c r="X102" s="483"/>
      <c r="Y102" s="483"/>
      <c r="Z102" s="483"/>
      <c r="AA102" s="483"/>
      <c r="AB102" s="483"/>
      <c r="AC102" s="483"/>
      <c r="AD102" s="483"/>
      <c r="AE102" s="483"/>
      <c r="AF102" s="483"/>
      <c r="AG102" s="483"/>
      <c r="AH102" s="483"/>
      <c r="AI102" s="478"/>
      <c r="AJ102" s="479"/>
    </row>
    <row r="103" spans="4:36" x14ac:dyDescent="0.2">
      <c r="D103" s="483"/>
      <c r="E103" s="483"/>
      <c r="F103" s="483"/>
      <c r="G103" s="483"/>
      <c r="H103" s="483"/>
      <c r="I103" s="483"/>
      <c r="J103" s="483"/>
      <c r="K103" s="483"/>
      <c r="L103" s="483"/>
      <c r="M103" s="483"/>
      <c r="N103" s="483"/>
      <c r="O103" s="483"/>
      <c r="P103" s="483"/>
      <c r="Q103" s="483"/>
      <c r="R103" s="483"/>
      <c r="S103" s="483"/>
      <c r="T103" s="483"/>
      <c r="U103" s="483"/>
      <c r="V103" s="483"/>
      <c r="W103" s="483"/>
      <c r="X103" s="483"/>
      <c r="Y103" s="483"/>
      <c r="Z103" s="483"/>
      <c r="AA103" s="483"/>
      <c r="AB103" s="483"/>
      <c r="AC103" s="483"/>
      <c r="AD103" s="483"/>
      <c r="AE103" s="483"/>
      <c r="AF103" s="483"/>
      <c r="AG103" s="483"/>
      <c r="AH103" s="483"/>
      <c r="AI103" s="478"/>
      <c r="AJ103" s="479"/>
    </row>
    <row r="104" spans="4:36" x14ac:dyDescent="0.2">
      <c r="D104" s="483"/>
      <c r="E104" s="483"/>
      <c r="F104" s="483"/>
      <c r="G104" s="483"/>
      <c r="H104" s="483"/>
      <c r="I104" s="483"/>
      <c r="J104" s="483"/>
      <c r="K104" s="483"/>
      <c r="L104" s="483"/>
      <c r="M104" s="483"/>
      <c r="N104" s="483"/>
      <c r="O104" s="483"/>
      <c r="P104" s="483"/>
      <c r="Q104" s="483"/>
      <c r="R104" s="483"/>
      <c r="S104" s="483"/>
      <c r="T104" s="483"/>
      <c r="U104" s="483"/>
      <c r="V104" s="483"/>
      <c r="W104" s="483"/>
      <c r="X104" s="483"/>
      <c r="Y104" s="483"/>
      <c r="Z104" s="483"/>
      <c r="AA104" s="483"/>
      <c r="AB104" s="483"/>
      <c r="AC104" s="483"/>
      <c r="AD104" s="483"/>
      <c r="AE104" s="483"/>
      <c r="AF104" s="483"/>
      <c r="AG104" s="483"/>
      <c r="AH104" s="483"/>
      <c r="AI104" s="478"/>
      <c r="AJ104" s="479"/>
    </row>
    <row r="105" spans="4:36" x14ac:dyDescent="0.2">
      <c r="AI105" s="478"/>
      <c r="AJ105" s="479"/>
    </row>
    <row r="106" spans="4:36" x14ac:dyDescent="0.2">
      <c r="AI106" s="478"/>
      <c r="AJ106" s="479"/>
    </row>
    <row r="107" spans="4:36" x14ac:dyDescent="0.2">
      <c r="AI107" s="487"/>
    </row>
    <row r="108" spans="4:36" x14ac:dyDescent="0.2">
      <c r="AI108" s="487"/>
    </row>
    <row r="109" spans="4:36" x14ac:dyDescent="0.2">
      <c r="AI109" s="487"/>
    </row>
    <row r="110" spans="4:36" x14ac:dyDescent="0.2">
      <c r="AI110" s="487"/>
    </row>
  </sheetData>
  <mergeCells count="18">
    <mergeCell ref="H59:J59"/>
    <mergeCell ref="N59:AH59"/>
    <mergeCell ref="D68:AH68"/>
    <mergeCell ref="AG74:AH74"/>
    <mergeCell ref="AF81:AH81"/>
    <mergeCell ref="H48:AH48"/>
    <mergeCell ref="D52:AH52"/>
    <mergeCell ref="H54:J54"/>
    <mergeCell ref="AA54:AB54"/>
    <mergeCell ref="H56:J56"/>
    <mergeCell ref="AA56:AB56"/>
    <mergeCell ref="J1:Y1"/>
    <mergeCell ref="A39:B39"/>
    <mergeCell ref="O44:Q44"/>
    <mergeCell ref="S44:T44"/>
    <mergeCell ref="X44:AH44"/>
    <mergeCell ref="H47:J47"/>
    <mergeCell ref="Z47:AB47"/>
  </mergeCells>
  <conditionalFormatting sqref="IV38 AN38:BT38 BX38:DD38 DH38:EN38 ER38:FX38 GB38:HH38 HL38:IR38 D71:I71 I70 D47:G48 D26:G26 I26 D29:G30 D32:G32 D58:J58 D69:I69 D7:I25 D6:H6 D60:J67 E59:G59 K47:M47 D88:AH89 D42:M46 D83:M87 N42:N47 O82 O42:S43 D41:S41 T41:U43 O47:W47 V41:AD41 J8:AC9 V42:W46 J6:X7 D4:X5 J13:AC15 J18:AC18 J16:X17 J19:X19 D31:AC31 I29:X30 I32:X32 D28:AC28 D38:AH40 D37:X37 AD37:AH37 J24:X26 J10:X12 D27:X27 D33:AC33 Y42:AD43 O60:AH67 AE41:AH43 D81:AF81 D49:AH51 O83:AH87 AD4:AH5 AD26:AH29 AD25:AE25 AD7:AH24 AD6:AE6 AD31:AH33 AD30:AE30 J20:AC23 D73:AH73 D75:AH80 D74:AG74 D34:AH36 D56:H57 O57:AH58 O56:AA56 AC56:AH56 O45:U46 O44 R44:S44 U44 X42:X47 Y45:AH46 D55:J55 D54:G54 O55:AH55 O54:Z54 Y47 J69:AH71 O53:AH53 K53:N67 D53:J53 AC54:AJ54 AC47:AJ47 AI4:AJ46 AI48:AJ53 AI55:AJ88">
    <cfRule type="cellIs" dxfId="58" priority="59" stopIfTrue="1" operator="equal">
      <formula>0</formula>
    </cfRule>
  </conditionalFormatting>
  <conditionalFormatting sqref="D59">
    <cfRule type="cellIs" dxfId="57" priority="58" stopIfTrue="1" operator="equal">
      <formula>0</formula>
    </cfRule>
  </conditionalFormatting>
  <conditionalFormatting sqref="H47">
    <cfRule type="cellIs" dxfId="56" priority="57" stopIfTrue="1" operator="equal">
      <formula>0</formula>
    </cfRule>
  </conditionalFormatting>
  <conditionalFormatting sqref="H48">
    <cfRule type="cellIs" dxfId="55" priority="56" stopIfTrue="1" operator="equal">
      <formula>0</formula>
    </cfRule>
  </conditionalFormatting>
  <conditionalFormatting sqref="D70:H70">
    <cfRule type="cellIs" dxfId="54" priority="55" stopIfTrue="1" operator="equal">
      <formula>0</formula>
    </cfRule>
  </conditionalFormatting>
  <conditionalFormatting sqref="H26">
    <cfRule type="cellIs" dxfId="53" priority="54" stopIfTrue="1" operator="equal">
      <formula>0</formula>
    </cfRule>
  </conditionalFormatting>
  <conditionalFormatting sqref="H29">
    <cfRule type="cellIs" dxfId="52" priority="53" stopIfTrue="1" operator="equal">
      <formula>0</formula>
    </cfRule>
  </conditionalFormatting>
  <conditionalFormatting sqref="H30">
    <cfRule type="cellIs" dxfId="51" priority="52" stopIfTrue="1" operator="equal">
      <formula>0</formula>
    </cfRule>
  </conditionalFormatting>
  <conditionalFormatting sqref="H32">
    <cfRule type="cellIs" dxfId="50" priority="51" stopIfTrue="1" operator="equal">
      <formula>0</formula>
    </cfRule>
  </conditionalFormatting>
  <conditionalFormatting sqref="I6">
    <cfRule type="cellIs" dxfId="49" priority="50" stopIfTrue="1" operator="equal">
      <formula>0</formula>
    </cfRule>
  </conditionalFormatting>
  <conditionalFormatting sqref="H59">
    <cfRule type="cellIs" dxfId="48" priority="49" stopIfTrue="1" operator="equal">
      <formula>0</formula>
    </cfRule>
  </conditionalFormatting>
  <conditionalFormatting sqref="D82:N82 N83:N87">
    <cfRule type="cellIs" dxfId="47" priority="48" stopIfTrue="1" operator="equal">
      <formula>0</formula>
    </cfRule>
  </conditionalFormatting>
  <conditionalFormatting sqref="P73:Q73">
    <cfRule type="cellIs" dxfId="46" priority="47" stopIfTrue="1" operator="equal">
      <formula>0</formula>
    </cfRule>
  </conditionalFormatting>
  <conditionalFormatting sqref="N59">
    <cfRule type="cellIs" dxfId="45" priority="46" stopIfTrue="1" operator="equal">
      <formula>0</formula>
    </cfRule>
  </conditionalFormatting>
  <conditionalFormatting sqref="U78">
    <cfRule type="cellIs" dxfId="44" priority="45" stopIfTrue="1" operator="equal">
      <formula>0</formula>
    </cfRule>
  </conditionalFormatting>
  <conditionalFormatting sqref="U29:U30">
    <cfRule type="cellIs" dxfId="43" priority="44" stopIfTrue="1" operator="equal">
      <formula>0</formula>
    </cfRule>
  </conditionalFormatting>
  <conditionalFormatting sqref="U32">
    <cfRule type="cellIs" dxfId="42" priority="43" stopIfTrue="1" operator="equal">
      <formula>0</formula>
    </cfRule>
  </conditionalFormatting>
  <conditionalFormatting sqref="I57:J57">
    <cfRule type="cellIs" dxfId="41" priority="42" stopIfTrue="1" operator="equal">
      <formula>0</formula>
    </cfRule>
  </conditionalFormatting>
  <conditionalFormatting sqref="Z40">
    <cfRule type="cellIs" dxfId="40" priority="41" stopIfTrue="1" operator="equal">
      <formula>0</formula>
    </cfRule>
  </conditionalFormatting>
  <conditionalFormatting sqref="Y5:AC7">
    <cfRule type="cellIs" dxfId="39" priority="40" stopIfTrue="1" operator="equal">
      <formula>0</formula>
    </cfRule>
  </conditionalFormatting>
  <conditionalFormatting sqref="Y10:AC11">
    <cfRule type="cellIs" dxfId="38" priority="39" stopIfTrue="1" operator="equal">
      <formula>0</formula>
    </cfRule>
  </conditionalFormatting>
  <conditionalFormatting sqref="Y16:AC16">
    <cfRule type="cellIs" dxfId="37" priority="38" stopIfTrue="1" operator="equal">
      <formula>0</formula>
    </cfRule>
  </conditionalFormatting>
  <conditionalFormatting sqref="Y17:AC17">
    <cfRule type="cellIs" dxfId="36" priority="37" stopIfTrue="1" operator="equal">
      <formula>0</formula>
    </cfRule>
  </conditionalFormatting>
  <conditionalFormatting sqref="Y19:AC19">
    <cfRule type="cellIs" dxfId="35" priority="36" stopIfTrue="1" operator="equal">
      <formula>0</formula>
    </cfRule>
  </conditionalFormatting>
  <conditionalFormatting sqref="Y25:AC26">
    <cfRule type="cellIs" dxfId="34" priority="35" stopIfTrue="1" operator="equal">
      <formula>0</formula>
    </cfRule>
  </conditionalFormatting>
  <conditionalFormatting sqref="Y29:AC30">
    <cfRule type="cellIs" dxfId="33" priority="34" stopIfTrue="1" operator="equal">
      <formula>0</formula>
    </cfRule>
  </conditionalFormatting>
  <conditionalFormatting sqref="Y37:AC37">
    <cfRule type="cellIs" dxfId="32" priority="33" stopIfTrue="1" operator="equal">
      <formula>0</formula>
    </cfRule>
  </conditionalFormatting>
  <conditionalFormatting sqref="Y24:AC24">
    <cfRule type="cellIs" dxfId="31" priority="32" stopIfTrue="1" operator="equal">
      <formula>0</formula>
    </cfRule>
  </conditionalFormatting>
  <conditionalFormatting sqref="Y4:AC4">
    <cfRule type="cellIs" dxfId="30" priority="31" stopIfTrue="1" operator="equal">
      <formula>0</formula>
    </cfRule>
  </conditionalFormatting>
  <conditionalFormatting sqref="Y12:AC12">
    <cfRule type="cellIs" dxfId="29" priority="30" stopIfTrue="1" operator="equal">
      <formula>0</formula>
    </cfRule>
  </conditionalFormatting>
  <conditionalFormatting sqref="Y27:AC27">
    <cfRule type="cellIs" dxfId="28" priority="29" stopIfTrue="1" operator="equal">
      <formula>0</formula>
    </cfRule>
  </conditionalFormatting>
  <conditionalFormatting sqref="Y32:AC32">
    <cfRule type="cellIs" dxfId="27" priority="28" stopIfTrue="1" operator="equal">
      <formula>0</formula>
    </cfRule>
  </conditionalFormatting>
  <conditionalFormatting sqref="P82:AE82">
    <cfRule type="cellIs" dxfId="26" priority="27" stopIfTrue="1" operator="equal">
      <formula>0</formula>
    </cfRule>
  </conditionalFormatting>
  <conditionalFormatting sqref="AF81">
    <cfRule type="cellIs" dxfId="25" priority="26" stopIfTrue="1" operator="equal">
      <formula>0</formula>
    </cfRule>
  </conditionalFormatting>
  <conditionalFormatting sqref="AH57">
    <cfRule type="cellIs" dxfId="24" priority="25" stopIfTrue="1" operator="equal">
      <formula>0</formula>
    </cfRule>
  </conditionalFormatting>
  <conditionalFormatting sqref="AH85">
    <cfRule type="cellIs" dxfId="23" priority="24" stopIfTrue="1" operator="equal">
      <formula>0</formula>
    </cfRule>
  </conditionalFormatting>
  <conditionalFormatting sqref="AF25:AH25">
    <cfRule type="cellIs" dxfId="22" priority="23" stopIfTrue="1" operator="equal">
      <formula>0</formula>
    </cfRule>
  </conditionalFormatting>
  <conditionalFormatting sqref="AF30:AH30">
    <cfRule type="cellIs" dxfId="21" priority="22" stopIfTrue="1" operator="equal">
      <formula>0</formula>
    </cfRule>
  </conditionalFormatting>
  <conditionalFormatting sqref="AF6:AH6">
    <cfRule type="cellIs" dxfId="20" priority="21" stopIfTrue="1" operator="equal">
      <formula>0</formula>
    </cfRule>
  </conditionalFormatting>
  <conditionalFormatting sqref="AI48">
    <cfRule type="cellIs" dxfId="19" priority="20" stopIfTrue="1" operator="equal">
      <formula>0</formula>
    </cfRule>
  </conditionalFormatting>
  <conditionalFormatting sqref="AI59">
    <cfRule type="cellIs" dxfId="18" priority="19" stopIfTrue="1" operator="equal">
      <formula>0</formula>
    </cfRule>
  </conditionalFormatting>
  <conditionalFormatting sqref="D72:AH72">
    <cfRule type="cellIs" dxfId="17" priority="18" stopIfTrue="1" operator="equal">
      <formula>0</formula>
    </cfRule>
  </conditionalFormatting>
  <conditionalFormatting sqref="AG74">
    <cfRule type="cellIs" dxfId="16" priority="17" stopIfTrue="1" operator="equal">
      <formula>0</formula>
    </cfRule>
  </conditionalFormatting>
  <conditionalFormatting sqref="AI74">
    <cfRule type="cellIs" dxfId="15" priority="16" stopIfTrue="1" operator="equal">
      <formula>0</formula>
    </cfRule>
  </conditionalFormatting>
  <conditionalFormatting sqref="AF82:AH82">
    <cfRule type="cellIs" dxfId="14" priority="15" stopIfTrue="1" operator="equal">
      <formula>0</formula>
    </cfRule>
  </conditionalFormatting>
  <conditionalFormatting sqref="O44">
    <cfRule type="cellIs" dxfId="13" priority="14" stopIfTrue="1" operator="equal">
      <formula>0</formula>
    </cfRule>
  </conditionalFormatting>
  <conditionalFormatting sqref="S44">
    <cfRule type="cellIs" dxfId="12" priority="13" stopIfTrue="1" operator="equal">
      <formula>0</formula>
    </cfRule>
  </conditionalFormatting>
  <conditionalFormatting sqref="X44">
    <cfRule type="cellIs" dxfId="11" priority="12" stopIfTrue="1" operator="equal">
      <formula>0</formula>
    </cfRule>
  </conditionalFormatting>
  <conditionalFormatting sqref="AI44">
    <cfRule type="cellIs" dxfId="10" priority="11" stopIfTrue="1" operator="equal">
      <formula>0</formula>
    </cfRule>
  </conditionalFormatting>
  <conditionalFormatting sqref="H54">
    <cfRule type="cellIs" dxfId="9" priority="10" stopIfTrue="1" operator="equal">
      <formula>0</formula>
    </cfRule>
  </conditionalFormatting>
  <conditionalFormatting sqref="AA54">
    <cfRule type="cellIs" dxfId="8" priority="9" stopIfTrue="1" operator="equal">
      <formula>0</formula>
    </cfRule>
  </conditionalFormatting>
  <conditionalFormatting sqref="AI54">
    <cfRule type="cellIs" dxfId="7" priority="8" stopIfTrue="1" operator="equal">
      <formula>0</formula>
    </cfRule>
  </conditionalFormatting>
  <conditionalFormatting sqref="Z47">
    <cfRule type="cellIs" dxfId="6" priority="7" stopIfTrue="1" operator="equal">
      <formula>0</formula>
    </cfRule>
  </conditionalFormatting>
  <conditionalFormatting sqref="AI47">
    <cfRule type="cellIs" dxfId="5" priority="6" stopIfTrue="1" operator="equal">
      <formula>0</formula>
    </cfRule>
  </conditionalFormatting>
  <conditionalFormatting sqref="D68">
    <cfRule type="cellIs" dxfId="4" priority="5" stopIfTrue="1" operator="equal">
      <formula>0</formula>
    </cfRule>
  </conditionalFormatting>
  <conditionalFormatting sqref="AI68">
    <cfRule type="cellIs" dxfId="3" priority="4" stopIfTrue="1" operator="equal">
      <formula>0</formula>
    </cfRule>
  </conditionalFormatting>
  <conditionalFormatting sqref="AI81">
    <cfRule type="cellIs" dxfId="2" priority="3" stopIfTrue="1" operator="equal">
      <formula>0</formula>
    </cfRule>
  </conditionalFormatting>
  <conditionalFormatting sqref="D52">
    <cfRule type="cellIs" dxfId="1" priority="2" stopIfTrue="1" operator="equal">
      <formula>0</formula>
    </cfRule>
  </conditionalFormatting>
  <conditionalFormatting sqref="AI52">
    <cfRule type="cellIs" dxfId="0" priority="1" stopIfTrue="1" operator="equal">
      <formula>0</formula>
    </cfRule>
  </conditionalFormatting>
  <pageMargins left="0.11811023622047245" right="0.11811023622047245" top="0.23622047244094491" bottom="0.15748031496062992" header="0.11811023622047245" footer="0.15748031496062992"/>
  <pageSetup paperSize="9" scale="75" orientation="landscape" horizontalDpi="4294967293" verticalDpi="1200" r:id="rId1"/>
  <headerFooter alignWithMargins="0"/>
  <rowBreaks count="1" manualBreakCount="1">
    <brk id="38" max="35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91"/>
  <sheetViews>
    <sheetView zoomScaleNormal="100" workbookViewId="0">
      <selection activeCell="A4" sqref="A4:IV4"/>
    </sheetView>
  </sheetViews>
  <sheetFormatPr defaultColWidth="9.140625" defaultRowHeight="12.75" x14ac:dyDescent="0.2"/>
  <cols>
    <col min="1" max="1" width="5" style="72" bestFit="1" customWidth="1"/>
    <col min="2" max="2" width="26.42578125" style="77" bestFit="1" customWidth="1"/>
    <col min="3" max="3" width="6.140625" style="78" customWidth="1"/>
    <col min="4" max="31" width="4.7109375" style="79" customWidth="1"/>
    <col min="32" max="33" width="4.7109375" style="79" hidden="1" customWidth="1"/>
    <col min="34" max="34" width="5.85546875" style="80" customWidth="1"/>
    <col min="35" max="35" width="4.85546875" style="75" bestFit="1" customWidth="1"/>
    <col min="36" max="16384" width="9.140625" style="76"/>
  </cols>
  <sheetData>
    <row r="1" spans="1:35" x14ac:dyDescent="0.2">
      <c r="B1" s="73"/>
      <c r="C1" s="74"/>
      <c r="D1" s="74"/>
      <c r="E1" s="74"/>
      <c r="F1" s="74"/>
      <c r="G1" s="74"/>
      <c r="H1" s="74"/>
      <c r="I1" s="74"/>
      <c r="J1" s="375" t="s">
        <v>90</v>
      </c>
      <c r="K1" s="375"/>
      <c r="L1" s="375"/>
      <c r="M1" s="375"/>
      <c r="N1" s="375"/>
      <c r="O1" s="375"/>
      <c r="P1" s="375"/>
      <c r="Q1" s="375"/>
      <c r="R1" s="375"/>
      <c r="S1" s="375"/>
      <c r="T1" s="375"/>
      <c r="U1" s="375"/>
      <c r="V1" s="375"/>
      <c r="W1" s="375"/>
      <c r="X1" s="375"/>
      <c r="Y1" s="375"/>
      <c r="Z1" s="74"/>
      <c r="AA1" s="74"/>
      <c r="AB1" s="74"/>
      <c r="AC1" s="74"/>
      <c r="AD1" s="74"/>
      <c r="AE1" s="74"/>
      <c r="AF1" s="74"/>
      <c r="AG1" s="74"/>
      <c r="AH1" s="74"/>
    </row>
    <row r="2" spans="1:35" ht="6" customHeight="1" x14ac:dyDescent="0.2"/>
    <row r="3" spans="1:35" s="87" customFormat="1" ht="38.25" x14ac:dyDescent="0.25">
      <c r="A3" s="81" t="s">
        <v>0</v>
      </c>
      <c r="B3" s="82" t="s">
        <v>1</v>
      </c>
      <c r="C3" s="83" t="s">
        <v>2</v>
      </c>
      <c r="D3" s="84">
        <v>1</v>
      </c>
      <c r="E3" s="84">
        <v>2</v>
      </c>
      <c r="F3" s="84">
        <v>3</v>
      </c>
      <c r="G3" s="84">
        <v>4</v>
      </c>
      <c r="H3" s="84">
        <v>5</v>
      </c>
      <c r="I3" s="84">
        <v>6</v>
      </c>
      <c r="J3" s="84">
        <v>7</v>
      </c>
      <c r="K3" s="84">
        <v>8</v>
      </c>
      <c r="L3" s="84">
        <v>9</v>
      </c>
      <c r="M3" s="84">
        <v>10</v>
      </c>
      <c r="N3" s="84">
        <v>11</v>
      </c>
      <c r="O3" s="84">
        <v>12</v>
      </c>
      <c r="P3" s="84">
        <v>13</v>
      </c>
      <c r="Q3" s="84">
        <v>14</v>
      </c>
      <c r="R3" s="84">
        <v>15</v>
      </c>
      <c r="S3" s="84">
        <v>16</v>
      </c>
      <c r="T3" s="84">
        <v>17</v>
      </c>
      <c r="U3" s="84">
        <v>18</v>
      </c>
      <c r="V3" s="84">
        <v>19</v>
      </c>
      <c r="W3" s="84">
        <v>20</v>
      </c>
      <c r="X3" s="84">
        <v>21</v>
      </c>
      <c r="Y3" s="84">
        <v>22</v>
      </c>
      <c r="Z3" s="84">
        <v>23</v>
      </c>
      <c r="AA3" s="84">
        <v>24</v>
      </c>
      <c r="AB3" s="84">
        <v>25</v>
      </c>
      <c r="AC3" s="84">
        <v>26</v>
      </c>
      <c r="AD3" s="84">
        <v>27</v>
      </c>
      <c r="AE3" s="84">
        <v>28</v>
      </c>
      <c r="AF3" s="84">
        <v>30</v>
      </c>
      <c r="AG3" s="84">
        <v>31</v>
      </c>
      <c r="AH3" s="85" t="s">
        <v>3</v>
      </c>
      <c r="AI3" s="86" t="s">
        <v>4</v>
      </c>
    </row>
    <row r="4" spans="1:35" s="96" customFormat="1" ht="17.25" customHeight="1" x14ac:dyDescent="0.2">
      <c r="A4" s="88">
        <v>10</v>
      </c>
      <c r="B4" s="89" t="s">
        <v>5</v>
      </c>
      <c r="C4" s="90">
        <v>95.6</v>
      </c>
      <c r="D4" s="91">
        <v>0</v>
      </c>
      <c r="E4" s="91">
        <v>0</v>
      </c>
      <c r="F4" s="91">
        <v>0</v>
      </c>
      <c r="G4" s="91">
        <v>0</v>
      </c>
      <c r="H4" s="91">
        <v>1.7</v>
      </c>
      <c r="I4" s="91">
        <v>0</v>
      </c>
      <c r="J4" s="91">
        <v>0</v>
      </c>
      <c r="K4" s="91">
        <v>0</v>
      </c>
      <c r="L4" s="91">
        <v>0</v>
      </c>
      <c r="M4" s="91">
        <v>0.9</v>
      </c>
      <c r="N4" s="91">
        <v>0</v>
      </c>
      <c r="O4" s="91">
        <v>0</v>
      </c>
      <c r="P4" s="91">
        <v>0</v>
      </c>
      <c r="Q4" s="91">
        <v>0</v>
      </c>
      <c r="R4" s="91">
        <v>0</v>
      </c>
      <c r="S4" s="91">
        <v>0</v>
      </c>
      <c r="T4" s="91">
        <v>0</v>
      </c>
      <c r="U4" s="91">
        <v>0</v>
      </c>
      <c r="V4" s="91">
        <v>0</v>
      </c>
      <c r="W4" s="92">
        <v>0</v>
      </c>
      <c r="X4" s="92">
        <v>0</v>
      </c>
      <c r="Y4" s="92">
        <v>0</v>
      </c>
      <c r="Z4" s="92">
        <v>0</v>
      </c>
      <c r="AA4" s="91">
        <v>0</v>
      </c>
      <c r="AB4" s="91">
        <v>0</v>
      </c>
      <c r="AC4" s="91">
        <v>0</v>
      </c>
      <c r="AD4" s="91">
        <v>0</v>
      </c>
      <c r="AE4" s="91">
        <v>1.4</v>
      </c>
      <c r="AF4" s="93"/>
      <c r="AG4" s="93"/>
      <c r="AH4" s="94">
        <f>SUM(D4:AG4)</f>
        <v>4</v>
      </c>
      <c r="AI4" s="95">
        <f t="shared" ref="AI4:AI40" si="0">AH4/C4</f>
        <v>4.1841004184100423E-2</v>
      </c>
    </row>
    <row r="5" spans="1:35" s="87" customFormat="1" ht="17.25" customHeight="1" x14ac:dyDescent="0.2">
      <c r="A5" s="88">
        <v>38</v>
      </c>
      <c r="B5" s="89" t="s">
        <v>6</v>
      </c>
      <c r="C5" s="90">
        <v>76.599999999999994</v>
      </c>
      <c r="D5" s="92">
        <v>0</v>
      </c>
      <c r="E5" s="92">
        <v>0</v>
      </c>
      <c r="F5" s="92">
        <v>0</v>
      </c>
      <c r="G5" s="92">
        <v>0</v>
      </c>
      <c r="H5" s="92">
        <v>0.3</v>
      </c>
      <c r="I5" s="92">
        <v>0</v>
      </c>
      <c r="J5" s="92">
        <v>0</v>
      </c>
      <c r="K5" s="92">
        <v>0</v>
      </c>
      <c r="L5" s="92">
        <v>0</v>
      </c>
      <c r="M5" s="92">
        <v>0</v>
      </c>
      <c r="N5" s="92">
        <v>0</v>
      </c>
      <c r="O5" s="92">
        <v>0</v>
      </c>
      <c r="P5" s="92">
        <v>0</v>
      </c>
      <c r="Q5" s="92">
        <v>0.6</v>
      </c>
      <c r="R5" s="92">
        <v>0</v>
      </c>
      <c r="S5" s="92">
        <v>0</v>
      </c>
      <c r="T5" s="92">
        <v>0</v>
      </c>
      <c r="U5" s="92">
        <v>0</v>
      </c>
      <c r="V5" s="92">
        <v>0</v>
      </c>
      <c r="W5" s="92">
        <v>0</v>
      </c>
      <c r="X5" s="92">
        <v>0</v>
      </c>
      <c r="Y5" s="92">
        <v>0</v>
      </c>
      <c r="Z5" s="92">
        <v>0</v>
      </c>
      <c r="AA5" s="92">
        <v>0</v>
      </c>
      <c r="AB5" s="92">
        <v>0</v>
      </c>
      <c r="AC5" s="92">
        <v>0</v>
      </c>
      <c r="AD5" s="92">
        <v>0</v>
      </c>
      <c r="AE5" s="92">
        <v>0</v>
      </c>
      <c r="AF5" s="97"/>
      <c r="AG5" s="97"/>
      <c r="AH5" s="94">
        <f t="shared" ref="AH5:AH40" si="1">SUM(D5:AG5)</f>
        <v>0.89999999999999991</v>
      </c>
      <c r="AI5" s="95">
        <f t="shared" si="0"/>
        <v>1.1749347258485639E-2</v>
      </c>
    </row>
    <row r="6" spans="1:35" s="87" customFormat="1" ht="17.25" customHeight="1" x14ac:dyDescent="0.2">
      <c r="A6" s="88">
        <v>40</v>
      </c>
      <c r="B6" s="89" t="s">
        <v>7</v>
      </c>
      <c r="C6" s="90">
        <v>73</v>
      </c>
      <c r="D6" s="92">
        <v>0</v>
      </c>
      <c r="E6" s="92">
        <v>0</v>
      </c>
      <c r="F6" s="92">
        <v>0</v>
      </c>
      <c r="G6" s="92">
        <v>0</v>
      </c>
      <c r="H6" s="92">
        <v>0.6</v>
      </c>
      <c r="I6" s="92">
        <v>0</v>
      </c>
      <c r="J6" s="92">
        <v>0</v>
      </c>
      <c r="K6" s="92">
        <v>0</v>
      </c>
      <c r="L6" s="98">
        <v>0</v>
      </c>
      <c r="M6" s="98">
        <v>0</v>
      </c>
      <c r="N6" s="92">
        <v>0</v>
      </c>
      <c r="O6" s="92">
        <v>0</v>
      </c>
      <c r="P6" s="92">
        <v>0</v>
      </c>
      <c r="Q6" s="92">
        <v>0</v>
      </c>
      <c r="R6" s="92">
        <v>0</v>
      </c>
      <c r="S6" s="92">
        <v>0</v>
      </c>
      <c r="T6" s="92">
        <v>0</v>
      </c>
      <c r="U6" s="92">
        <v>0</v>
      </c>
      <c r="V6" s="92">
        <v>0</v>
      </c>
      <c r="W6" s="92">
        <v>0</v>
      </c>
      <c r="X6" s="92">
        <v>0</v>
      </c>
      <c r="Y6" s="92">
        <v>0</v>
      </c>
      <c r="Z6" s="92">
        <v>0</v>
      </c>
      <c r="AA6" s="92">
        <v>0</v>
      </c>
      <c r="AB6" s="92">
        <v>0</v>
      </c>
      <c r="AC6" s="92">
        <v>0</v>
      </c>
      <c r="AD6" s="92">
        <v>0</v>
      </c>
      <c r="AE6" s="92">
        <v>1.1000000000000001</v>
      </c>
      <c r="AF6" s="97"/>
      <c r="AG6" s="97"/>
      <c r="AH6" s="94">
        <f t="shared" si="1"/>
        <v>1.7000000000000002</v>
      </c>
      <c r="AI6" s="95">
        <f t="shared" si="0"/>
        <v>2.3287671232876714E-2</v>
      </c>
    </row>
    <row r="7" spans="1:35" s="87" customFormat="1" ht="17.25" customHeight="1" x14ac:dyDescent="0.2">
      <c r="A7" s="88">
        <v>63</v>
      </c>
      <c r="B7" s="89" t="s">
        <v>8</v>
      </c>
      <c r="C7" s="90">
        <v>85</v>
      </c>
      <c r="D7" s="92">
        <v>0</v>
      </c>
      <c r="E7" s="92">
        <v>0</v>
      </c>
      <c r="F7" s="92">
        <v>0</v>
      </c>
      <c r="G7" s="92">
        <v>0</v>
      </c>
      <c r="H7" s="92">
        <v>1.2</v>
      </c>
      <c r="I7" s="92">
        <v>0</v>
      </c>
      <c r="J7" s="92">
        <v>0</v>
      </c>
      <c r="K7" s="92">
        <v>0</v>
      </c>
      <c r="L7" s="92">
        <v>0</v>
      </c>
      <c r="M7" s="92">
        <v>0</v>
      </c>
      <c r="N7" s="92">
        <v>0</v>
      </c>
      <c r="O7" s="92">
        <v>0</v>
      </c>
      <c r="P7" s="92">
        <v>0</v>
      </c>
      <c r="Q7" s="92">
        <v>0</v>
      </c>
      <c r="R7" s="92">
        <v>0</v>
      </c>
      <c r="S7" s="92">
        <v>0</v>
      </c>
      <c r="T7" s="92">
        <v>0</v>
      </c>
      <c r="U7" s="92">
        <v>0</v>
      </c>
      <c r="V7" s="92">
        <v>0</v>
      </c>
      <c r="W7" s="92">
        <v>0</v>
      </c>
      <c r="X7" s="92">
        <v>0</v>
      </c>
      <c r="Y7" s="92">
        <v>0</v>
      </c>
      <c r="Z7" s="92">
        <v>0</v>
      </c>
      <c r="AA7" s="92">
        <v>0</v>
      </c>
      <c r="AB7" s="92">
        <v>0</v>
      </c>
      <c r="AC7" s="92">
        <v>0</v>
      </c>
      <c r="AD7" s="92">
        <v>0</v>
      </c>
      <c r="AE7" s="92">
        <v>1</v>
      </c>
      <c r="AF7" s="97"/>
      <c r="AG7" s="97"/>
      <c r="AH7" s="94">
        <f t="shared" si="1"/>
        <v>2.2000000000000002</v>
      </c>
      <c r="AI7" s="95">
        <f t="shared" si="0"/>
        <v>2.5882352941176474E-2</v>
      </c>
    </row>
    <row r="8" spans="1:35" s="87" customFormat="1" ht="17.25" customHeight="1" x14ac:dyDescent="0.2">
      <c r="A8" s="88">
        <v>82</v>
      </c>
      <c r="B8" s="89" t="s">
        <v>9</v>
      </c>
      <c r="C8" s="90">
        <v>69</v>
      </c>
      <c r="D8" s="92">
        <v>0</v>
      </c>
      <c r="E8" s="92">
        <v>0</v>
      </c>
      <c r="F8" s="92">
        <v>0</v>
      </c>
      <c r="G8" s="92">
        <v>0</v>
      </c>
      <c r="H8" s="92">
        <v>3.6</v>
      </c>
      <c r="I8" s="92">
        <v>0</v>
      </c>
      <c r="J8" s="92">
        <v>0</v>
      </c>
      <c r="K8" s="92">
        <v>0</v>
      </c>
      <c r="L8" s="92">
        <v>0</v>
      </c>
      <c r="M8" s="92" t="s">
        <v>28</v>
      </c>
      <c r="N8" s="92">
        <v>0</v>
      </c>
      <c r="O8" s="92">
        <v>0</v>
      </c>
      <c r="P8" s="92">
        <v>0</v>
      </c>
      <c r="Q8" s="92" t="s">
        <v>28</v>
      </c>
      <c r="R8" s="92">
        <v>0</v>
      </c>
      <c r="S8" s="92">
        <v>0</v>
      </c>
      <c r="T8" s="92">
        <v>0</v>
      </c>
      <c r="U8" s="92">
        <v>0</v>
      </c>
      <c r="V8" s="92">
        <v>0</v>
      </c>
      <c r="W8" s="92">
        <v>0</v>
      </c>
      <c r="X8" s="92">
        <v>0</v>
      </c>
      <c r="Y8" s="92">
        <v>0</v>
      </c>
      <c r="Z8" s="92">
        <v>0</v>
      </c>
      <c r="AA8" s="92">
        <v>0</v>
      </c>
      <c r="AB8" s="92">
        <v>0</v>
      </c>
      <c r="AC8" s="92">
        <v>0</v>
      </c>
      <c r="AD8" s="92">
        <v>0</v>
      </c>
      <c r="AE8" s="92">
        <v>0.7</v>
      </c>
      <c r="AF8" s="97"/>
      <c r="AG8" s="97"/>
      <c r="AH8" s="94">
        <f t="shared" si="1"/>
        <v>4.3</v>
      </c>
      <c r="AI8" s="95">
        <f t="shared" si="0"/>
        <v>6.2318840579710141E-2</v>
      </c>
    </row>
    <row r="9" spans="1:35" ht="17.25" customHeight="1" x14ac:dyDescent="0.2">
      <c r="A9" s="88">
        <v>90</v>
      </c>
      <c r="B9" s="99" t="s">
        <v>91</v>
      </c>
      <c r="C9" s="90">
        <v>61.9</v>
      </c>
      <c r="D9" s="92">
        <v>0</v>
      </c>
      <c r="E9" s="92">
        <v>0</v>
      </c>
      <c r="F9" s="92">
        <v>0</v>
      </c>
      <c r="G9" s="92">
        <v>0</v>
      </c>
      <c r="H9" s="92">
        <v>1.1000000000000001</v>
      </c>
      <c r="I9" s="92">
        <v>0</v>
      </c>
      <c r="J9" s="92">
        <v>0</v>
      </c>
      <c r="K9" s="92">
        <v>0</v>
      </c>
      <c r="L9" s="92">
        <v>0</v>
      </c>
      <c r="M9" s="92">
        <v>0</v>
      </c>
      <c r="N9" s="92">
        <v>0</v>
      </c>
      <c r="O9" s="92">
        <v>0</v>
      </c>
      <c r="P9" s="92">
        <v>0</v>
      </c>
      <c r="Q9" s="92">
        <v>0</v>
      </c>
      <c r="R9" s="92">
        <v>0</v>
      </c>
      <c r="S9" s="92">
        <v>0</v>
      </c>
      <c r="T9" s="92">
        <v>0</v>
      </c>
      <c r="U9" s="92">
        <v>0</v>
      </c>
      <c r="V9" s="92">
        <v>0</v>
      </c>
      <c r="W9" s="92">
        <v>0</v>
      </c>
      <c r="X9" s="92">
        <v>0</v>
      </c>
      <c r="Y9" s="92">
        <v>0</v>
      </c>
      <c r="Z9" s="92">
        <v>0</v>
      </c>
      <c r="AA9" s="92">
        <v>0</v>
      </c>
      <c r="AB9" s="92">
        <v>0</v>
      </c>
      <c r="AC9" s="92">
        <v>0</v>
      </c>
      <c r="AD9" s="92">
        <v>0</v>
      </c>
      <c r="AE9" s="92">
        <v>3.4</v>
      </c>
      <c r="AF9" s="97"/>
      <c r="AG9" s="97"/>
      <c r="AH9" s="94">
        <f t="shared" si="1"/>
        <v>4.5</v>
      </c>
      <c r="AI9" s="95">
        <f t="shared" si="0"/>
        <v>7.2697899838449112E-2</v>
      </c>
    </row>
    <row r="10" spans="1:35" ht="17.25" customHeight="1" x14ac:dyDescent="0.2">
      <c r="A10" s="88">
        <v>94</v>
      </c>
      <c r="B10" s="89" t="s">
        <v>10</v>
      </c>
      <c r="C10" s="90">
        <v>70</v>
      </c>
      <c r="D10" s="92">
        <v>0</v>
      </c>
      <c r="E10" s="92">
        <v>0</v>
      </c>
      <c r="F10" s="92">
        <v>0</v>
      </c>
      <c r="G10" s="92">
        <v>0</v>
      </c>
      <c r="H10" s="92">
        <v>2.2999999999999998</v>
      </c>
      <c r="I10" s="92">
        <v>0</v>
      </c>
      <c r="J10" s="92">
        <v>0</v>
      </c>
      <c r="K10" s="92">
        <v>0</v>
      </c>
      <c r="L10" s="92">
        <v>0</v>
      </c>
      <c r="M10" s="92">
        <v>6.8</v>
      </c>
      <c r="N10" s="92">
        <v>0</v>
      </c>
      <c r="O10" s="92">
        <v>0</v>
      </c>
      <c r="P10" s="92">
        <v>0</v>
      </c>
      <c r="Q10" s="92">
        <v>0</v>
      </c>
      <c r="R10" s="92">
        <v>0</v>
      </c>
      <c r="S10" s="92">
        <v>0</v>
      </c>
      <c r="T10" s="92">
        <v>0</v>
      </c>
      <c r="U10" s="92">
        <v>0</v>
      </c>
      <c r="V10" s="92">
        <v>0</v>
      </c>
      <c r="W10" s="92">
        <v>0</v>
      </c>
      <c r="X10" s="92">
        <v>0</v>
      </c>
      <c r="Y10" s="92">
        <v>0</v>
      </c>
      <c r="Z10" s="92">
        <v>0</v>
      </c>
      <c r="AA10" s="92">
        <v>0</v>
      </c>
      <c r="AB10" s="92">
        <v>0</v>
      </c>
      <c r="AC10" s="92">
        <v>0</v>
      </c>
      <c r="AD10" s="92">
        <v>0</v>
      </c>
      <c r="AE10" s="92">
        <v>2.2999999999999998</v>
      </c>
      <c r="AF10" s="97"/>
      <c r="AG10" s="97"/>
      <c r="AH10" s="94">
        <f t="shared" si="1"/>
        <v>11.399999999999999</v>
      </c>
      <c r="AI10" s="95">
        <f t="shared" si="0"/>
        <v>0.16285714285714284</v>
      </c>
    </row>
    <row r="11" spans="1:35" ht="17.25" customHeight="1" x14ac:dyDescent="0.2">
      <c r="A11" s="88">
        <v>105</v>
      </c>
      <c r="B11" s="89" t="s">
        <v>85</v>
      </c>
      <c r="C11" s="90">
        <v>95</v>
      </c>
      <c r="D11" s="92">
        <v>0</v>
      </c>
      <c r="E11" s="92">
        <v>0</v>
      </c>
      <c r="F11" s="92">
        <v>0</v>
      </c>
      <c r="G11" s="92">
        <v>0</v>
      </c>
      <c r="H11" s="92">
        <v>0.4</v>
      </c>
      <c r="I11" s="92">
        <v>0</v>
      </c>
      <c r="J11" s="92">
        <v>0</v>
      </c>
      <c r="K11" s="92">
        <v>0</v>
      </c>
      <c r="L11" s="92">
        <v>0</v>
      </c>
      <c r="M11" s="92">
        <v>0</v>
      </c>
      <c r="N11" s="92">
        <v>0</v>
      </c>
      <c r="O11" s="92">
        <v>0</v>
      </c>
      <c r="P11" s="92">
        <v>0</v>
      </c>
      <c r="Q11" s="92">
        <v>0</v>
      </c>
      <c r="R11" s="92">
        <v>0</v>
      </c>
      <c r="S11" s="92">
        <v>0</v>
      </c>
      <c r="T11" s="92">
        <v>0</v>
      </c>
      <c r="U11" s="92">
        <v>0</v>
      </c>
      <c r="V11" s="92">
        <v>0</v>
      </c>
      <c r="W11" s="92">
        <v>0</v>
      </c>
      <c r="X11" s="92">
        <v>0</v>
      </c>
      <c r="Y11" s="92">
        <v>0.4</v>
      </c>
      <c r="Z11" s="92">
        <v>0</v>
      </c>
      <c r="AA11" s="92">
        <v>0</v>
      </c>
      <c r="AB11" s="92">
        <v>0</v>
      </c>
      <c r="AC11" s="92">
        <v>0</v>
      </c>
      <c r="AD11" s="92">
        <v>0</v>
      </c>
      <c r="AE11" s="92">
        <v>1.9</v>
      </c>
      <c r="AF11" s="97"/>
      <c r="AG11" s="97"/>
      <c r="AH11" s="94">
        <f t="shared" si="1"/>
        <v>2.7</v>
      </c>
      <c r="AI11" s="95">
        <f t="shared" si="0"/>
        <v>2.8421052631578948E-2</v>
      </c>
    </row>
    <row r="12" spans="1:35" ht="17.25" customHeight="1" x14ac:dyDescent="0.2">
      <c r="A12" s="88">
        <v>120</v>
      </c>
      <c r="B12" s="89" t="s">
        <v>12</v>
      </c>
      <c r="C12" s="90">
        <v>115.2</v>
      </c>
      <c r="D12" s="92">
        <v>0</v>
      </c>
      <c r="E12" s="92">
        <v>0</v>
      </c>
      <c r="F12" s="92">
        <v>0</v>
      </c>
      <c r="G12" s="92">
        <v>0</v>
      </c>
      <c r="H12" s="92">
        <v>0.4</v>
      </c>
      <c r="I12" s="92">
        <v>0</v>
      </c>
      <c r="J12" s="92">
        <v>0</v>
      </c>
      <c r="K12" s="92">
        <v>0</v>
      </c>
      <c r="L12" s="98">
        <v>0.3</v>
      </c>
      <c r="M12" s="98">
        <v>2</v>
      </c>
      <c r="N12" s="98">
        <v>0</v>
      </c>
      <c r="O12" s="98">
        <v>1.2</v>
      </c>
      <c r="P12" s="92">
        <v>0</v>
      </c>
      <c r="Q12" s="92">
        <v>0.2</v>
      </c>
      <c r="R12" s="92">
        <v>0</v>
      </c>
      <c r="S12" s="92" t="s">
        <v>28</v>
      </c>
      <c r="T12" s="92">
        <v>0</v>
      </c>
      <c r="U12" s="92">
        <v>0</v>
      </c>
      <c r="V12" s="92">
        <v>0</v>
      </c>
      <c r="W12" s="92">
        <v>0</v>
      </c>
      <c r="X12" s="92">
        <v>0</v>
      </c>
      <c r="Y12" s="92">
        <v>8.5</v>
      </c>
      <c r="Z12" s="92">
        <v>0.1</v>
      </c>
      <c r="AA12" s="92">
        <v>0</v>
      </c>
      <c r="AB12" s="92">
        <v>0</v>
      </c>
      <c r="AC12" s="92">
        <v>0</v>
      </c>
      <c r="AD12" s="92">
        <v>0</v>
      </c>
      <c r="AE12" s="92">
        <v>3</v>
      </c>
      <c r="AF12" s="97"/>
      <c r="AG12" s="97"/>
      <c r="AH12" s="94">
        <f t="shared" si="1"/>
        <v>15.700000000000001</v>
      </c>
      <c r="AI12" s="95">
        <f t="shared" si="0"/>
        <v>0.13628472222222224</v>
      </c>
    </row>
    <row r="13" spans="1:35" ht="17.25" customHeight="1" x14ac:dyDescent="0.2">
      <c r="A13" s="88">
        <v>130</v>
      </c>
      <c r="B13" s="89" t="s">
        <v>13</v>
      </c>
      <c r="C13" s="90">
        <v>135.4</v>
      </c>
      <c r="D13" s="92">
        <v>0</v>
      </c>
      <c r="E13" s="92">
        <v>0</v>
      </c>
      <c r="F13" s="92">
        <v>0</v>
      </c>
      <c r="G13" s="92">
        <v>0</v>
      </c>
      <c r="H13" s="92">
        <v>1.5</v>
      </c>
      <c r="I13" s="92">
        <v>0</v>
      </c>
      <c r="J13" s="92">
        <v>0</v>
      </c>
      <c r="K13" s="92">
        <v>0</v>
      </c>
      <c r="L13" s="98">
        <v>0</v>
      </c>
      <c r="M13" s="98">
        <v>3</v>
      </c>
      <c r="N13" s="98">
        <v>0</v>
      </c>
      <c r="O13" s="98">
        <v>4.7</v>
      </c>
      <c r="P13" s="92">
        <v>0</v>
      </c>
      <c r="Q13" s="92">
        <v>0</v>
      </c>
      <c r="R13" s="92">
        <v>0</v>
      </c>
      <c r="S13" s="92" t="s">
        <v>28</v>
      </c>
      <c r="T13" s="92">
        <v>0</v>
      </c>
      <c r="U13" s="92">
        <v>0</v>
      </c>
      <c r="V13" s="92">
        <v>0</v>
      </c>
      <c r="W13" s="92">
        <v>0</v>
      </c>
      <c r="X13" s="92">
        <v>0</v>
      </c>
      <c r="Y13" s="92">
        <v>0</v>
      </c>
      <c r="Z13" s="92">
        <v>0</v>
      </c>
      <c r="AA13" s="92">
        <v>0</v>
      </c>
      <c r="AB13" s="92">
        <v>0</v>
      </c>
      <c r="AC13" s="92">
        <v>0</v>
      </c>
      <c r="AD13" s="92">
        <v>0</v>
      </c>
      <c r="AE13" s="92">
        <v>8.8000000000000007</v>
      </c>
      <c r="AF13" s="97"/>
      <c r="AG13" s="97"/>
      <c r="AH13" s="94">
        <f t="shared" si="1"/>
        <v>18</v>
      </c>
      <c r="AI13" s="95">
        <f t="shared" si="0"/>
        <v>0.13293943870014771</v>
      </c>
    </row>
    <row r="14" spans="1:35" ht="17.25" customHeight="1" x14ac:dyDescent="0.2">
      <c r="A14" s="88">
        <v>160</v>
      </c>
      <c r="B14" s="99" t="s">
        <v>14</v>
      </c>
      <c r="C14" s="90">
        <v>69.7</v>
      </c>
      <c r="D14" s="92">
        <v>0</v>
      </c>
      <c r="E14" s="92">
        <v>0</v>
      </c>
      <c r="F14" s="92">
        <v>0</v>
      </c>
      <c r="G14" s="92">
        <v>0</v>
      </c>
      <c r="H14" s="92">
        <v>0</v>
      </c>
      <c r="I14" s="92">
        <v>0</v>
      </c>
      <c r="J14" s="92">
        <v>0</v>
      </c>
      <c r="K14" s="92">
        <v>0</v>
      </c>
      <c r="L14" s="92">
        <v>37.1</v>
      </c>
      <c r="M14" s="92">
        <v>0.5</v>
      </c>
      <c r="N14" s="92">
        <v>0</v>
      </c>
      <c r="O14" s="92">
        <v>0</v>
      </c>
      <c r="P14" s="92">
        <v>0</v>
      </c>
      <c r="Q14" s="92">
        <v>0</v>
      </c>
      <c r="R14" s="92">
        <v>0</v>
      </c>
      <c r="S14" s="92">
        <v>0</v>
      </c>
      <c r="T14" s="92">
        <v>0</v>
      </c>
      <c r="U14" s="92">
        <v>0</v>
      </c>
      <c r="V14" s="92">
        <v>0</v>
      </c>
      <c r="W14" s="92">
        <v>0</v>
      </c>
      <c r="X14" s="92">
        <v>0</v>
      </c>
      <c r="Y14" s="92">
        <v>0</v>
      </c>
      <c r="Z14" s="92">
        <v>0</v>
      </c>
      <c r="AA14" s="92">
        <v>0</v>
      </c>
      <c r="AB14" s="92">
        <v>0</v>
      </c>
      <c r="AC14" s="92">
        <v>0</v>
      </c>
      <c r="AD14" s="92">
        <v>0</v>
      </c>
      <c r="AE14" s="92">
        <v>1.5</v>
      </c>
      <c r="AF14" s="97"/>
      <c r="AG14" s="97"/>
      <c r="AH14" s="94">
        <f t="shared" si="1"/>
        <v>39.1</v>
      </c>
      <c r="AI14" s="95">
        <f t="shared" si="0"/>
        <v>0.5609756097560975</v>
      </c>
    </row>
    <row r="15" spans="1:35" ht="17.25" customHeight="1" x14ac:dyDescent="0.2">
      <c r="A15" s="88">
        <v>178</v>
      </c>
      <c r="B15" s="99" t="s">
        <v>15</v>
      </c>
      <c r="C15" s="90">
        <v>105.6</v>
      </c>
      <c r="D15" s="92">
        <v>0</v>
      </c>
      <c r="E15" s="92">
        <v>0</v>
      </c>
      <c r="F15" s="92">
        <v>0</v>
      </c>
      <c r="G15" s="92">
        <v>0</v>
      </c>
      <c r="H15" s="92">
        <v>0.5</v>
      </c>
      <c r="I15" s="92">
        <v>0</v>
      </c>
      <c r="J15" s="92">
        <v>0</v>
      </c>
      <c r="K15" s="92">
        <v>0</v>
      </c>
      <c r="L15" s="92">
        <v>3</v>
      </c>
      <c r="M15" s="92">
        <v>12</v>
      </c>
      <c r="N15" s="92">
        <v>0</v>
      </c>
      <c r="O15" s="92">
        <v>2</v>
      </c>
      <c r="P15" s="92">
        <v>0</v>
      </c>
      <c r="Q15" s="92">
        <v>0</v>
      </c>
      <c r="R15" s="92">
        <v>0</v>
      </c>
      <c r="S15" s="92">
        <v>0</v>
      </c>
      <c r="T15" s="92">
        <v>0</v>
      </c>
      <c r="U15" s="92">
        <v>0</v>
      </c>
      <c r="V15" s="92">
        <v>0</v>
      </c>
      <c r="W15" s="92">
        <v>0</v>
      </c>
      <c r="X15" s="92">
        <v>0</v>
      </c>
      <c r="Y15" s="92">
        <v>0</v>
      </c>
      <c r="Z15" s="92">
        <v>0</v>
      </c>
      <c r="AA15" s="92">
        <v>0</v>
      </c>
      <c r="AB15" s="92">
        <v>0</v>
      </c>
      <c r="AC15" s="92">
        <v>0</v>
      </c>
      <c r="AD15" s="92">
        <v>0</v>
      </c>
      <c r="AE15" s="92">
        <v>7.4</v>
      </c>
      <c r="AF15" s="97"/>
      <c r="AG15" s="97"/>
      <c r="AH15" s="94">
        <f t="shared" si="1"/>
        <v>24.9</v>
      </c>
      <c r="AI15" s="95">
        <f t="shared" si="0"/>
        <v>0.23579545454545456</v>
      </c>
    </row>
    <row r="16" spans="1:35" ht="17.25" customHeight="1" x14ac:dyDescent="0.2">
      <c r="A16" s="88">
        <v>211</v>
      </c>
      <c r="B16" s="89" t="s">
        <v>16</v>
      </c>
      <c r="C16" s="90">
        <v>102.9</v>
      </c>
      <c r="D16" s="92">
        <v>0</v>
      </c>
      <c r="E16" s="92">
        <v>0</v>
      </c>
      <c r="F16" s="92">
        <v>0</v>
      </c>
      <c r="G16" s="92">
        <v>0</v>
      </c>
      <c r="H16" s="92">
        <v>0</v>
      </c>
      <c r="I16" s="92">
        <v>0.2</v>
      </c>
      <c r="J16" s="92">
        <v>0</v>
      </c>
      <c r="K16" s="92">
        <v>0</v>
      </c>
      <c r="L16" s="92">
        <v>18.5</v>
      </c>
      <c r="M16" s="92">
        <v>0.6</v>
      </c>
      <c r="N16" s="92">
        <v>0</v>
      </c>
      <c r="O16" s="92">
        <v>9</v>
      </c>
      <c r="P16" s="92">
        <v>0</v>
      </c>
      <c r="Q16" s="92">
        <v>0</v>
      </c>
      <c r="R16" s="92">
        <v>0</v>
      </c>
      <c r="S16" s="92">
        <v>0</v>
      </c>
      <c r="T16" s="92">
        <v>0</v>
      </c>
      <c r="U16" s="92">
        <v>0</v>
      </c>
      <c r="V16" s="92">
        <v>0</v>
      </c>
      <c r="W16" s="92">
        <v>0</v>
      </c>
      <c r="X16" s="92">
        <v>0</v>
      </c>
      <c r="Y16" s="92">
        <v>0</v>
      </c>
      <c r="Z16" s="92">
        <v>0</v>
      </c>
      <c r="AA16" s="92">
        <v>0</v>
      </c>
      <c r="AB16" s="92">
        <v>0</v>
      </c>
      <c r="AC16" s="92">
        <v>0</v>
      </c>
      <c r="AD16" s="92">
        <v>0</v>
      </c>
      <c r="AE16" s="92">
        <v>2.8</v>
      </c>
      <c r="AF16" s="97"/>
      <c r="AG16" s="97"/>
      <c r="AH16" s="94">
        <f t="shared" si="1"/>
        <v>31.1</v>
      </c>
      <c r="AI16" s="95">
        <f t="shared" si="0"/>
        <v>0.30223517978620018</v>
      </c>
    </row>
    <row r="17" spans="1:35" ht="17.25" customHeight="1" x14ac:dyDescent="0.2">
      <c r="A17" s="88">
        <v>225</v>
      </c>
      <c r="B17" s="89" t="s">
        <v>17</v>
      </c>
      <c r="C17" s="90">
        <v>145.30000000000001</v>
      </c>
      <c r="D17" s="92">
        <v>0</v>
      </c>
      <c r="E17" s="92">
        <v>0</v>
      </c>
      <c r="F17" s="92">
        <v>0</v>
      </c>
      <c r="G17" s="92">
        <v>0</v>
      </c>
      <c r="H17" s="92">
        <v>0</v>
      </c>
      <c r="I17" s="92">
        <v>1</v>
      </c>
      <c r="J17" s="92">
        <v>0</v>
      </c>
      <c r="K17" s="92">
        <v>0</v>
      </c>
      <c r="L17" s="92">
        <v>0</v>
      </c>
      <c r="M17" s="92">
        <v>20</v>
      </c>
      <c r="N17" s="92">
        <v>0.4</v>
      </c>
      <c r="O17" s="92">
        <v>9.6</v>
      </c>
      <c r="P17" s="92">
        <v>0</v>
      </c>
      <c r="Q17" s="92">
        <v>0</v>
      </c>
      <c r="R17" s="92">
        <v>10.5</v>
      </c>
      <c r="S17" s="92">
        <v>0</v>
      </c>
      <c r="T17" s="92">
        <v>0</v>
      </c>
      <c r="U17" s="92">
        <v>0</v>
      </c>
      <c r="V17" s="92">
        <v>0</v>
      </c>
      <c r="W17" s="92">
        <v>0</v>
      </c>
      <c r="X17" s="92">
        <v>0</v>
      </c>
      <c r="Y17" s="92">
        <v>7.8</v>
      </c>
      <c r="Z17" s="92">
        <v>0</v>
      </c>
      <c r="AA17" s="92">
        <v>0</v>
      </c>
      <c r="AB17" s="92">
        <v>0</v>
      </c>
      <c r="AC17" s="92">
        <v>0</v>
      </c>
      <c r="AD17" s="92">
        <v>0</v>
      </c>
      <c r="AE17" s="92">
        <v>6.5</v>
      </c>
      <c r="AF17" s="97"/>
      <c r="AG17" s="97"/>
      <c r="AH17" s="94">
        <f t="shared" si="1"/>
        <v>55.8</v>
      </c>
      <c r="AI17" s="95">
        <f t="shared" si="0"/>
        <v>0.38403303509979347</v>
      </c>
    </row>
    <row r="18" spans="1:35" ht="17.25" customHeight="1" x14ac:dyDescent="0.2">
      <c r="A18" s="88">
        <v>310</v>
      </c>
      <c r="B18" s="89" t="s">
        <v>18</v>
      </c>
      <c r="C18" s="90">
        <v>147.4</v>
      </c>
      <c r="D18" s="92">
        <v>0</v>
      </c>
      <c r="E18" s="92">
        <v>0</v>
      </c>
      <c r="F18" s="92">
        <v>0</v>
      </c>
      <c r="G18" s="92">
        <v>0</v>
      </c>
      <c r="H18" s="92">
        <v>0</v>
      </c>
      <c r="I18" s="92">
        <v>4</v>
      </c>
      <c r="J18" s="92">
        <v>0</v>
      </c>
      <c r="K18" s="92">
        <v>0</v>
      </c>
      <c r="L18" s="92" t="s">
        <v>28</v>
      </c>
      <c r="M18" s="92">
        <v>3.6</v>
      </c>
      <c r="N18" s="92">
        <v>8</v>
      </c>
      <c r="O18" s="92">
        <v>6.5</v>
      </c>
      <c r="P18" s="92">
        <v>0</v>
      </c>
      <c r="Q18" s="92" t="s">
        <v>28</v>
      </c>
      <c r="R18" s="92">
        <v>1.5</v>
      </c>
      <c r="S18" s="92" t="s">
        <v>28</v>
      </c>
      <c r="T18" s="92">
        <v>0</v>
      </c>
      <c r="U18" s="92">
        <v>0</v>
      </c>
      <c r="V18" s="92">
        <v>0</v>
      </c>
      <c r="W18" s="92">
        <v>0</v>
      </c>
      <c r="X18" s="92" t="s">
        <v>28</v>
      </c>
      <c r="Y18" s="92">
        <v>0.2</v>
      </c>
      <c r="Z18" s="92">
        <v>0</v>
      </c>
      <c r="AA18" s="92">
        <v>0</v>
      </c>
      <c r="AB18" s="92">
        <v>0</v>
      </c>
      <c r="AC18" s="92">
        <v>0</v>
      </c>
      <c r="AD18" s="92">
        <v>0</v>
      </c>
      <c r="AE18" s="92">
        <v>3.2</v>
      </c>
      <c r="AF18" s="97"/>
      <c r="AG18" s="97"/>
      <c r="AH18" s="94">
        <f t="shared" si="1"/>
        <v>27</v>
      </c>
      <c r="AI18" s="95">
        <f t="shared" si="0"/>
        <v>0.18317503392130258</v>
      </c>
    </row>
    <row r="19" spans="1:35" ht="17.25" customHeight="1" x14ac:dyDescent="0.2">
      <c r="A19" s="88">
        <v>313</v>
      </c>
      <c r="B19" s="89" t="s">
        <v>19</v>
      </c>
      <c r="C19" s="90">
        <v>84</v>
      </c>
      <c r="D19" s="92">
        <v>0</v>
      </c>
      <c r="E19" s="92">
        <v>0</v>
      </c>
      <c r="F19" s="92">
        <v>0</v>
      </c>
      <c r="G19" s="92">
        <v>0</v>
      </c>
      <c r="H19" s="92">
        <v>0</v>
      </c>
      <c r="I19" s="92">
        <v>0</v>
      </c>
      <c r="J19" s="92">
        <v>0</v>
      </c>
      <c r="K19" s="92">
        <v>0</v>
      </c>
      <c r="L19" s="92">
        <v>0</v>
      </c>
      <c r="M19" s="92">
        <v>0</v>
      </c>
      <c r="N19" s="92">
        <v>11.8</v>
      </c>
      <c r="O19" s="92">
        <v>13</v>
      </c>
      <c r="P19" s="92">
        <v>5.3</v>
      </c>
      <c r="Q19" s="92">
        <v>0.4</v>
      </c>
      <c r="R19" s="92">
        <v>0</v>
      </c>
      <c r="S19" s="92">
        <v>0</v>
      </c>
      <c r="T19" s="92">
        <v>0</v>
      </c>
      <c r="U19" s="92">
        <v>0</v>
      </c>
      <c r="V19" s="92">
        <v>0</v>
      </c>
      <c r="W19" s="92">
        <v>0</v>
      </c>
      <c r="X19" s="92">
        <v>0</v>
      </c>
      <c r="Y19" s="92">
        <v>0</v>
      </c>
      <c r="Z19" s="92">
        <v>0</v>
      </c>
      <c r="AA19" s="92">
        <v>0</v>
      </c>
      <c r="AB19" s="92">
        <v>0</v>
      </c>
      <c r="AC19" s="92">
        <v>0</v>
      </c>
      <c r="AD19" s="92">
        <v>0</v>
      </c>
      <c r="AE19" s="92" t="s">
        <v>28</v>
      </c>
      <c r="AF19" s="97"/>
      <c r="AG19" s="97"/>
      <c r="AH19" s="94">
        <f t="shared" si="1"/>
        <v>30.5</v>
      </c>
      <c r="AI19" s="95">
        <f t="shared" si="0"/>
        <v>0.36309523809523808</v>
      </c>
    </row>
    <row r="20" spans="1:35" ht="17.25" customHeight="1" x14ac:dyDescent="0.2">
      <c r="A20" s="88">
        <v>320</v>
      </c>
      <c r="B20" s="89" t="s">
        <v>20</v>
      </c>
      <c r="C20" s="90">
        <v>111.2</v>
      </c>
      <c r="D20" s="92">
        <v>0</v>
      </c>
      <c r="E20" s="92">
        <v>0</v>
      </c>
      <c r="F20" s="92">
        <v>0</v>
      </c>
      <c r="G20" s="92">
        <v>0</v>
      </c>
      <c r="H20" s="92">
        <v>0</v>
      </c>
      <c r="I20" s="92">
        <v>0</v>
      </c>
      <c r="J20" s="92">
        <v>0</v>
      </c>
      <c r="K20" s="92">
        <v>0</v>
      </c>
      <c r="L20" s="98">
        <v>0</v>
      </c>
      <c r="M20" s="98">
        <v>0.1</v>
      </c>
      <c r="N20" s="98">
        <v>10.3</v>
      </c>
      <c r="O20" s="98">
        <v>13.1</v>
      </c>
      <c r="P20" s="92">
        <v>0.5</v>
      </c>
      <c r="Q20" s="92">
        <v>0</v>
      </c>
      <c r="R20" s="92" t="s">
        <v>28</v>
      </c>
      <c r="S20" s="92" t="s">
        <v>28</v>
      </c>
      <c r="T20" s="92">
        <v>0</v>
      </c>
      <c r="U20" s="92">
        <v>0</v>
      </c>
      <c r="V20" s="92">
        <v>0</v>
      </c>
      <c r="W20" s="92">
        <v>0</v>
      </c>
      <c r="X20" s="92">
        <v>0.7</v>
      </c>
      <c r="Y20" s="92">
        <v>2.2999999999999998</v>
      </c>
      <c r="Z20" s="92">
        <v>0</v>
      </c>
      <c r="AA20" s="92">
        <v>0</v>
      </c>
      <c r="AB20" s="92">
        <v>0</v>
      </c>
      <c r="AC20" s="92">
        <v>0</v>
      </c>
      <c r="AD20" s="92">
        <v>0</v>
      </c>
      <c r="AE20" s="92" t="s">
        <v>28</v>
      </c>
      <c r="AF20" s="97"/>
      <c r="AG20" s="97"/>
      <c r="AH20" s="94">
        <f t="shared" si="1"/>
        <v>27</v>
      </c>
      <c r="AI20" s="95">
        <f t="shared" si="0"/>
        <v>0.24280575539568344</v>
      </c>
    </row>
    <row r="21" spans="1:35" ht="17.25" customHeight="1" x14ac:dyDescent="0.2">
      <c r="A21" s="88">
        <v>332</v>
      </c>
      <c r="B21" s="89" t="s">
        <v>21</v>
      </c>
      <c r="C21" s="90">
        <v>73.400000000000006</v>
      </c>
      <c r="D21" s="92">
        <v>0</v>
      </c>
      <c r="E21" s="92">
        <v>0</v>
      </c>
      <c r="F21" s="92">
        <v>0</v>
      </c>
      <c r="G21" s="92">
        <v>0</v>
      </c>
      <c r="H21" s="92" t="s">
        <v>28</v>
      </c>
      <c r="I21" s="92">
        <v>0</v>
      </c>
      <c r="J21" s="92">
        <v>0</v>
      </c>
      <c r="K21" s="92">
        <v>0</v>
      </c>
      <c r="L21" s="92">
        <v>0</v>
      </c>
      <c r="M21" s="92">
        <v>0</v>
      </c>
      <c r="N21" s="92">
        <v>0</v>
      </c>
      <c r="O21" s="92">
        <v>10.8</v>
      </c>
      <c r="P21" s="92">
        <v>2</v>
      </c>
      <c r="Q21" s="92">
        <v>1.8</v>
      </c>
      <c r="R21" s="92">
        <v>0</v>
      </c>
      <c r="S21" s="92">
        <v>0</v>
      </c>
      <c r="T21" s="92">
        <v>0</v>
      </c>
      <c r="U21" s="92">
        <v>0</v>
      </c>
      <c r="V21" s="92">
        <v>0</v>
      </c>
      <c r="W21" s="92">
        <v>0</v>
      </c>
      <c r="X21" s="92">
        <v>0</v>
      </c>
      <c r="Y21" s="92">
        <v>0</v>
      </c>
      <c r="Z21" s="92">
        <v>0</v>
      </c>
      <c r="AA21" s="92">
        <v>0</v>
      </c>
      <c r="AB21" s="92">
        <v>0</v>
      </c>
      <c r="AC21" s="92">
        <v>0</v>
      </c>
      <c r="AD21" s="92">
        <v>0</v>
      </c>
      <c r="AE21" s="92">
        <v>0</v>
      </c>
      <c r="AF21" s="97"/>
      <c r="AG21" s="97"/>
      <c r="AH21" s="94">
        <f t="shared" si="1"/>
        <v>14.600000000000001</v>
      </c>
      <c r="AI21" s="95">
        <f t="shared" si="0"/>
        <v>0.1989100817438692</v>
      </c>
    </row>
    <row r="22" spans="1:35" ht="17.25" customHeight="1" x14ac:dyDescent="0.2">
      <c r="A22" s="88">
        <v>338</v>
      </c>
      <c r="B22" s="89" t="s">
        <v>22</v>
      </c>
      <c r="C22" s="90">
        <v>80.599999999999994</v>
      </c>
      <c r="D22" s="92">
        <v>0</v>
      </c>
      <c r="E22" s="92">
        <v>0</v>
      </c>
      <c r="F22" s="92">
        <v>0</v>
      </c>
      <c r="G22" s="92">
        <v>0</v>
      </c>
      <c r="H22" s="92">
        <v>0</v>
      </c>
      <c r="I22" s="92">
        <v>0</v>
      </c>
      <c r="J22" s="92">
        <v>0</v>
      </c>
      <c r="K22" s="92">
        <v>0</v>
      </c>
      <c r="L22" s="92">
        <v>0</v>
      </c>
      <c r="M22" s="92">
        <v>0</v>
      </c>
      <c r="N22" s="92">
        <v>0</v>
      </c>
      <c r="O22" s="92">
        <v>15.5</v>
      </c>
      <c r="P22" s="92">
        <v>5.5</v>
      </c>
      <c r="Q22" s="92">
        <v>0</v>
      </c>
      <c r="R22" s="92">
        <v>0</v>
      </c>
      <c r="S22" s="92">
        <v>0</v>
      </c>
      <c r="T22" s="92">
        <v>0</v>
      </c>
      <c r="U22" s="92">
        <v>0</v>
      </c>
      <c r="V22" s="92">
        <v>0</v>
      </c>
      <c r="W22" s="92">
        <v>0</v>
      </c>
      <c r="X22" s="92">
        <v>0</v>
      </c>
      <c r="Y22" s="92">
        <v>0</v>
      </c>
      <c r="Z22" s="92">
        <v>0</v>
      </c>
      <c r="AA22" s="92">
        <v>0</v>
      </c>
      <c r="AB22" s="92">
        <v>0</v>
      </c>
      <c r="AC22" s="92">
        <v>0</v>
      </c>
      <c r="AD22" s="92">
        <v>0</v>
      </c>
      <c r="AE22" s="92">
        <v>0</v>
      </c>
      <c r="AF22" s="97"/>
      <c r="AG22" s="97"/>
      <c r="AH22" s="94">
        <f t="shared" si="1"/>
        <v>21</v>
      </c>
      <c r="AI22" s="95">
        <f t="shared" si="0"/>
        <v>0.26054590570719605</v>
      </c>
    </row>
    <row r="23" spans="1:35" ht="17.25" customHeight="1" x14ac:dyDescent="0.2">
      <c r="A23" s="88">
        <v>370</v>
      </c>
      <c r="B23" s="99" t="s">
        <v>23</v>
      </c>
      <c r="C23" s="90">
        <v>73.599999999999994</v>
      </c>
      <c r="D23" s="92">
        <v>0</v>
      </c>
      <c r="E23" s="92">
        <v>0</v>
      </c>
      <c r="F23" s="92">
        <v>0</v>
      </c>
      <c r="G23" s="92">
        <v>0</v>
      </c>
      <c r="H23" s="92">
        <v>0</v>
      </c>
      <c r="I23" s="92">
        <v>3.1</v>
      </c>
      <c r="J23" s="92">
        <v>0</v>
      </c>
      <c r="K23" s="92">
        <v>0</v>
      </c>
      <c r="L23" s="92">
        <v>11.6</v>
      </c>
      <c r="M23" s="92">
        <v>0</v>
      </c>
      <c r="N23" s="92">
        <v>0</v>
      </c>
      <c r="O23" s="92">
        <v>2.2999999999999998</v>
      </c>
      <c r="P23" s="92">
        <v>0</v>
      </c>
      <c r="Q23" s="92">
        <v>0</v>
      </c>
      <c r="R23" s="92">
        <v>0.1</v>
      </c>
      <c r="S23" s="92">
        <v>0</v>
      </c>
      <c r="T23" s="92">
        <v>0</v>
      </c>
      <c r="U23" s="92">
        <v>0</v>
      </c>
      <c r="V23" s="92">
        <v>0</v>
      </c>
      <c r="W23" s="92">
        <v>0</v>
      </c>
      <c r="X23" s="92">
        <v>0</v>
      </c>
      <c r="Y23" s="92">
        <v>0</v>
      </c>
      <c r="Z23" s="92">
        <v>0</v>
      </c>
      <c r="AA23" s="92">
        <v>0</v>
      </c>
      <c r="AB23" s="92">
        <v>0</v>
      </c>
      <c r="AC23" s="92">
        <v>0</v>
      </c>
      <c r="AD23" s="92">
        <v>0</v>
      </c>
      <c r="AE23" s="92">
        <v>0.4</v>
      </c>
      <c r="AF23" s="97"/>
      <c r="AG23" s="97"/>
      <c r="AH23" s="94">
        <f t="shared" si="1"/>
        <v>17.5</v>
      </c>
      <c r="AI23" s="95">
        <f t="shared" si="0"/>
        <v>0.23777173913043481</v>
      </c>
    </row>
    <row r="24" spans="1:35" ht="17.25" customHeight="1" x14ac:dyDescent="0.2">
      <c r="A24" s="88">
        <v>377</v>
      </c>
      <c r="B24" s="89" t="s">
        <v>24</v>
      </c>
      <c r="C24" s="90">
        <v>117</v>
      </c>
      <c r="D24" s="92">
        <v>0</v>
      </c>
      <c r="E24" s="92">
        <v>0</v>
      </c>
      <c r="F24" s="92">
        <v>0</v>
      </c>
      <c r="G24" s="92">
        <v>0</v>
      </c>
      <c r="H24" s="92">
        <v>0</v>
      </c>
      <c r="I24" s="92">
        <v>0</v>
      </c>
      <c r="J24" s="92">
        <v>0</v>
      </c>
      <c r="K24" s="92">
        <v>0</v>
      </c>
      <c r="L24" s="92">
        <v>0</v>
      </c>
      <c r="M24" s="92">
        <v>0</v>
      </c>
      <c r="N24" s="92" t="s">
        <v>28</v>
      </c>
      <c r="O24" s="92">
        <v>8.6</v>
      </c>
      <c r="P24" s="92">
        <v>0.9</v>
      </c>
      <c r="Q24" s="92" t="s">
        <v>28</v>
      </c>
      <c r="R24" s="92">
        <v>1.8</v>
      </c>
      <c r="S24" s="92" t="s">
        <v>28</v>
      </c>
      <c r="T24" s="92">
        <v>0</v>
      </c>
      <c r="U24" s="92">
        <v>0</v>
      </c>
      <c r="V24" s="92">
        <v>0</v>
      </c>
      <c r="W24" s="92">
        <v>0</v>
      </c>
      <c r="X24" s="92">
        <v>0</v>
      </c>
      <c r="Y24" s="92" t="s">
        <v>28</v>
      </c>
      <c r="Z24" s="92">
        <v>0</v>
      </c>
      <c r="AA24" s="92">
        <v>0</v>
      </c>
      <c r="AB24" s="92">
        <v>0</v>
      </c>
      <c r="AC24" s="92">
        <v>0</v>
      </c>
      <c r="AD24" s="92">
        <v>0</v>
      </c>
      <c r="AE24" s="92">
        <v>0.4</v>
      </c>
      <c r="AF24" s="97"/>
      <c r="AG24" s="97"/>
      <c r="AH24" s="94">
        <f t="shared" si="1"/>
        <v>11.700000000000001</v>
      </c>
      <c r="AI24" s="95">
        <f t="shared" si="0"/>
        <v>0.1</v>
      </c>
    </row>
    <row r="25" spans="1:35" ht="17.25" customHeight="1" x14ac:dyDescent="0.2">
      <c r="A25" s="88">
        <v>394</v>
      </c>
      <c r="B25" s="89" t="s">
        <v>25</v>
      </c>
      <c r="C25" s="90">
        <v>76.3</v>
      </c>
      <c r="D25" s="92">
        <v>0</v>
      </c>
      <c r="E25" s="92">
        <v>0</v>
      </c>
      <c r="F25" s="92">
        <v>0</v>
      </c>
      <c r="G25" s="92">
        <v>0</v>
      </c>
      <c r="H25" s="92">
        <v>0</v>
      </c>
      <c r="I25" s="92">
        <v>0</v>
      </c>
      <c r="J25" s="92">
        <v>0</v>
      </c>
      <c r="K25" s="92">
        <v>0</v>
      </c>
      <c r="L25" s="92">
        <v>0</v>
      </c>
      <c r="M25" s="92">
        <v>0</v>
      </c>
      <c r="N25" s="92">
        <v>0</v>
      </c>
      <c r="O25" s="92">
        <v>12.3</v>
      </c>
      <c r="P25" s="92">
        <v>1.6</v>
      </c>
      <c r="Q25" s="92">
        <v>0.3</v>
      </c>
      <c r="R25" s="92">
        <v>0</v>
      </c>
      <c r="S25" s="92">
        <v>0</v>
      </c>
      <c r="T25" s="92">
        <v>0</v>
      </c>
      <c r="U25" s="92">
        <v>0</v>
      </c>
      <c r="V25" s="92">
        <v>0</v>
      </c>
      <c r="W25" s="92">
        <v>0</v>
      </c>
      <c r="X25" s="92">
        <v>0</v>
      </c>
      <c r="Y25" s="92">
        <v>0</v>
      </c>
      <c r="Z25" s="92">
        <v>0</v>
      </c>
      <c r="AA25" s="92">
        <v>0</v>
      </c>
      <c r="AB25" s="92">
        <v>0</v>
      </c>
      <c r="AC25" s="92">
        <v>0</v>
      </c>
      <c r="AD25" s="92">
        <v>0</v>
      </c>
      <c r="AE25" s="92">
        <v>0</v>
      </c>
      <c r="AF25" s="97"/>
      <c r="AG25" s="97"/>
      <c r="AH25" s="94">
        <f t="shared" si="1"/>
        <v>14.200000000000001</v>
      </c>
      <c r="AI25" s="95">
        <f t="shared" si="0"/>
        <v>0.18610747051114027</v>
      </c>
    </row>
    <row r="26" spans="1:35" ht="17.25" customHeight="1" x14ac:dyDescent="0.2">
      <c r="A26" s="88">
        <v>429</v>
      </c>
      <c r="B26" s="89" t="s">
        <v>26</v>
      </c>
      <c r="C26" s="90">
        <v>81.5</v>
      </c>
      <c r="D26" s="92">
        <v>0</v>
      </c>
      <c r="E26" s="92">
        <v>0</v>
      </c>
      <c r="F26" s="92">
        <v>0</v>
      </c>
      <c r="G26" s="92">
        <v>0</v>
      </c>
      <c r="H26" s="92">
        <v>0</v>
      </c>
      <c r="I26" s="92">
        <v>0</v>
      </c>
      <c r="J26" s="92">
        <v>0</v>
      </c>
      <c r="K26" s="92">
        <v>0</v>
      </c>
      <c r="L26" s="92">
        <v>0</v>
      </c>
      <c r="M26" s="92">
        <v>0</v>
      </c>
      <c r="N26" s="92">
        <v>0</v>
      </c>
      <c r="O26" s="92">
        <v>4.7</v>
      </c>
      <c r="P26" s="92">
        <v>6</v>
      </c>
      <c r="Q26" s="92" t="s">
        <v>28</v>
      </c>
      <c r="R26" s="98">
        <v>0</v>
      </c>
      <c r="S26" s="92">
        <v>0.3</v>
      </c>
      <c r="T26" s="92">
        <v>0</v>
      </c>
      <c r="U26" s="92">
        <v>0</v>
      </c>
      <c r="V26" s="92">
        <v>0</v>
      </c>
      <c r="W26" s="92">
        <v>0</v>
      </c>
      <c r="X26" s="92">
        <v>0</v>
      </c>
      <c r="Y26" s="92">
        <v>0</v>
      </c>
      <c r="Z26" s="92">
        <v>0</v>
      </c>
      <c r="AA26" s="92">
        <v>0</v>
      </c>
      <c r="AB26" s="92">
        <v>0</v>
      </c>
      <c r="AC26" s="92">
        <v>0</v>
      </c>
      <c r="AD26" s="92">
        <v>0</v>
      </c>
      <c r="AE26" s="92" t="s">
        <v>28</v>
      </c>
      <c r="AF26" s="97"/>
      <c r="AG26" s="97"/>
      <c r="AH26" s="94">
        <f t="shared" si="1"/>
        <v>11</v>
      </c>
      <c r="AI26" s="95">
        <f t="shared" si="0"/>
        <v>0.13496932515337423</v>
      </c>
    </row>
    <row r="27" spans="1:35" ht="17.25" customHeight="1" x14ac:dyDescent="0.2">
      <c r="A27" s="88">
        <v>430</v>
      </c>
      <c r="B27" s="89" t="s">
        <v>27</v>
      </c>
      <c r="C27" s="90">
        <v>45.1</v>
      </c>
      <c r="D27" s="92">
        <v>0</v>
      </c>
      <c r="E27" s="92">
        <v>0</v>
      </c>
      <c r="F27" s="92">
        <v>0</v>
      </c>
      <c r="G27" s="92">
        <v>0</v>
      </c>
      <c r="H27" s="92">
        <v>0</v>
      </c>
      <c r="I27" s="92">
        <v>0.2</v>
      </c>
      <c r="J27" s="92">
        <v>0</v>
      </c>
      <c r="K27" s="92">
        <v>0</v>
      </c>
      <c r="L27" s="92">
        <v>4.5</v>
      </c>
      <c r="M27" s="92">
        <v>0</v>
      </c>
      <c r="N27" s="92">
        <v>0</v>
      </c>
      <c r="O27" s="92">
        <v>1.5</v>
      </c>
      <c r="P27" s="92">
        <v>0</v>
      </c>
      <c r="Q27" s="92">
        <v>0</v>
      </c>
      <c r="R27" s="98">
        <v>0</v>
      </c>
      <c r="S27" s="92">
        <v>0</v>
      </c>
      <c r="T27" s="92">
        <v>0</v>
      </c>
      <c r="U27" s="92">
        <v>0</v>
      </c>
      <c r="V27" s="92">
        <v>0</v>
      </c>
      <c r="W27" s="92">
        <v>0</v>
      </c>
      <c r="X27" s="92">
        <v>0</v>
      </c>
      <c r="Y27" s="92">
        <v>0</v>
      </c>
      <c r="Z27" s="92">
        <v>0</v>
      </c>
      <c r="AA27" s="92">
        <v>0</v>
      </c>
      <c r="AB27" s="92">
        <v>0</v>
      </c>
      <c r="AC27" s="92">
        <v>0</v>
      </c>
      <c r="AD27" s="92">
        <v>0</v>
      </c>
      <c r="AE27" s="92">
        <v>0</v>
      </c>
      <c r="AF27" s="97"/>
      <c r="AG27" s="97"/>
      <c r="AH27" s="94">
        <f t="shared" si="1"/>
        <v>6.2</v>
      </c>
      <c r="AI27" s="95">
        <f t="shared" si="0"/>
        <v>0.13747228381374724</v>
      </c>
    </row>
    <row r="28" spans="1:35" ht="17.25" customHeight="1" x14ac:dyDescent="0.2">
      <c r="A28" s="88">
        <v>440</v>
      </c>
      <c r="B28" s="89" t="s">
        <v>29</v>
      </c>
      <c r="C28" s="90">
        <v>62.4</v>
      </c>
      <c r="D28" s="92">
        <v>0</v>
      </c>
      <c r="E28" s="92">
        <v>0</v>
      </c>
      <c r="F28" s="92">
        <v>0</v>
      </c>
      <c r="G28" s="92">
        <v>0</v>
      </c>
      <c r="H28" s="92">
        <v>0</v>
      </c>
      <c r="I28" s="92">
        <v>3.1</v>
      </c>
      <c r="J28" s="92">
        <v>0</v>
      </c>
      <c r="K28" s="92">
        <v>0</v>
      </c>
      <c r="L28" s="92">
        <v>18.3</v>
      </c>
      <c r="M28" s="92">
        <v>0</v>
      </c>
      <c r="N28" s="92">
        <v>0</v>
      </c>
      <c r="O28" s="92">
        <v>2</v>
      </c>
      <c r="P28" s="92">
        <v>0</v>
      </c>
      <c r="Q28" s="92">
        <v>0</v>
      </c>
      <c r="R28" s="92">
        <v>0.3</v>
      </c>
      <c r="S28" s="92">
        <v>0</v>
      </c>
      <c r="T28" s="92">
        <v>0</v>
      </c>
      <c r="U28" s="92">
        <v>0</v>
      </c>
      <c r="V28" s="92">
        <v>0</v>
      </c>
      <c r="W28" s="92">
        <v>0</v>
      </c>
      <c r="X28" s="92">
        <v>0</v>
      </c>
      <c r="Y28" s="92">
        <v>0</v>
      </c>
      <c r="Z28" s="92">
        <v>0</v>
      </c>
      <c r="AA28" s="92">
        <v>0</v>
      </c>
      <c r="AB28" s="92">
        <v>0</v>
      </c>
      <c r="AC28" s="92">
        <v>0</v>
      </c>
      <c r="AD28" s="92">
        <v>0</v>
      </c>
      <c r="AE28" s="92">
        <v>0</v>
      </c>
      <c r="AF28" s="97"/>
      <c r="AG28" s="97"/>
      <c r="AH28" s="94">
        <f t="shared" si="1"/>
        <v>23.700000000000003</v>
      </c>
      <c r="AI28" s="95">
        <f t="shared" si="0"/>
        <v>0.37980769230769235</v>
      </c>
    </row>
    <row r="29" spans="1:35" ht="17.25" customHeight="1" x14ac:dyDescent="0.2">
      <c r="A29" s="88">
        <v>477</v>
      </c>
      <c r="B29" s="89" t="s">
        <v>30</v>
      </c>
      <c r="C29" s="90">
        <v>96.9</v>
      </c>
      <c r="D29" s="92">
        <v>0</v>
      </c>
      <c r="E29" s="92">
        <v>0</v>
      </c>
      <c r="F29" s="92">
        <v>0</v>
      </c>
      <c r="G29" s="92">
        <v>0</v>
      </c>
      <c r="H29" s="92">
        <v>0</v>
      </c>
      <c r="I29" s="92">
        <v>0</v>
      </c>
      <c r="J29" s="92">
        <v>0</v>
      </c>
      <c r="K29" s="92">
        <v>0</v>
      </c>
      <c r="L29" s="92">
        <v>0</v>
      </c>
      <c r="M29" s="92">
        <v>0</v>
      </c>
      <c r="N29" s="92">
        <v>0</v>
      </c>
      <c r="O29" s="92">
        <v>3.9</v>
      </c>
      <c r="P29" s="92">
        <v>10.199999999999999</v>
      </c>
      <c r="Q29" s="92">
        <v>0.3</v>
      </c>
      <c r="R29" s="92">
        <v>0.5</v>
      </c>
      <c r="S29" s="92">
        <v>0.4</v>
      </c>
      <c r="T29" s="92">
        <v>0</v>
      </c>
      <c r="U29" s="92">
        <v>0</v>
      </c>
      <c r="V29" s="92">
        <v>0</v>
      </c>
      <c r="W29" s="92">
        <v>0</v>
      </c>
      <c r="X29" s="92">
        <v>0</v>
      </c>
      <c r="Y29" s="92">
        <v>0.3</v>
      </c>
      <c r="Z29" s="92">
        <v>0.2</v>
      </c>
      <c r="AA29" s="92">
        <v>0</v>
      </c>
      <c r="AB29" s="92">
        <v>0</v>
      </c>
      <c r="AC29" s="92">
        <v>0</v>
      </c>
      <c r="AD29" s="92">
        <v>0</v>
      </c>
      <c r="AE29" s="92" t="s">
        <v>28</v>
      </c>
      <c r="AF29" s="97"/>
      <c r="AG29" s="97"/>
      <c r="AH29" s="94">
        <f t="shared" si="1"/>
        <v>15.8</v>
      </c>
      <c r="AI29" s="95">
        <f t="shared" si="0"/>
        <v>0.16305469556243549</v>
      </c>
    </row>
    <row r="30" spans="1:35" ht="17.25" customHeight="1" x14ac:dyDescent="0.2">
      <c r="A30" s="88">
        <v>572</v>
      </c>
      <c r="B30" s="99" t="s">
        <v>31</v>
      </c>
      <c r="C30" s="90">
        <v>77</v>
      </c>
      <c r="D30" s="92" t="s">
        <v>28</v>
      </c>
      <c r="E30" s="92">
        <v>0</v>
      </c>
      <c r="F30" s="92">
        <v>0</v>
      </c>
      <c r="G30" s="92">
        <v>0</v>
      </c>
      <c r="H30" s="92">
        <v>0</v>
      </c>
      <c r="I30" s="92">
        <v>0</v>
      </c>
      <c r="J30" s="92">
        <v>0</v>
      </c>
      <c r="K30" s="92">
        <v>0</v>
      </c>
      <c r="L30" s="92">
        <v>1</v>
      </c>
      <c r="M30" s="92">
        <v>0</v>
      </c>
      <c r="N30" s="92">
        <v>0</v>
      </c>
      <c r="O30" s="92">
        <v>6.6</v>
      </c>
      <c r="P30" s="92">
        <v>4.8</v>
      </c>
      <c r="Q30" s="92" t="s">
        <v>28</v>
      </c>
      <c r="R30" s="98">
        <v>1.2</v>
      </c>
      <c r="S30" s="92" t="s">
        <v>28</v>
      </c>
      <c r="T30" s="92">
        <v>0</v>
      </c>
      <c r="U30" s="92">
        <v>0</v>
      </c>
      <c r="V30" s="92">
        <v>0</v>
      </c>
      <c r="W30" s="92">
        <v>0</v>
      </c>
      <c r="X30" s="92">
        <v>0</v>
      </c>
      <c r="Y30" s="92">
        <v>0</v>
      </c>
      <c r="Z30" s="92">
        <v>0</v>
      </c>
      <c r="AA30" s="92">
        <v>0</v>
      </c>
      <c r="AB30" s="92">
        <v>0</v>
      </c>
      <c r="AC30" s="92">
        <v>0</v>
      </c>
      <c r="AD30" s="92">
        <v>0</v>
      </c>
      <c r="AE30" s="92">
        <v>0</v>
      </c>
      <c r="AF30" s="97"/>
      <c r="AG30" s="97"/>
      <c r="AH30" s="94">
        <f t="shared" si="1"/>
        <v>13.599999999999998</v>
      </c>
      <c r="AI30" s="95">
        <f t="shared" si="0"/>
        <v>0.1766233766233766</v>
      </c>
    </row>
    <row r="31" spans="1:35" ht="17.25" customHeight="1" x14ac:dyDescent="0.2">
      <c r="A31" s="88">
        <v>592</v>
      </c>
      <c r="B31" s="89" t="s">
        <v>32</v>
      </c>
      <c r="C31" s="90">
        <v>84</v>
      </c>
      <c r="D31" s="92" t="s">
        <v>28</v>
      </c>
      <c r="E31" s="92">
        <v>0</v>
      </c>
      <c r="F31" s="92">
        <v>0</v>
      </c>
      <c r="G31" s="92">
        <v>0</v>
      </c>
      <c r="H31" s="92">
        <v>0</v>
      </c>
      <c r="I31" s="92">
        <v>0</v>
      </c>
      <c r="J31" s="92">
        <v>0</v>
      </c>
      <c r="K31" s="92">
        <v>0</v>
      </c>
      <c r="L31" s="92" t="s">
        <v>28</v>
      </c>
      <c r="M31" s="92">
        <v>0</v>
      </c>
      <c r="N31" s="92">
        <v>0</v>
      </c>
      <c r="O31" s="92">
        <v>3.6</v>
      </c>
      <c r="P31" s="92">
        <v>2</v>
      </c>
      <c r="Q31" s="92" t="s">
        <v>28</v>
      </c>
      <c r="R31" s="98">
        <v>2.2999999999999998</v>
      </c>
      <c r="S31" s="92">
        <v>1</v>
      </c>
      <c r="T31" s="92">
        <v>0</v>
      </c>
      <c r="U31" s="92">
        <v>0</v>
      </c>
      <c r="V31" s="92">
        <v>0</v>
      </c>
      <c r="W31" s="92">
        <v>0</v>
      </c>
      <c r="X31" s="92">
        <v>0</v>
      </c>
      <c r="Y31" s="92">
        <v>0</v>
      </c>
      <c r="Z31" s="92">
        <v>0</v>
      </c>
      <c r="AA31" s="92">
        <v>0</v>
      </c>
      <c r="AB31" s="92">
        <v>0</v>
      </c>
      <c r="AC31" s="92">
        <v>0</v>
      </c>
      <c r="AD31" s="92">
        <v>0</v>
      </c>
      <c r="AE31" s="92">
        <v>0</v>
      </c>
      <c r="AF31" s="97"/>
      <c r="AG31" s="97"/>
      <c r="AH31" s="94">
        <f t="shared" si="1"/>
        <v>8.8999999999999986</v>
      </c>
      <c r="AI31" s="95">
        <f t="shared" si="0"/>
        <v>0.10595238095238094</v>
      </c>
    </row>
    <row r="32" spans="1:35" ht="17.25" customHeight="1" x14ac:dyDescent="0.2">
      <c r="A32" s="88">
        <v>602</v>
      </c>
      <c r="B32" s="89" t="s">
        <v>33</v>
      </c>
      <c r="C32" s="90">
        <v>68.400000000000006</v>
      </c>
      <c r="D32" s="92">
        <v>0</v>
      </c>
      <c r="E32" s="92">
        <v>0</v>
      </c>
      <c r="F32" s="92">
        <v>0</v>
      </c>
      <c r="G32" s="92">
        <v>0</v>
      </c>
      <c r="H32" s="92">
        <v>0</v>
      </c>
      <c r="I32" s="92">
        <v>0</v>
      </c>
      <c r="J32" s="92">
        <v>0</v>
      </c>
      <c r="K32" s="92">
        <v>0</v>
      </c>
      <c r="L32" s="92">
        <v>1.1000000000000001</v>
      </c>
      <c r="M32" s="92">
        <v>0</v>
      </c>
      <c r="N32" s="98">
        <v>0</v>
      </c>
      <c r="O32" s="98">
        <v>1.3</v>
      </c>
      <c r="P32" s="92">
        <v>0.3</v>
      </c>
      <c r="Q32" s="92">
        <v>0</v>
      </c>
      <c r="R32" s="98">
        <v>0.7</v>
      </c>
      <c r="S32" s="92">
        <v>0.6</v>
      </c>
      <c r="T32" s="92">
        <v>0</v>
      </c>
      <c r="U32" s="92">
        <v>0</v>
      </c>
      <c r="V32" s="92">
        <v>0</v>
      </c>
      <c r="W32" s="92">
        <v>0</v>
      </c>
      <c r="X32" s="92">
        <v>0</v>
      </c>
      <c r="Y32" s="92">
        <v>0</v>
      </c>
      <c r="Z32" s="92">
        <v>0</v>
      </c>
      <c r="AA32" s="92">
        <v>0</v>
      </c>
      <c r="AB32" s="92">
        <v>0</v>
      </c>
      <c r="AC32" s="92">
        <v>0</v>
      </c>
      <c r="AD32" s="92">
        <v>0</v>
      </c>
      <c r="AE32" s="92" t="s">
        <v>28</v>
      </c>
      <c r="AF32" s="97"/>
      <c r="AG32" s="97"/>
      <c r="AH32" s="94">
        <f t="shared" si="1"/>
        <v>4</v>
      </c>
      <c r="AI32" s="95">
        <f t="shared" si="0"/>
        <v>5.8479532163742687E-2</v>
      </c>
    </row>
    <row r="33" spans="1:35" ht="17.25" customHeight="1" x14ac:dyDescent="0.2">
      <c r="A33" s="88">
        <v>633</v>
      </c>
      <c r="B33" s="89" t="s">
        <v>34</v>
      </c>
      <c r="C33" s="90">
        <v>73</v>
      </c>
      <c r="D33" s="92" t="s">
        <v>28</v>
      </c>
      <c r="E33" s="92">
        <v>0</v>
      </c>
      <c r="F33" s="92">
        <v>0</v>
      </c>
      <c r="G33" s="92">
        <v>0</v>
      </c>
      <c r="H33" s="92">
        <v>0</v>
      </c>
      <c r="I33" s="92">
        <v>0</v>
      </c>
      <c r="J33" s="92">
        <v>0</v>
      </c>
      <c r="K33" s="92">
        <v>0</v>
      </c>
      <c r="L33" s="92">
        <v>3.7</v>
      </c>
      <c r="M33" s="92">
        <v>0</v>
      </c>
      <c r="N33" s="92">
        <v>0</v>
      </c>
      <c r="O33" s="92" t="s">
        <v>28</v>
      </c>
      <c r="P33" s="92" t="s">
        <v>28</v>
      </c>
      <c r="Q33" s="92" t="s">
        <v>28</v>
      </c>
      <c r="R33" s="98" t="s">
        <v>28</v>
      </c>
      <c r="S33" s="92" t="s">
        <v>28</v>
      </c>
      <c r="T33" s="92">
        <v>0</v>
      </c>
      <c r="U33" s="92">
        <v>0</v>
      </c>
      <c r="V33" s="92">
        <v>0</v>
      </c>
      <c r="W33" s="92">
        <v>0</v>
      </c>
      <c r="X33" s="92">
        <v>0</v>
      </c>
      <c r="Y33" s="92">
        <v>5.3</v>
      </c>
      <c r="Z33" s="92">
        <v>0</v>
      </c>
      <c r="AA33" s="92">
        <v>0</v>
      </c>
      <c r="AB33" s="92">
        <v>0</v>
      </c>
      <c r="AC33" s="92">
        <v>0</v>
      </c>
      <c r="AD33" s="92">
        <v>0</v>
      </c>
      <c r="AE33" s="92">
        <v>0</v>
      </c>
      <c r="AF33" s="97"/>
      <c r="AG33" s="97"/>
      <c r="AH33" s="94">
        <f t="shared" si="1"/>
        <v>9</v>
      </c>
      <c r="AI33" s="95">
        <f t="shared" si="0"/>
        <v>0.12328767123287671</v>
      </c>
    </row>
    <row r="34" spans="1:35" ht="17.25" hidden="1" customHeight="1" x14ac:dyDescent="0.2">
      <c r="A34" s="88">
        <v>640</v>
      </c>
      <c r="B34" s="100" t="s">
        <v>70</v>
      </c>
      <c r="C34" s="90">
        <v>51.2</v>
      </c>
      <c r="D34" s="98">
        <v>0</v>
      </c>
      <c r="E34" s="92">
        <v>0</v>
      </c>
      <c r="F34" s="92">
        <v>0</v>
      </c>
      <c r="G34" s="92">
        <v>0</v>
      </c>
      <c r="H34" s="92">
        <v>0</v>
      </c>
      <c r="I34" s="92">
        <v>0</v>
      </c>
      <c r="J34" s="92">
        <v>0</v>
      </c>
      <c r="K34" s="92">
        <v>0</v>
      </c>
      <c r="L34" s="92"/>
      <c r="M34" s="92"/>
      <c r="N34" s="92"/>
      <c r="O34" s="92"/>
      <c r="P34" s="92"/>
      <c r="Q34" s="92"/>
      <c r="R34" s="98"/>
      <c r="S34" s="92"/>
      <c r="T34" s="92">
        <v>0</v>
      </c>
      <c r="U34" s="92">
        <v>0</v>
      </c>
      <c r="V34" s="92">
        <v>0</v>
      </c>
      <c r="W34" s="92">
        <v>0</v>
      </c>
      <c r="X34" s="92">
        <v>0</v>
      </c>
      <c r="Y34" s="92">
        <v>0</v>
      </c>
      <c r="Z34" s="92">
        <v>0</v>
      </c>
      <c r="AA34" s="92">
        <v>0</v>
      </c>
      <c r="AB34" s="92">
        <v>0</v>
      </c>
      <c r="AC34" s="92">
        <v>0</v>
      </c>
      <c r="AD34" s="92">
        <v>0</v>
      </c>
      <c r="AE34" s="92"/>
      <c r="AF34" s="97"/>
      <c r="AG34" s="97"/>
      <c r="AH34" s="94">
        <f t="shared" si="1"/>
        <v>0</v>
      </c>
      <c r="AI34" s="95">
        <f t="shared" si="0"/>
        <v>0</v>
      </c>
    </row>
    <row r="35" spans="1:35" ht="17.25" customHeight="1" x14ac:dyDescent="0.2">
      <c r="A35" s="88">
        <v>660</v>
      </c>
      <c r="B35" s="99" t="s">
        <v>35</v>
      </c>
      <c r="C35" s="90">
        <v>72.8</v>
      </c>
      <c r="D35" s="98">
        <v>0</v>
      </c>
      <c r="E35" s="92">
        <v>0</v>
      </c>
      <c r="F35" s="92">
        <v>0</v>
      </c>
      <c r="G35" s="92">
        <v>0</v>
      </c>
      <c r="H35" s="92">
        <v>0</v>
      </c>
      <c r="I35" s="92">
        <v>0</v>
      </c>
      <c r="J35" s="92">
        <v>0</v>
      </c>
      <c r="K35" s="92">
        <v>0</v>
      </c>
      <c r="L35" s="92">
        <v>2</v>
      </c>
      <c r="M35" s="92">
        <v>0</v>
      </c>
      <c r="N35" s="92">
        <v>0</v>
      </c>
      <c r="O35" s="92">
        <v>0</v>
      </c>
      <c r="P35" s="92">
        <v>0</v>
      </c>
      <c r="Q35" s="92">
        <v>0</v>
      </c>
      <c r="R35" s="98">
        <v>0.2</v>
      </c>
      <c r="S35" s="92">
        <v>0.4</v>
      </c>
      <c r="T35" s="92">
        <v>0</v>
      </c>
      <c r="U35" s="92">
        <v>0</v>
      </c>
      <c r="V35" s="92">
        <v>0</v>
      </c>
      <c r="W35" s="92">
        <v>0</v>
      </c>
      <c r="X35" s="92">
        <v>0</v>
      </c>
      <c r="Y35" s="92">
        <v>0.2</v>
      </c>
      <c r="Z35" s="92">
        <v>0</v>
      </c>
      <c r="AA35" s="92">
        <v>0</v>
      </c>
      <c r="AB35" s="92">
        <v>0</v>
      </c>
      <c r="AC35" s="92">
        <v>0</v>
      </c>
      <c r="AD35" s="92">
        <v>0</v>
      </c>
      <c r="AE35" s="92">
        <v>0</v>
      </c>
      <c r="AF35" s="97"/>
      <c r="AG35" s="97"/>
      <c r="AH35" s="94">
        <f t="shared" si="1"/>
        <v>2.8000000000000003</v>
      </c>
      <c r="AI35" s="95">
        <f t="shared" si="0"/>
        <v>3.8461538461538464E-2</v>
      </c>
    </row>
    <row r="36" spans="1:35" ht="17.25" customHeight="1" x14ac:dyDescent="0.2">
      <c r="A36" s="88">
        <v>666</v>
      </c>
      <c r="B36" s="89" t="s">
        <v>36</v>
      </c>
      <c r="C36" s="90">
        <v>47</v>
      </c>
      <c r="D36" s="98">
        <v>0</v>
      </c>
      <c r="E36" s="98">
        <v>0</v>
      </c>
      <c r="F36" s="92">
        <v>0</v>
      </c>
      <c r="G36" s="92">
        <v>0</v>
      </c>
      <c r="H36" s="92">
        <v>0</v>
      </c>
      <c r="I36" s="92">
        <v>0</v>
      </c>
      <c r="J36" s="92">
        <v>0</v>
      </c>
      <c r="K36" s="92">
        <v>0</v>
      </c>
      <c r="L36" s="92">
        <v>6.6</v>
      </c>
      <c r="M36" s="92">
        <v>0.1</v>
      </c>
      <c r="N36" s="92">
        <v>0</v>
      </c>
      <c r="O36" s="92">
        <v>0</v>
      </c>
      <c r="P36" s="92">
        <v>0</v>
      </c>
      <c r="Q36" s="92">
        <v>0</v>
      </c>
      <c r="R36" s="92">
        <v>0.2</v>
      </c>
      <c r="S36" s="92">
        <v>0.2</v>
      </c>
      <c r="T36" s="92">
        <v>0</v>
      </c>
      <c r="U36" s="92">
        <v>0</v>
      </c>
      <c r="V36" s="92">
        <v>0</v>
      </c>
      <c r="W36" s="92">
        <v>0</v>
      </c>
      <c r="X36" s="92">
        <v>0</v>
      </c>
      <c r="Y36" s="92">
        <v>0.1</v>
      </c>
      <c r="Z36" s="92">
        <v>0</v>
      </c>
      <c r="AA36" s="92">
        <v>0</v>
      </c>
      <c r="AB36" s="92">
        <v>0.1</v>
      </c>
      <c r="AC36" s="92">
        <v>0</v>
      </c>
      <c r="AD36" s="92">
        <v>0</v>
      </c>
      <c r="AE36" s="92">
        <v>0</v>
      </c>
      <c r="AF36" s="97"/>
      <c r="AG36" s="97"/>
      <c r="AH36" s="94">
        <f t="shared" si="1"/>
        <v>7.2999999999999989</v>
      </c>
      <c r="AI36" s="95">
        <f t="shared" si="0"/>
        <v>0.15531914893617019</v>
      </c>
    </row>
    <row r="37" spans="1:35" ht="17.25" customHeight="1" x14ac:dyDescent="0.2">
      <c r="A37" s="88">
        <v>690</v>
      </c>
      <c r="B37" s="89" t="s">
        <v>37</v>
      </c>
      <c r="C37" s="90">
        <v>50.1</v>
      </c>
      <c r="D37" s="98">
        <v>0</v>
      </c>
      <c r="E37" s="98">
        <v>0</v>
      </c>
      <c r="F37" s="92">
        <v>0</v>
      </c>
      <c r="G37" s="92">
        <v>0</v>
      </c>
      <c r="H37" s="92">
        <v>0</v>
      </c>
      <c r="I37" s="92">
        <v>0</v>
      </c>
      <c r="J37" s="92">
        <v>0</v>
      </c>
      <c r="K37" s="92">
        <v>0</v>
      </c>
      <c r="L37" s="92">
        <v>1</v>
      </c>
      <c r="M37" s="92">
        <v>0.3</v>
      </c>
      <c r="N37" s="92">
        <v>0</v>
      </c>
      <c r="O37" s="92">
        <v>0</v>
      </c>
      <c r="P37" s="92">
        <v>0</v>
      </c>
      <c r="Q37" s="92">
        <v>0</v>
      </c>
      <c r="R37" s="92">
        <v>0.3</v>
      </c>
      <c r="S37" s="92">
        <v>0.5</v>
      </c>
      <c r="T37" s="92">
        <v>0</v>
      </c>
      <c r="U37" s="92">
        <v>0</v>
      </c>
      <c r="V37" s="92">
        <v>0</v>
      </c>
      <c r="W37" s="92">
        <v>0</v>
      </c>
      <c r="X37" s="92">
        <v>0</v>
      </c>
      <c r="Y37" s="92">
        <v>0</v>
      </c>
      <c r="Z37" s="92">
        <v>0</v>
      </c>
      <c r="AA37" s="92">
        <v>0</v>
      </c>
      <c r="AB37" s="92">
        <v>0</v>
      </c>
      <c r="AC37" s="92">
        <v>0</v>
      </c>
      <c r="AD37" s="92" t="s">
        <v>28</v>
      </c>
      <c r="AE37" s="92">
        <v>0</v>
      </c>
      <c r="AF37" s="97"/>
      <c r="AG37" s="97"/>
      <c r="AH37" s="94">
        <f t="shared" si="1"/>
        <v>2.1</v>
      </c>
      <c r="AI37" s="95">
        <f t="shared" si="0"/>
        <v>4.1916167664670656E-2</v>
      </c>
    </row>
    <row r="38" spans="1:35" ht="17.25" customHeight="1" x14ac:dyDescent="0.2">
      <c r="A38" s="88">
        <v>731</v>
      </c>
      <c r="B38" s="89" t="s">
        <v>38</v>
      </c>
      <c r="C38" s="90">
        <v>58</v>
      </c>
      <c r="D38" s="92">
        <v>0</v>
      </c>
      <c r="E38" s="98">
        <v>0</v>
      </c>
      <c r="F38" s="92">
        <v>0</v>
      </c>
      <c r="G38" s="92">
        <v>0</v>
      </c>
      <c r="H38" s="92">
        <v>0</v>
      </c>
      <c r="I38" s="92">
        <v>0.2</v>
      </c>
      <c r="J38" s="92">
        <v>0</v>
      </c>
      <c r="K38" s="92">
        <v>0</v>
      </c>
      <c r="L38" s="92">
        <v>0.4</v>
      </c>
      <c r="M38" s="92">
        <v>0</v>
      </c>
      <c r="N38" s="92">
        <v>0</v>
      </c>
      <c r="O38" s="92" t="s">
        <v>28</v>
      </c>
      <c r="P38" s="92" t="s">
        <v>28</v>
      </c>
      <c r="Q38" s="92">
        <v>0</v>
      </c>
      <c r="R38" s="92" t="s">
        <v>28</v>
      </c>
      <c r="S38" s="92">
        <v>0.2</v>
      </c>
      <c r="T38" s="92">
        <v>0</v>
      </c>
      <c r="U38" s="92">
        <v>0</v>
      </c>
      <c r="V38" s="92">
        <v>0</v>
      </c>
      <c r="W38" s="92">
        <v>0</v>
      </c>
      <c r="X38" s="92">
        <v>0</v>
      </c>
      <c r="Y38" s="92">
        <v>0</v>
      </c>
      <c r="Z38" s="92">
        <v>0</v>
      </c>
      <c r="AA38" s="92">
        <v>0</v>
      </c>
      <c r="AB38" s="92">
        <v>0</v>
      </c>
      <c r="AC38" s="92">
        <v>0.2</v>
      </c>
      <c r="AD38" s="92">
        <v>0</v>
      </c>
      <c r="AE38" s="92" t="s">
        <v>28</v>
      </c>
      <c r="AF38" s="97"/>
      <c r="AG38" s="97"/>
      <c r="AH38" s="94">
        <f t="shared" si="1"/>
        <v>1</v>
      </c>
      <c r="AI38" s="95">
        <f t="shared" si="0"/>
        <v>1.7241379310344827E-2</v>
      </c>
    </row>
    <row r="39" spans="1:35" ht="17.25" customHeight="1" x14ac:dyDescent="0.2">
      <c r="A39" s="88">
        <v>782</v>
      </c>
      <c r="B39" s="89" t="s">
        <v>39</v>
      </c>
      <c r="C39" s="90">
        <v>53.1</v>
      </c>
      <c r="D39" s="98">
        <v>0</v>
      </c>
      <c r="E39" s="98">
        <v>0</v>
      </c>
      <c r="F39" s="92">
        <v>0</v>
      </c>
      <c r="G39" s="92">
        <v>0</v>
      </c>
      <c r="H39" s="92">
        <v>0</v>
      </c>
      <c r="I39" s="92">
        <v>0</v>
      </c>
      <c r="J39" s="92">
        <v>0</v>
      </c>
      <c r="K39" s="92">
        <v>0</v>
      </c>
      <c r="L39" s="98">
        <v>0.2</v>
      </c>
      <c r="M39" s="98" t="s">
        <v>28</v>
      </c>
      <c r="N39" s="92">
        <v>0</v>
      </c>
      <c r="O39" s="92">
        <v>0</v>
      </c>
      <c r="P39" s="92">
        <v>0</v>
      </c>
      <c r="Q39" s="92">
        <v>0</v>
      </c>
      <c r="R39" s="98">
        <v>0</v>
      </c>
      <c r="S39" s="92">
        <v>0</v>
      </c>
      <c r="T39" s="92">
        <v>0</v>
      </c>
      <c r="U39" s="92">
        <v>0</v>
      </c>
      <c r="V39" s="92">
        <v>0</v>
      </c>
      <c r="W39" s="92">
        <v>0</v>
      </c>
      <c r="X39" s="92">
        <v>0</v>
      </c>
      <c r="Y39" s="92">
        <v>0</v>
      </c>
      <c r="Z39" s="92">
        <v>0</v>
      </c>
      <c r="AA39" s="92">
        <v>0</v>
      </c>
      <c r="AB39" s="92">
        <v>0</v>
      </c>
      <c r="AC39" s="92">
        <v>0</v>
      </c>
      <c r="AD39" s="92">
        <v>0</v>
      </c>
      <c r="AE39" s="92">
        <v>0</v>
      </c>
      <c r="AF39" s="97"/>
      <c r="AG39" s="97"/>
      <c r="AH39" s="94">
        <f t="shared" si="1"/>
        <v>0.2</v>
      </c>
      <c r="AI39" s="95">
        <f t="shared" si="0"/>
        <v>3.7664783427495295E-3</v>
      </c>
    </row>
    <row r="40" spans="1:35" ht="17.25" customHeight="1" x14ac:dyDescent="0.2">
      <c r="A40" s="101">
        <v>845</v>
      </c>
      <c r="B40" s="102" t="s">
        <v>40</v>
      </c>
      <c r="C40" s="103">
        <v>57.9</v>
      </c>
      <c r="D40" s="104">
        <v>0</v>
      </c>
      <c r="E40" s="104">
        <v>0</v>
      </c>
      <c r="F40" s="105">
        <v>0</v>
      </c>
      <c r="G40" s="105">
        <v>0</v>
      </c>
      <c r="H40" s="105">
        <v>0</v>
      </c>
      <c r="I40" s="105">
        <v>0</v>
      </c>
      <c r="J40" s="92">
        <v>0</v>
      </c>
      <c r="K40" s="92">
        <v>0</v>
      </c>
      <c r="L40" s="104">
        <v>0</v>
      </c>
      <c r="M40" s="104">
        <v>0</v>
      </c>
      <c r="N40" s="105">
        <v>0</v>
      </c>
      <c r="O40" s="105">
        <v>0</v>
      </c>
      <c r="P40" s="105">
        <v>0</v>
      </c>
      <c r="Q40" s="105">
        <v>0</v>
      </c>
      <c r="R40" s="104">
        <v>0</v>
      </c>
      <c r="S40" s="105">
        <v>0.2</v>
      </c>
      <c r="T40" s="92">
        <v>0</v>
      </c>
      <c r="U40" s="92">
        <v>0</v>
      </c>
      <c r="V40" s="92">
        <v>0</v>
      </c>
      <c r="W40" s="92">
        <v>0</v>
      </c>
      <c r="X40" s="92">
        <v>0</v>
      </c>
      <c r="Y40" s="92">
        <v>0</v>
      </c>
      <c r="Z40" s="92">
        <v>0</v>
      </c>
      <c r="AA40" s="105">
        <v>0</v>
      </c>
      <c r="AB40" s="105">
        <v>0</v>
      </c>
      <c r="AC40" s="92">
        <v>0</v>
      </c>
      <c r="AD40" s="105">
        <v>0</v>
      </c>
      <c r="AE40" s="105">
        <v>0</v>
      </c>
      <c r="AF40" s="106"/>
      <c r="AG40" s="106"/>
      <c r="AH40" s="85">
        <f t="shared" si="1"/>
        <v>0.2</v>
      </c>
      <c r="AI40" s="86">
        <f t="shared" si="0"/>
        <v>3.4542314335060452E-3</v>
      </c>
    </row>
    <row r="41" spans="1:35" ht="17.25" customHeight="1" x14ac:dyDescent="0.2">
      <c r="A41" s="376" t="s">
        <v>41</v>
      </c>
      <c r="B41" s="377"/>
      <c r="C41" s="107"/>
      <c r="D41" s="108"/>
      <c r="E41" s="108"/>
      <c r="F41" s="108"/>
      <c r="G41" s="108"/>
      <c r="H41" s="108"/>
      <c r="I41" s="108"/>
      <c r="J41" s="108"/>
      <c r="K41" s="108"/>
      <c r="L41" s="108"/>
      <c r="M41" s="108"/>
      <c r="N41" s="108"/>
      <c r="O41" s="108"/>
      <c r="P41" s="108"/>
      <c r="Q41" s="108"/>
      <c r="R41" s="108"/>
      <c r="S41" s="108"/>
      <c r="T41" s="108"/>
      <c r="U41" s="108"/>
      <c r="V41" s="108"/>
      <c r="W41" s="108"/>
      <c r="X41" s="108"/>
      <c r="Y41" s="108"/>
      <c r="Z41" s="108"/>
      <c r="AA41" s="108"/>
      <c r="AB41" s="108"/>
      <c r="AC41" s="108"/>
      <c r="AD41" s="108"/>
      <c r="AE41" s="108"/>
      <c r="AF41" s="108"/>
      <c r="AG41" s="108"/>
      <c r="AH41" s="109"/>
      <c r="AI41" s="110"/>
    </row>
    <row r="42" spans="1:35" ht="17.25" customHeight="1" x14ac:dyDescent="0.2">
      <c r="A42" s="88">
        <v>1002</v>
      </c>
      <c r="B42" s="89" t="s">
        <v>42</v>
      </c>
      <c r="C42" s="111"/>
      <c r="D42" s="97">
        <v>0</v>
      </c>
      <c r="E42" s="97">
        <v>0</v>
      </c>
      <c r="F42" s="97">
        <v>0</v>
      </c>
      <c r="G42" s="97">
        <v>0</v>
      </c>
      <c r="H42" s="97">
        <v>0.4</v>
      </c>
      <c r="I42" s="97">
        <v>0.1</v>
      </c>
      <c r="J42" s="92">
        <v>0</v>
      </c>
      <c r="K42" s="92">
        <v>0</v>
      </c>
      <c r="L42" s="92">
        <v>0.1</v>
      </c>
      <c r="M42" s="92">
        <v>0.2</v>
      </c>
      <c r="N42" s="92">
        <v>0</v>
      </c>
      <c r="O42" s="92">
        <v>0</v>
      </c>
      <c r="P42" s="92">
        <v>0</v>
      </c>
      <c r="Q42" s="92">
        <v>0</v>
      </c>
      <c r="R42" s="97">
        <v>0</v>
      </c>
      <c r="S42" s="97">
        <v>0</v>
      </c>
      <c r="T42" s="97">
        <v>0</v>
      </c>
      <c r="U42" s="97">
        <v>0</v>
      </c>
      <c r="V42" s="97">
        <v>0</v>
      </c>
      <c r="W42" s="97">
        <v>0</v>
      </c>
      <c r="X42" s="97">
        <v>0.1</v>
      </c>
      <c r="Y42" s="97">
        <v>0.1</v>
      </c>
      <c r="Z42" s="97">
        <v>0</v>
      </c>
      <c r="AA42" s="97">
        <v>0.3</v>
      </c>
      <c r="AB42" s="97">
        <v>0.3</v>
      </c>
      <c r="AC42" s="97">
        <v>0</v>
      </c>
      <c r="AD42" s="97">
        <v>0</v>
      </c>
      <c r="AE42" s="97">
        <v>0.2</v>
      </c>
      <c r="AF42" s="97"/>
      <c r="AG42" s="97"/>
      <c r="AH42" s="94">
        <f>SUM(D42:AE42)</f>
        <v>1.8</v>
      </c>
      <c r="AI42" s="95"/>
    </row>
    <row r="43" spans="1:35" ht="17.25" customHeight="1" x14ac:dyDescent="0.2">
      <c r="A43" s="88">
        <v>1032</v>
      </c>
      <c r="B43" s="89" t="s">
        <v>43</v>
      </c>
      <c r="C43" s="111"/>
      <c r="D43" s="112">
        <v>0</v>
      </c>
      <c r="E43" s="112">
        <v>0</v>
      </c>
      <c r="F43" s="97">
        <v>0</v>
      </c>
      <c r="G43" s="97">
        <v>0</v>
      </c>
      <c r="H43" s="97">
        <v>2.1</v>
      </c>
      <c r="I43" s="97">
        <v>0</v>
      </c>
      <c r="J43" s="92">
        <v>0.1</v>
      </c>
      <c r="K43" s="378" t="s">
        <v>48</v>
      </c>
      <c r="L43" s="357"/>
      <c r="M43" s="92">
        <v>1.5</v>
      </c>
      <c r="N43" s="92">
        <v>0</v>
      </c>
      <c r="O43" s="92">
        <v>0</v>
      </c>
      <c r="P43" s="92">
        <v>0</v>
      </c>
      <c r="Q43" s="92">
        <v>0</v>
      </c>
      <c r="R43" s="97">
        <v>0</v>
      </c>
      <c r="S43" s="97">
        <v>0</v>
      </c>
      <c r="T43" s="97">
        <v>0</v>
      </c>
      <c r="U43" s="97">
        <v>0</v>
      </c>
      <c r="V43" s="97">
        <v>0</v>
      </c>
      <c r="W43" s="97">
        <v>0.1</v>
      </c>
      <c r="X43" s="97">
        <v>0.2</v>
      </c>
      <c r="Y43" s="97">
        <v>0.3</v>
      </c>
      <c r="Z43" s="97">
        <v>0.3</v>
      </c>
      <c r="AA43" s="97">
        <v>0.2</v>
      </c>
      <c r="AB43" s="97">
        <v>0.2</v>
      </c>
      <c r="AC43" s="97">
        <v>0</v>
      </c>
      <c r="AD43" s="97">
        <v>0</v>
      </c>
      <c r="AE43" s="97">
        <v>1.9</v>
      </c>
      <c r="AF43" s="97"/>
      <c r="AG43" s="97"/>
      <c r="AH43" s="94">
        <f>SUM(D43:AE43)</f>
        <v>6.9</v>
      </c>
      <c r="AI43" s="95"/>
    </row>
    <row r="44" spans="1:35" ht="17.25" customHeight="1" x14ac:dyDescent="0.2">
      <c r="A44" s="88">
        <v>1039</v>
      </c>
      <c r="B44" s="89" t="s">
        <v>44</v>
      </c>
      <c r="C44" s="111"/>
      <c r="D44" s="112">
        <v>0</v>
      </c>
      <c r="E44" s="112">
        <v>0</v>
      </c>
      <c r="F44" s="97">
        <v>0</v>
      </c>
      <c r="G44" s="97">
        <v>0</v>
      </c>
      <c r="H44" s="97">
        <v>1.8</v>
      </c>
      <c r="I44" s="97">
        <v>0</v>
      </c>
      <c r="J44" s="92">
        <v>0</v>
      </c>
      <c r="K44" s="92">
        <v>0</v>
      </c>
      <c r="L44" s="92">
        <v>0</v>
      </c>
      <c r="M44" s="92">
        <v>4.2</v>
      </c>
      <c r="N44" s="92">
        <v>0</v>
      </c>
      <c r="O44" s="92">
        <v>0</v>
      </c>
      <c r="P44" s="92">
        <v>0</v>
      </c>
      <c r="Q44" s="92">
        <v>0.2</v>
      </c>
      <c r="R44" s="97">
        <v>0</v>
      </c>
      <c r="S44" s="97">
        <v>0</v>
      </c>
      <c r="T44" s="97">
        <v>0</v>
      </c>
      <c r="U44" s="97">
        <v>0</v>
      </c>
      <c r="V44" s="97">
        <v>0</v>
      </c>
      <c r="W44" s="97">
        <v>0</v>
      </c>
      <c r="X44" s="97">
        <v>0</v>
      </c>
      <c r="Y44" s="97">
        <v>0</v>
      </c>
      <c r="Z44" s="97">
        <v>0</v>
      </c>
      <c r="AA44" s="97">
        <v>0</v>
      </c>
      <c r="AB44" s="97">
        <v>0</v>
      </c>
      <c r="AC44" s="97">
        <v>0</v>
      </c>
      <c r="AD44" s="97">
        <v>0</v>
      </c>
      <c r="AE44" s="97">
        <v>0.4</v>
      </c>
      <c r="AF44" s="97"/>
      <c r="AG44" s="97"/>
      <c r="AH44" s="94">
        <f t="shared" ref="AH44:AH84" si="2">SUM(D44:AE44)</f>
        <v>6.6000000000000005</v>
      </c>
      <c r="AI44" s="95"/>
    </row>
    <row r="45" spans="1:35" ht="17.25" customHeight="1" x14ac:dyDescent="0.2">
      <c r="A45" s="88">
        <v>1041</v>
      </c>
      <c r="B45" s="89" t="s">
        <v>7</v>
      </c>
      <c r="C45" s="111"/>
      <c r="D45" s="97">
        <v>0</v>
      </c>
      <c r="E45" s="97">
        <v>0</v>
      </c>
      <c r="F45" s="97">
        <v>0</v>
      </c>
      <c r="G45" s="97">
        <v>0</v>
      </c>
      <c r="H45" s="97">
        <v>0.5</v>
      </c>
      <c r="I45" s="97">
        <v>0</v>
      </c>
      <c r="J45" s="92">
        <v>0</v>
      </c>
      <c r="K45" s="92">
        <v>0</v>
      </c>
      <c r="L45" s="92">
        <v>0</v>
      </c>
      <c r="M45" s="92">
        <v>0</v>
      </c>
      <c r="N45" s="92">
        <v>0</v>
      </c>
      <c r="O45" s="92">
        <v>0</v>
      </c>
      <c r="P45" s="92">
        <v>0</v>
      </c>
      <c r="Q45" s="92">
        <v>0</v>
      </c>
      <c r="R45" s="97">
        <v>0</v>
      </c>
      <c r="S45" s="97">
        <v>0</v>
      </c>
      <c r="T45" s="97">
        <v>0</v>
      </c>
      <c r="U45" s="97">
        <v>0</v>
      </c>
      <c r="V45" s="97">
        <v>0</v>
      </c>
      <c r="W45" s="97">
        <v>0</v>
      </c>
      <c r="X45" s="97">
        <v>0</v>
      </c>
      <c r="Y45" s="97">
        <v>0</v>
      </c>
      <c r="Z45" s="97">
        <v>0</v>
      </c>
      <c r="AA45" s="97">
        <v>0</v>
      </c>
      <c r="AB45" s="97">
        <v>0</v>
      </c>
      <c r="AC45" s="97">
        <v>0</v>
      </c>
      <c r="AD45" s="97">
        <v>0</v>
      </c>
      <c r="AE45" s="97">
        <v>0.2</v>
      </c>
      <c r="AF45" s="97"/>
      <c r="AG45" s="97"/>
      <c r="AH45" s="94">
        <f t="shared" si="2"/>
        <v>0.7</v>
      </c>
      <c r="AI45" s="95"/>
    </row>
    <row r="46" spans="1:35" ht="17.25" hidden="1" customHeight="1" x14ac:dyDescent="0.2">
      <c r="A46" s="88">
        <v>1094</v>
      </c>
      <c r="B46" s="113" t="s">
        <v>45</v>
      </c>
      <c r="C46" s="111"/>
      <c r="D46" s="114"/>
      <c r="E46" s="114"/>
      <c r="F46" s="114" t="s">
        <v>48</v>
      </c>
      <c r="G46" s="114"/>
      <c r="H46" s="114"/>
      <c r="I46" s="97"/>
      <c r="J46" s="92"/>
      <c r="K46" s="92"/>
      <c r="L46" s="92"/>
      <c r="M46" s="92"/>
      <c r="N46" s="92"/>
      <c r="O46" s="92"/>
      <c r="P46" s="92"/>
      <c r="Q46" s="92"/>
      <c r="R46" s="97"/>
      <c r="S46" s="97"/>
      <c r="T46" s="97">
        <v>0</v>
      </c>
      <c r="U46" s="97">
        <v>0</v>
      </c>
      <c r="V46" s="97">
        <v>0</v>
      </c>
      <c r="W46" s="97">
        <v>0</v>
      </c>
      <c r="X46" s="97">
        <v>0</v>
      </c>
      <c r="Y46" s="97"/>
      <c r="Z46" s="97"/>
      <c r="AA46" s="97"/>
      <c r="AB46" s="97"/>
      <c r="AC46" s="97"/>
      <c r="AD46" s="97"/>
      <c r="AE46" s="97"/>
      <c r="AF46" s="97"/>
      <c r="AG46" s="97"/>
      <c r="AH46" s="94">
        <f t="shared" si="2"/>
        <v>0</v>
      </c>
      <c r="AI46" s="95"/>
    </row>
    <row r="47" spans="1:35" ht="17.25" customHeight="1" x14ac:dyDescent="0.2">
      <c r="A47" s="88">
        <v>1089</v>
      </c>
      <c r="B47" s="89" t="s">
        <v>46</v>
      </c>
      <c r="C47" s="111"/>
      <c r="D47" s="97">
        <v>0</v>
      </c>
      <c r="E47" s="97">
        <v>0</v>
      </c>
      <c r="F47" s="97">
        <v>0</v>
      </c>
      <c r="G47" s="97">
        <v>0</v>
      </c>
      <c r="H47" s="97">
        <v>0.7</v>
      </c>
      <c r="I47" s="97">
        <v>0.2</v>
      </c>
      <c r="J47" s="92">
        <v>0</v>
      </c>
      <c r="K47" s="92">
        <v>0</v>
      </c>
      <c r="L47" s="92">
        <v>0</v>
      </c>
      <c r="M47" s="92">
        <v>0</v>
      </c>
      <c r="N47" s="92">
        <v>0</v>
      </c>
      <c r="O47" s="92">
        <v>0</v>
      </c>
      <c r="P47" s="92">
        <v>0</v>
      </c>
      <c r="Q47" s="92">
        <v>0</v>
      </c>
      <c r="R47" s="97">
        <v>0</v>
      </c>
      <c r="S47" s="97">
        <v>0</v>
      </c>
      <c r="T47" s="97">
        <v>0</v>
      </c>
      <c r="U47" s="97">
        <v>0</v>
      </c>
      <c r="V47" s="97">
        <v>0</v>
      </c>
      <c r="W47" s="97">
        <v>0</v>
      </c>
      <c r="X47" s="97">
        <v>0</v>
      </c>
      <c r="Y47" s="97">
        <v>0</v>
      </c>
      <c r="Z47" s="97">
        <v>0.2</v>
      </c>
      <c r="AA47" s="97">
        <v>0</v>
      </c>
      <c r="AB47" s="97">
        <v>0</v>
      </c>
      <c r="AC47" s="97">
        <v>0</v>
      </c>
      <c r="AD47" s="378" t="s">
        <v>48</v>
      </c>
      <c r="AE47" s="357"/>
      <c r="AF47" s="97"/>
      <c r="AG47" s="97"/>
      <c r="AH47" s="94">
        <f t="shared" si="2"/>
        <v>1.0999999999999999</v>
      </c>
      <c r="AI47" s="95"/>
    </row>
    <row r="48" spans="1:35" ht="17.25" customHeight="1" x14ac:dyDescent="0.2">
      <c r="A48" s="88">
        <v>1105</v>
      </c>
      <c r="B48" s="89" t="s">
        <v>11</v>
      </c>
      <c r="C48" s="111"/>
      <c r="D48" s="97">
        <v>0</v>
      </c>
      <c r="E48" s="97">
        <v>0</v>
      </c>
      <c r="F48" s="97">
        <v>0</v>
      </c>
      <c r="G48" s="97">
        <v>0</v>
      </c>
      <c r="H48" s="97">
        <v>0.2</v>
      </c>
      <c r="I48" s="97">
        <v>0</v>
      </c>
      <c r="J48" s="378" t="s">
        <v>48</v>
      </c>
      <c r="K48" s="357"/>
      <c r="L48" s="92">
        <v>0</v>
      </c>
      <c r="M48" s="92">
        <v>0</v>
      </c>
      <c r="N48" s="92">
        <v>0</v>
      </c>
      <c r="O48" s="92">
        <v>0</v>
      </c>
      <c r="P48" s="92">
        <v>0</v>
      </c>
      <c r="Q48" s="92">
        <v>0</v>
      </c>
      <c r="R48" s="97">
        <v>0</v>
      </c>
      <c r="S48" s="97">
        <v>0</v>
      </c>
      <c r="T48" s="97">
        <v>0</v>
      </c>
      <c r="U48" s="97">
        <v>0</v>
      </c>
      <c r="V48" s="97">
        <v>0</v>
      </c>
      <c r="W48" s="97">
        <v>0</v>
      </c>
      <c r="X48" s="97">
        <v>0</v>
      </c>
      <c r="Y48" s="97">
        <v>0.5</v>
      </c>
      <c r="Z48" s="97">
        <v>0</v>
      </c>
      <c r="AA48" s="97">
        <v>0</v>
      </c>
      <c r="AB48" s="97">
        <v>0</v>
      </c>
      <c r="AC48" s="97">
        <v>0</v>
      </c>
      <c r="AD48" s="97">
        <v>0</v>
      </c>
      <c r="AE48" s="97">
        <v>1.9</v>
      </c>
      <c r="AF48" s="97"/>
      <c r="AG48" s="97"/>
      <c r="AH48" s="94">
        <f t="shared" si="2"/>
        <v>2.5999999999999996</v>
      </c>
      <c r="AI48" s="95"/>
    </row>
    <row r="49" spans="1:35" ht="17.25" customHeight="1" x14ac:dyDescent="0.2">
      <c r="A49" s="88">
        <v>1112</v>
      </c>
      <c r="B49" s="89" t="s">
        <v>47</v>
      </c>
      <c r="C49" s="111"/>
      <c r="D49" s="97">
        <v>0</v>
      </c>
      <c r="E49" s="97">
        <v>0</v>
      </c>
      <c r="F49" s="97">
        <v>0</v>
      </c>
      <c r="G49" s="97">
        <v>0</v>
      </c>
      <c r="H49" s="97">
        <v>0</v>
      </c>
      <c r="I49" s="97">
        <v>0</v>
      </c>
      <c r="J49" s="92">
        <v>0</v>
      </c>
      <c r="K49" s="92">
        <v>0</v>
      </c>
      <c r="L49" s="92">
        <v>0.2</v>
      </c>
      <c r="M49" s="92">
        <v>23.9</v>
      </c>
      <c r="N49" s="92">
        <v>0.2</v>
      </c>
      <c r="O49" s="92">
        <v>7.6</v>
      </c>
      <c r="P49" s="92">
        <v>0</v>
      </c>
      <c r="Q49" s="92">
        <v>0</v>
      </c>
      <c r="R49" s="97">
        <v>0</v>
      </c>
      <c r="S49" s="97">
        <v>0</v>
      </c>
      <c r="T49" s="97">
        <v>0</v>
      </c>
      <c r="U49" s="97">
        <v>0</v>
      </c>
      <c r="V49" s="97">
        <v>0</v>
      </c>
      <c r="W49" s="97">
        <v>0</v>
      </c>
      <c r="X49" s="97">
        <v>0</v>
      </c>
      <c r="Y49" s="97">
        <v>0</v>
      </c>
      <c r="Z49" s="97">
        <v>0</v>
      </c>
      <c r="AA49" s="97">
        <v>0</v>
      </c>
      <c r="AB49" s="97">
        <v>0</v>
      </c>
      <c r="AC49" s="97">
        <v>0</v>
      </c>
      <c r="AD49" s="97">
        <v>0</v>
      </c>
      <c r="AE49" s="97">
        <v>4.0999999999999996</v>
      </c>
      <c r="AF49" s="97"/>
      <c r="AG49" s="97"/>
      <c r="AH49" s="94">
        <f t="shared" si="2"/>
        <v>36</v>
      </c>
      <c r="AI49" s="95"/>
    </row>
    <row r="50" spans="1:35" ht="17.25" customHeight="1" x14ac:dyDescent="0.2">
      <c r="A50" s="115">
        <v>1151</v>
      </c>
      <c r="B50" s="89" t="s">
        <v>49</v>
      </c>
      <c r="C50" s="111"/>
      <c r="D50" s="97">
        <v>0</v>
      </c>
      <c r="E50" s="97">
        <v>0</v>
      </c>
      <c r="F50" s="97">
        <v>0</v>
      </c>
      <c r="G50" s="97">
        <v>0</v>
      </c>
      <c r="H50" s="97">
        <v>0.6</v>
      </c>
      <c r="I50" s="97">
        <v>0</v>
      </c>
      <c r="J50" s="92">
        <v>0</v>
      </c>
      <c r="K50" s="92">
        <v>0</v>
      </c>
      <c r="L50" s="92">
        <v>1.2</v>
      </c>
      <c r="M50" s="92">
        <v>1.6</v>
      </c>
      <c r="N50" s="92">
        <v>0</v>
      </c>
      <c r="O50" s="92">
        <v>6.7</v>
      </c>
      <c r="P50" s="92">
        <v>0</v>
      </c>
      <c r="Q50" s="92">
        <v>0</v>
      </c>
      <c r="R50" s="97">
        <v>1.6</v>
      </c>
      <c r="S50" s="97">
        <v>0.2</v>
      </c>
      <c r="T50" s="97">
        <v>0</v>
      </c>
      <c r="U50" s="97">
        <v>0</v>
      </c>
      <c r="V50" s="97">
        <v>0</v>
      </c>
      <c r="W50" s="97">
        <v>0</v>
      </c>
      <c r="X50" s="97">
        <v>0</v>
      </c>
      <c r="Y50" s="97">
        <v>0</v>
      </c>
      <c r="Z50" s="97">
        <v>0</v>
      </c>
      <c r="AA50" s="97">
        <v>0</v>
      </c>
      <c r="AB50" s="97">
        <v>0</v>
      </c>
      <c r="AC50" s="97">
        <v>0</v>
      </c>
      <c r="AD50" s="97">
        <v>0</v>
      </c>
      <c r="AE50" s="97">
        <v>10.1</v>
      </c>
      <c r="AF50" s="97"/>
      <c r="AG50" s="97"/>
      <c r="AH50" s="94">
        <f t="shared" si="2"/>
        <v>22</v>
      </c>
      <c r="AI50" s="95"/>
    </row>
    <row r="51" spans="1:35" ht="17.25" customHeight="1" x14ac:dyDescent="0.2">
      <c r="A51" s="88">
        <v>1160</v>
      </c>
      <c r="B51" s="89" t="s">
        <v>50</v>
      </c>
      <c r="C51" s="111"/>
      <c r="D51" s="97">
        <v>0</v>
      </c>
      <c r="E51" s="97">
        <v>0</v>
      </c>
      <c r="F51" s="97">
        <v>0</v>
      </c>
      <c r="G51" s="97">
        <v>0</v>
      </c>
      <c r="H51" s="97">
        <v>0</v>
      </c>
      <c r="I51" s="97">
        <v>0</v>
      </c>
      <c r="J51" s="92">
        <v>0</v>
      </c>
      <c r="K51" s="92">
        <v>0</v>
      </c>
      <c r="L51" s="92">
        <v>27.6</v>
      </c>
      <c r="M51" s="92">
        <v>1.2</v>
      </c>
      <c r="N51" s="92">
        <v>0.2</v>
      </c>
      <c r="O51" s="92">
        <v>0</v>
      </c>
      <c r="P51" s="92">
        <v>0</v>
      </c>
      <c r="Q51" s="92">
        <v>0</v>
      </c>
      <c r="R51" s="97">
        <v>0</v>
      </c>
      <c r="S51" s="97">
        <v>0</v>
      </c>
      <c r="T51" s="97">
        <v>0</v>
      </c>
      <c r="U51" s="97">
        <v>0</v>
      </c>
      <c r="V51" s="97">
        <v>0</v>
      </c>
      <c r="W51" s="97">
        <v>0</v>
      </c>
      <c r="X51" s="97">
        <v>0</v>
      </c>
      <c r="Y51" s="97">
        <v>0</v>
      </c>
      <c r="Z51" s="97">
        <v>0</v>
      </c>
      <c r="AA51" s="97">
        <v>0</v>
      </c>
      <c r="AB51" s="97">
        <v>0</v>
      </c>
      <c r="AC51" s="97">
        <v>0</v>
      </c>
      <c r="AD51" s="97">
        <v>0</v>
      </c>
      <c r="AE51" s="97">
        <v>0.6</v>
      </c>
      <c r="AF51" s="97"/>
      <c r="AG51" s="97"/>
      <c r="AH51" s="94">
        <f t="shared" si="2"/>
        <v>29.6</v>
      </c>
      <c r="AI51" s="95"/>
    </row>
    <row r="52" spans="1:35" ht="17.25" customHeight="1" x14ac:dyDescent="0.2">
      <c r="A52" s="88">
        <v>1187</v>
      </c>
      <c r="B52" s="89" t="s">
        <v>51</v>
      </c>
      <c r="C52" s="111"/>
      <c r="D52" s="112">
        <v>0.1</v>
      </c>
      <c r="E52" s="97">
        <v>0</v>
      </c>
      <c r="F52" s="92">
        <v>0</v>
      </c>
      <c r="G52" s="92">
        <v>0</v>
      </c>
      <c r="H52" s="92">
        <v>0.1</v>
      </c>
      <c r="I52" s="97">
        <v>0</v>
      </c>
      <c r="J52" s="92">
        <v>0</v>
      </c>
      <c r="K52" s="92">
        <v>0</v>
      </c>
      <c r="L52" s="92">
        <v>0</v>
      </c>
      <c r="M52" s="92">
        <v>0</v>
      </c>
      <c r="N52" s="92">
        <v>2.4</v>
      </c>
      <c r="O52" s="92">
        <v>6.3</v>
      </c>
      <c r="P52" s="92">
        <v>2.7</v>
      </c>
      <c r="Q52" s="92">
        <v>1.3</v>
      </c>
      <c r="R52" s="97">
        <v>0</v>
      </c>
      <c r="S52" s="97">
        <v>0</v>
      </c>
      <c r="T52" s="97">
        <v>0</v>
      </c>
      <c r="U52" s="97">
        <v>0</v>
      </c>
      <c r="V52" s="97">
        <v>0</v>
      </c>
      <c r="W52" s="97">
        <v>0</v>
      </c>
      <c r="X52" s="97">
        <v>0</v>
      </c>
      <c r="Y52" s="97">
        <v>0</v>
      </c>
      <c r="Z52" s="97">
        <v>0</v>
      </c>
      <c r="AA52" s="97">
        <v>0</v>
      </c>
      <c r="AB52" s="97">
        <v>0.1</v>
      </c>
      <c r="AC52" s="97">
        <v>0</v>
      </c>
      <c r="AD52" s="97">
        <v>0</v>
      </c>
      <c r="AE52" s="97">
        <v>0.1</v>
      </c>
      <c r="AF52" s="97"/>
      <c r="AG52" s="97"/>
      <c r="AH52" s="94">
        <f t="shared" si="2"/>
        <v>13.100000000000001</v>
      </c>
      <c r="AI52" s="95"/>
    </row>
    <row r="53" spans="1:35" ht="17.25" customHeight="1" x14ac:dyDescent="0.2">
      <c r="A53" s="115">
        <v>1195</v>
      </c>
      <c r="B53" s="89" t="s">
        <v>52</v>
      </c>
      <c r="C53" s="111"/>
      <c r="D53" s="97">
        <v>0</v>
      </c>
      <c r="E53" s="97">
        <v>0</v>
      </c>
      <c r="F53" s="97">
        <v>0</v>
      </c>
      <c r="G53" s="97">
        <v>0</v>
      </c>
      <c r="H53" s="97">
        <v>0</v>
      </c>
      <c r="I53" s="97">
        <v>0.2</v>
      </c>
      <c r="J53" s="92">
        <v>0</v>
      </c>
      <c r="K53" s="92">
        <v>0</v>
      </c>
      <c r="L53" s="92">
        <v>2.8</v>
      </c>
      <c r="M53" s="92">
        <v>4.8</v>
      </c>
      <c r="N53" s="92">
        <v>0</v>
      </c>
      <c r="O53" s="92">
        <v>2.8</v>
      </c>
      <c r="P53" s="92">
        <v>0</v>
      </c>
      <c r="Q53" s="92">
        <v>0</v>
      </c>
      <c r="R53" s="97">
        <v>0</v>
      </c>
      <c r="S53" s="97">
        <v>0</v>
      </c>
      <c r="T53" s="97">
        <v>0</v>
      </c>
      <c r="U53" s="97">
        <v>0</v>
      </c>
      <c r="V53" s="97">
        <v>0</v>
      </c>
      <c r="W53" s="97">
        <v>0</v>
      </c>
      <c r="X53" s="97">
        <v>0</v>
      </c>
      <c r="Y53" s="97">
        <v>0</v>
      </c>
      <c r="Z53" s="97">
        <v>0</v>
      </c>
      <c r="AA53" s="97">
        <v>0</v>
      </c>
      <c r="AB53" s="97">
        <v>0</v>
      </c>
      <c r="AC53" s="97">
        <v>0</v>
      </c>
      <c r="AD53" s="97">
        <v>0</v>
      </c>
      <c r="AE53" s="97">
        <v>4.0999999999999996</v>
      </c>
      <c r="AF53" s="97"/>
      <c r="AG53" s="97"/>
      <c r="AH53" s="94">
        <f t="shared" si="2"/>
        <v>14.7</v>
      </c>
      <c r="AI53" s="95"/>
    </row>
    <row r="54" spans="1:35" ht="17.25" customHeight="1" x14ac:dyDescent="0.2">
      <c r="A54" s="88">
        <v>1203</v>
      </c>
      <c r="B54" s="89" t="s">
        <v>53</v>
      </c>
      <c r="C54" s="111"/>
      <c r="D54" s="97">
        <v>0</v>
      </c>
      <c r="E54" s="97">
        <v>0</v>
      </c>
      <c r="F54" s="97">
        <v>0</v>
      </c>
      <c r="G54" s="97">
        <v>0</v>
      </c>
      <c r="H54" s="97">
        <v>0</v>
      </c>
      <c r="I54" s="97">
        <v>0</v>
      </c>
      <c r="J54" s="92">
        <v>0</v>
      </c>
      <c r="K54" s="92">
        <v>0</v>
      </c>
      <c r="L54" s="92">
        <v>0</v>
      </c>
      <c r="M54" s="92">
        <v>2.4</v>
      </c>
      <c r="N54" s="92">
        <v>0.7</v>
      </c>
      <c r="O54" s="92">
        <v>5.7</v>
      </c>
      <c r="P54" s="92">
        <v>0</v>
      </c>
      <c r="Q54" s="92">
        <v>0</v>
      </c>
      <c r="R54" s="97">
        <v>0.2</v>
      </c>
      <c r="S54" s="97">
        <v>0</v>
      </c>
      <c r="T54" s="97">
        <v>0</v>
      </c>
      <c r="U54" s="97">
        <v>0</v>
      </c>
      <c r="V54" s="97">
        <v>0</v>
      </c>
      <c r="W54" s="97">
        <v>0</v>
      </c>
      <c r="X54" s="97">
        <v>0</v>
      </c>
      <c r="Y54" s="97">
        <v>0</v>
      </c>
      <c r="Z54" s="97">
        <v>0</v>
      </c>
      <c r="AA54" s="97">
        <v>0</v>
      </c>
      <c r="AB54" s="97">
        <v>0</v>
      </c>
      <c r="AC54" s="97">
        <v>0</v>
      </c>
      <c r="AD54" s="97">
        <v>0</v>
      </c>
      <c r="AE54" s="97">
        <v>2.8</v>
      </c>
      <c r="AF54" s="97"/>
      <c r="AG54" s="97"/>
      <c r="AH54" s="94">
        <f t="shared" si="2"/>
        <v>11.8</v>
      </c>
      <c r="AI54" s="95"/>
    </row>
    <row r="55" spans="1:35" ht="17.25" customHeight="1" x14ac:dyDescent="0.2">
      <c r="A55" s="88">
        <v>1211</v>
      </c>
      <c r="B55" s="89" t="s">
        <v>54</v>
      </c>
      <c r="C55" s="111"/>
      <c r="D55" s="97">
        <v>0.1</v>
      </c>
      <c r="E55" s="97">
        <v>0</v>
      </c>
      <c r="F55" s="97">
        <v>0</v>
      </c>
      <c r="G55" s="97">
        <v>0</v>
      </c>
      <c r="H55" s="97">
        <v>0</v>
      </c>
      <c r="I55" s="97">
        <v>0.1</v>
      </c>
      <c r="J55" s="92">
        <v>0</v>
      </c>
      <c r="K55" s="92">
        <v>0</v>
      </c>
      <c r="L55" s="92">
        <v>17.600000000000001</v>
      </c>
      <c r="M55" s="92">
        <v>0.4</v>
      </c>
      <c r="N55" s="92">
        <v>0</v>
      </c>
      <c r="O55" s="92">
        <v>9.5</v>
      </c>
      <c r="P55" s="92">
        <v>0</v>
      </c>
      <c r="Q55" s="92">
        <v>0</v>
      </c>
      <c r="R55" s="97">
        <v>0</v>
      </c>
      <c r="S55" s="97">
        <v>0</v>
      </c>
      <c r="T55" s="97">
        <v>0</v>
      </c>
      <c r="U55" s="97">
        <v>0</v>
      </c>
      <c r="V55" s="97">
        <v>0</v>
      </c>
      <c r="W55" s="97">
        <v>0</v>
      </c>
      <c r="X55" s="97">
        <v>0</v>
      </c>
      <c r="Y55" s="97">
        <v>0</v>
      </c>
      <c r="Z55" s="97">
        <v>0</v>
      </c>
      <c r="AA55" s="97">
        <v>0</v>
      </c>
      <c r="AB55" s="97">
        <v>0</v>
      </c>
      <c r="AC55" s="97">
        <v>0</v>
      </c>
      <c r="AD55" s="97">
        <v>0</v>
      </c>
      <c r="AE55" s="97">
        <v>2.4</v>
      </c>
      <c r="AF55" s="97"/>
      <c r="AG55" s="97"/>
      <c r="AH55" s="94">
        <f t="shared" si="2"/>
        <v>30.099999999999998</v>
      </c>
      <c r="AI55" s="95"/>
    </row>
    <row r="56" spans="1:35" ht="17.25" customHeight="1" x14ac:dyDescent="0.2">
      <c r="A56" s="88">
        <v>1225</v>
      </c>
      <c r="B56" s="89" t="s">
        <v>17</v>
      </c>
      <c r="C56" s="111"/>
      <c r="D56" s="97">
        <v>0</v>
      </c>
      <c r="E56" s="97">
        <v>0</v>
      </c>
      <c r="F56" s="97">
        <v>0</v>
      </c>
      <c r="G56" s="97">
        <v>0</v>
      </c>
      <c r="H56" s="97">
        <v>0</v>
      </c>
      <c r="I56" s="114" t="s">
        <v>48</v>
      </c>
      <c r="J56" s="92">
        <v>0</v>
      </c>
      <c r="K56" s="92">
        <v>0</v>
      </c>
      <c r="L56" s="92">
        <v>0</v>
      </c>
      <c r="M56" s="92">
        <v>20.2</v>
      </c>
      <c r="N56" s="92">
        <v>0.4</v>
      </c>
      <c r="O56" s="92">
        <v>9.8000000000000007</v>
      </c>
      <c r="P56" s="92">
        <v>0.4</v>
      </c>
      <c r="Q56" s="92">
        <v>0</v>
      </c>
      <c r="R56" s="116" t="s">
        <v>86</v>
      </c>
      <c r="S56" s="97">
        <v>0</v>
      </c>
      <c r="T56" s="97">
        <v>0</v>
      </c>
      <c r="U56" s="97">
        <v>0</v>
      </c>
      <c r="V56" s="97">
        <v>0</v>
      </c>
      <c r="W56" s="97">
        <v>0</v>
      </c>
      <c r="X56" s="97">
        <v>0</v>
      </c>
      <c r="Y56" s="97">
        <v>8.1999999999999993</v>
      </c>
      <c r="Z56" s="97">
        <v>0</v>
      </c>
      <c r="AA56" s="97">
        <v>0</v>
      </c>
      <c r="AB56" s="97">
        <v>0</v>
      </c>
      <c r="AC56" s="97">
        <v>0</v>
      </c>
      <c r="AD56" s="97">
        <v>0</v>
      </c>
      <c r="AE56" s="97">
        <v>6</v>
      </c>
      <c r="AF56" s="97"/>
      <c r="AG56" s="97"/>
      <c r="AH56" s="94">
        <f t="shared" si="2"/>
        <v>45</v>
      </c>
      <c r="AI56" s="95"/>
    </row>
    <row r="57" spans="1:35" ht="17.25" customHeight="1" x14ac:dyDescent="0.2">
      <c r="A57" s="88">
        <v>1270</v>
      </c>
      <c r="B57" s="89" t="s">
        <v>55</v>
      </c>
      <c r="C57" s="111"/>
      <c r="D57" s="97">
        <v>0</v>
      </c>
      <c r="E57" s="97">
        <v>0</v>
      </c>
      <c r="F57" s="97">
        <v>0</v>
      </c>
      <c r="G57" s="97">
        <v>0</v>
      </c>
      <c r="H57" s="97">
        <v>0</v>
      </c>
      <c r="I57" s="97">
        <v>0.2</v>
      </c>
      <c r="J57" s="92">
        <v>0</v>
      </c>
      <c r="K57" s="92">
        <v>0</v>
      </c>
      <c r="L57" s="92">
        <v>0</v>
      </c>
      <c r="M57" s="92">
        <v>1.6</v>
      </c>
      <c r="N57" s="374" t="s">
        <v>86</v>
      </c>
      <c r="O57" s="358"/>
      <c r="P57" s="358"/>
      <c r="Q57" s="358"/>
      <c r="R57" s="97">
        <v>0</v>
      </c>
      <c r="S57" s="97">
        <v>0</v>
      </c>
      <c r="T57" s="116" t="s">
        <v>86</v>
      </c>
      <c r="U57" s="97">
        <v>0</v>
      </c>
      <c r="V57" s="97">
        <v>0</v>
      </c>
      <c r="W57" s="97">
        <v>0</v>
      </c>
      <c r="X57" s="97">
        <v>0</v>
      </c>
      <c r="Y57" s="97">
        <v>0</v>
      </c>
      <c r="Z57" s="97">
        <v>0</v>
      </c>
      <c r="AA57" s="97">
        <v>0</v>
      </c>
      <c r="AB57" s="97">
        <v>0</v>
      </c>
      <c r="AC57" s="97">
        <v>0</v>
      </c>
      <c r="AD57" s="97">
        <v>0</v>
      </c>
      <c r="AE57" s="97">
        <v>1.2</v>
      </c>
      <c r="AF57" s="97"/>
      <c r="AG57" s="97"/>
      <c r="AH57" s="94">
        <f t="shared" si="2"/>
        <v>3</v>
      </c>
      <c r="AI57" s="95"/>
    </row>
    <row r="58" spans="1:35" ht="17.25" customHeight="1" x14ac:dyDescent="0.2">
      <c r="A58" s="88">
        <v>1313</v>
      </c>
      <c r="B58" s="89" t="s">
        <v>19</v>
      </c>
      <c r="C58" s="111"/>
      <c r="D58" s="97">
        <v>0</v>
      </c>
      <c r="E58" s="97">
        <v>0</v>
      </c>
      <c r="F58" s="97">
        <v>0</v>
      </c>
      <c r="G58" s="97">
        <v>0</v>
      </c>
      <c r="H58" s="97">
        <v>0</v>
      </c>
      <c r="I58" s="97">
        <v>0</v>
      </c>
      <c r="J58" s="92">
        <v>0</v>
      </c>
      <c r="K58" s="92">
        <v>0</v>
      </c>
      <c r="L58" s="92">
        <v>0</v>
      </c>
      <c r="M58" s="92">
        <v>0</v>
      </c>
      <c r="N58" s="92">
        <v>12.7</v>
      </c>
      <c r="O58" s="92">
        <v>14.4</v>
      </c>
      <c r="P58" s="92">
        <v>4.2</v>
      </c>
      <c r="Q58" s="92">
        <v>0.2</v>
      </c>
      <c r="R58" s="97">
        <v>0</v>
      </c>
      <c r="S58" s="97">
        <v>0</v>
      </c>
      <c r="T58" s="97">
        <v>0</v>
      </c>
      <c r="U58" s="97">
        <v>0</v>
      </c>
      <c r="V58" s="97">
        <v>0</v>
      </c>
      <c r="W58" s="97">
        <v>0</v>
      </c>
      <c r="X58" s="97">
        <v>0</v>
      </c>
      <c r="Y58" s="97">
        <v>0</v>
      </c>
      <c r="Z58" s="97">
        <v>0</v>
      </c>
      <c r="AA58" s="97">
        <v>0</v>
      </c>
      <c r="AB58" s="97">
        <v>0</v>
      </c>
      <c r="AC58" s="97">
        <v>0</v>
      </c>
      <c r="AD58" s="97">
        <v>0</v>
      </c>
      <c r="AE58" s="97">
        <v>0.2</v>
      </c>
      <c r="AF58" s="97"/>
      <c r="AG58" s="97"/>
      <c r="AH58" s="94">
        <f t="shared" si="2"/>
        <v>31.7</v>
      </c>
      <c r="AI58" s="95"/>
    </row>
    <row r="59" spans="1:35" ht="17.25" customHeight="1" x14ac:dyDescent="0.2">
      <c r="A59" s="88">
        <v>1320</v>
      </c>
      <c r="B59" s="89" t="s">
        <v>20</v>
      </c>
      <c r="C59" s="111"/>
      <c r="D59" s="97">
        <v>0</v>
      </c>
      <c r="E59" s="97">
        <v>0</v>
      </c>
      <c r="F59" s="92">
        <v>0</v>
      </c>
      <c r="G59" s="92">
        <v>0</v>
      </c>
      <c r="H59" s="92">
        <v>0</v>
      </c>
      <c r="I59" s="97">
        <v>0</v>
      </c>
      <c r="J59" s="92">
        <v>0</v>
      </c>
      <c r="K59" s="92">
        <v>0</v>
      </c>
      <c r="L59" s="92">
        <v>0</v>
      </c>
      <c r="M59" s="92">
        <v>0.1</v>
      </c>
      <c r="N59" s="92">
        <v>9.9</v>
      </c>
      <c r="O59" s="92">
        <v>12.5</v>
      </c>
      <c r="P59" s="92">
        <v>0.2</v>
      </c>
      <c r="Q59" s="92">
        <v>0</v>
      </c>
      <c r="R59" s="97">
        <v>0.2</v>
      </c>
      <c r="S59" s="97">
        <v>0.1</v>
      </c>
      <c r="T59" s="97">
        <v>0.2</v>
      </c>
      <c r="U59" s="97">
        <v>0</v>
      </c>
      <c r="V59" s="97">
        <v>0</v>
      </c>
      <c r="W59" s="97">
        <v>0</v>
      </c>
      <c r="X59" s="97">
        <v>0.6</v>
      </c>
      <c r="Y59" s="97">
        <v>2.1</v>
      </c>
      <c r="Z59" s="97">
        <v>0</v>
      </c>
      <c r="AA59" s="97">
        <v>0</v>
      </c>
      <c r="AB59" s="97">
        <v>0</v>
      </c>
      <c r="AC59" s="97">
        <v>0</v>
      </c>
      <c r="AD59" s="97">
        <v>0</v>
      </c>
      <c r="AE59" s="97">
        <v>0</v>
      </c>
      <c r="AF59" s="97"/>
      <c r="AG59" s="97"/>
      <c r="AH59" s="94">
        <f t="shared" si="2"/>
        <v>25.900000000000002</v>
      </c>
      <c r="AI59" s="95"/>
    </row>
    <row r="60" spans="1:35" ht="17.25" customHeight="1" x14ac:dyDescent="0.2">
      <c r="A60" s="88">
        <v>1377</v>
      </c>
      <c r="B60" s="89" t="s">
        <v>56</v>
      </c>
      <c r="C60" s="111"/>
      <c r="D60" s="97">
        <v>0</v>
      </c>
      <c r="E60" s="97">
        <v>0</v>
      </c>
      <c r="F60" s="97">
        <v>0</v>
      </c>
      <c r="G60" s="97">
        <v>0</v>
      </c>
      <c r="H60" s="97">
        <v>0</v>
      </c>
      <c r="I60" s="97">
        <v>0</v>
      </c>
      <c r="J60" s="92">
        <v>0</v>
      </c>
      <c r="K60" s="92">
        <v>0</v>
      </c>
      <c r="L60" s="92">
        <v>0</v>
      </c>
      <c r="M60" s="92">
        <v>0</v>
      </c>
      <c r="N60" s="92">
        <v>0.2</v>
      </c>
      <c r="O60" s="92">
        <v>8</v>
      </c>
      <c r="P60" s="374" t="s">
        <v>86</v>
      </c>
      <c r="Q60" s="367"/>
      <c r="R60" s="97">
        <v>0</v>
      </c>
      <c r="S60" s="97">
        <v>0</v>
      </c>
      <c r="T60" s="97">
        <v>0.2</v>
      </c>
      <c r="U60" s="97">
        <v>0</v>
      </c>
      <c r="V60" s="97">
        <v>0</v>
      </c>
      <c r="W60" s="97">
        <v>0</v>
      </c>
      <c r="X60" s="97">
        <v>0</v>
      </c>
      <c r="Y60" s="97">
        <v>0</v>
      </c>
      <c r="Z60" s="97">
        <v>0.2</v>
      </c>
      <c r="AA60" s="97">
        <v>0</v>
      </c>
      <c r="AB60" s="97">
        <v>0</v>
      </c>
      <c r="AC60" s="97">
        <v>0</v>
      </c>
      <c r="AD60" s="97">
        <v>0</v>
      </c>
      <c r="AE60" s="97">
        <v>0.2</v>
      </c>
      <c r="AF60" s="97"/>
      <c r="AG60" s="97"/>
      <c r="AH60" s="94">
        <f t="shared" si="2"/>
        <v>8.7999999999999972</v>
      </c>
      <c r="AI60" s="95"/>
    </row>
    <row r="61" spans="1:35" ht="17.25" customHeight="1" x14ac:dyDescent="0.2">
      <c r="A61" s="88">
        <v>1388</v>
      </c>
      <c r="B61" s="89" t="s">
        <v>57</v>
      </c>
      <c r="C61" s="111"/>
      <c r="D61" s="97">
        <v>0</v>
      </c>
      <c r="E61" s="97">
        <v>0</v>
      </c>
      <c r="F61" s="97">
        <v>0</v>
      </c>
      <c r="G61" s="97">
        <v>0</v>
      </c>
      <c r="H61" s="97">
        <v>0</v>
      </c>
      <c r="I61" s="97">
        <v>0</v>
      </c>
      <c r="J61" s="92">
        <v>0</v>
      </c>
      <c r="K61" s="92">
        <v>0</v>
      </c>
      <c r="L61" s="92">
        <v>0</v>
      </c>
      <c r="M61" s="92">
        <v>0</v>
      </c>
      <c r="N61" s="92">
        <v>0</v>
      </c>
      <c r="O61" s="92">
        <v>7.4</v>
      </c>
      <c r="P61" s="92">
        <v>3</v>
      </c>
      <c r="Q61" s="92">
        <v>0.6</v>
      </c>
      <c r="R61" s="97">
        <v>0</v>
      </c>
      <c r="S61" s="97">
        <v>0</v>
      </c>
      <c r="T61" s="97">
        <v>0</v>
      </c>
      <c r="U61" s="97">
        <v>0</v>
      </c>
      <c r="V61" s="97">
        <v>0</v>
      </c>
      <c r="W61" s="97">
        <v>0</v>
      </c>
      <c r="X61" s="97">
        <v>0</v>
      </c>
      <c r="Y61" s="97">
        <v>0</v>
      </c>
      <c r="Z61" s="97">
        <v>0</v>
      </c>
      <c r="AA61" s="97">
        <v>0</v>
      </c>
      <c r="AB61" s="97">
        <v>0</v>
      </c>
      <c r="AC61" s="97">
        <v>0</v>
      </c>
      <c r="AD61" s="97">
        <v>0</v>
      </c>
      <c r="AE61" s="97">
        <v>0</v>
      </c>
      <c r="AF61" s="97"/>
      <c r="AG61" s="97"/>
      <c r="AH61" s="94">
        <f t="shared" si="2"/>
        <v>11</v>
      </c>
      <c r="AI61" s="95"/>
    </row>
    <row r="62" spans="1:35" ht="17.25" customHeight="1" x14ac:dyDescent="0.2">
      <c r="A62" s="88">
        <v>1389</v>
      </c>
      <c r="B62" s="89" t="s">
        <v>58</v>
      </c>
      <c r="C62" s="111"/>
      <c r="D62" s="97">
        <v>0.1</v>
      </c>
      <c r="E62" s="97">
        <v>0</v>
      </c>
      <c r="F62" s="97">
        <v>0</v>
      </c>
      <c r="G62" s="97">
        <v>0</v>
      </c>
      <c r="H62" s="97">
        <v>0</v>
      </c>
      <c r="I62" s="97">
        <v>0</v>
      </c>
      <c r="J62" s="92">
        <v>0</v>
      </c>
      <c r="K62" s="92">
        <v>0</v>
      </c>
      <c r="L62" s="92">
        <v>0</v>
      </c>
      <c r="M62" s="92">
        <v>0</v>
      </c>
      <c r="N62" s="92">
        <v>0</v>
      </c>
      <c r="O62" s="92">
        <v>14.1</v>
      </c>
      <c r="P62" s="92">
        <v>2</v>
      </c>
      <c r="Q62" s="92">
        <v>0</v>
      </c>
      <c r="R62" s="97">
        <v>0.1</v>
      </c>
      <c r="S62" s="97">
        <v>0</v>
      </c>
      <c r="T62" s="97">
        <v>0</v>
      </c>
      <c r="U62" s="97">
        <v>0</v>
      </c>
      <c r="V62" s="97">
        <v>0</v>
      </c>
      <c r="W62" s="97">
        <v>0</v>
      </c>
      <c r="X62" s="97">
        <v>0</v>
      </c>
      <c r="Y62" s="97">
        <v>0</v>
      </c>
      <c r="Z62" s="97">
        <v>0</v>
      </c>
      <c r="AA62" s="97">
        <v>0</v>
      </c>
      <c r="AB62" s="97">
        <v>0</v>
      </c>
      <c r="AC62" s="97">
        <v>0</v>
      </c>
      <c r="AD62" s="97">
        <v>0</v>
      </c>
      <c r="AE62" s="97">
        <v>0</v>
      </c>
      <c r="AF62" s="97"/>
      <c r="AG62" s="97"/>
      <c r="AH62" s="94">
        <f t="shared" si="2"/>
        <v>16.3</v>
      </c>
      <c r="AI62" s="95"/>
    </row>
    <row r="63" spans="1:35" ht="17.25" customHeight="1" x14ac:dyDescent="0.2">
      <c r="A63" s="88">
        <v>1401</v>
      </c>
      <c r="B63" s="89" t="s">
        <v>59</v>
      </c>
      <c r="C63" s="111"/>
      <c r="D63" s="97">
        <v>0</v>
      </c>
      <c r="E63" s="97">
        <v>0</v>
      </c>
      <c r="F63" s="97">
        <v>0</v>
      </c>
      <c r="G63" s="97">
        <v>0</v>
      </c>
      <c r="H63" s="97">
        <v>0</v>
      </c>
      <c r="I63" s="97">
        <v>0.5</v>
      </c>
      <c r="J63" s="92">
        <v>0</v>
      </c>
      <c r="K63" s="92">
        <v>0</v>
      </c>
      <c r="L63" s="92">
        <v>1.3</v>
      </c>
      <c r="M63" s="92">
        <v>0</v>
      </c>
      <c r="N63" s="92">
        <v>0</v>
      </c>
      <c r="O63" s="92">
        <v>12.5</v>
      </c>
      <c r="P63" s="92">
        <v>0</v>
      </c>
      <c r="Q63" s="92">
        <v>0.1</v>
      </c>
      <c r="R63" s="97">
        <v>0</v>
      </c>
      <c r="S63" s="374" t="s">
        <v>86</v>
      </c>
      <c r="T63" s="367"/>
      <c r="U63" s="97">
        <v>0</v>
      </c>
      <c r="V63" s="97">
        <v>0</v>
      </c>
      <c r="W63" s="97">
        <v>0</v>
      </c>
      <c r="X63" s="97">
        <v>0</v>
      </c>
      <c r="Y63" s="97">
        <v>0</v>
      </c>
      <c r="Z63" s="97">
        <v>0</v>
      </c>
      <c r="AA63" s="97">
        <v>0</v>
      </c>
      <c r="AB63" s="97">
        <v>0</v>
      </c>
      <c r="AC63" s="97">
        <v>0</v>
      </c>
      <c r="AD63" s="97">
        <v>0</v>
      </c>
      <c r="AE63" s="97">
        <v>0.5</v>
      </c>
      <c r="AF63" s="97"/>
      <c r="AG63" s="97"/>
      <c r="AH63" s="94">
        <f t="shared" si="2"/>
        <v>14.9</v>
      </c>
      <c r="AI63" s="95"/>
    </row>
    <row r="64" spans="1:35" ht="17.25" customHeight="1" x14ac:dyDescent="0.2">
      <c r="A64" s="88">
        <v>1415</v>
      </c>
      <c r="B64" s="89" t="s">
        <v>60</v>
      </c>
      <c r="C64" s="111"/>
      <c r="D64" s="97">
        <v>0</v>
      </c>
      <c r="E64" s="97">
        <v>0</v>
      </c>
      <c r="F64" s="92">
        <v>0</v>
      </c>
      <c r="G64" s="92">
        <v>0</v>
      </c>
      <c r="H64" s="92">
        <v>0</v>
      </c>
      <c r="I64" s="97">
        <v>0.2</v>
      </c>
      <c r="J64" s="92">
        <v>0</v>
      </c>
      <c r="K64" s="92">
        <v>0</v>
      </c>
      <c r="L64" s="92">
        <v>1.4</v>
      </c>
      <c r="M64" s="92">
        <v>0</v>
      </c>
      <c r="N64" s="92">
        <v>0</v>
      </c>
      <c r="O64" s="92">
        <v>1</v>
      </c>
      <c r="P64" s="92">
        <v>0.2</v>
      </c>
      <c r="Q64" s="92">
        <v>0</v>
      </c>
      <c r="R64" s="97">
        <v>0</v>
      </c>
      <c r="S64" s="97">
        <v>0</v>
      </c>
      <c r="T64" s="97">
        <v>0</v>
      </c>
      <c r="U64" s="97">
        <v>0</v>
      </c>
      <c r="V64" s="97">
        <v>0</v>
      </c>
      <c r="W64" s="97">
        <v>0</v>
      </c>
      <c r="X64" s="97">
        <v>0</v>
      </c>
      <c r="Y64" s="97">
        <v>0</v>
      </c>
      <c r="Z64" s="97">
        <v>0</v>
      </c>
      <c r="AA64" s="97">
        <v>0</v>
      </c>
      <c r="AB64" s="97">
        <v>0</v>
      </c>
      <c r="AC64" s="97">
        <v>0</v>
      </c>
      <c r="AD64" s="97">
        <v>0</v>
      </c>
      <c r="AE64" s="97">
        <v>0.2</v>
      </c>
      <c r="AF64" s="97"/>
      <c r="AG64" s="97"/>
      <c r="AH64" s="94">
        <f t="shared" si="2"/>
        <v>3</v>
      </c>
      <c r="AI64" s="95"/>
    </row>
    <row r="65" spans="1:35" ht="17.25" customHeight="1" x14ac:dyDescent="0.2">
      <c r="A65" s="115">
        <v>1425</v>
      </c>
      <c r="B65" s="89" t="s">
        <v>61</v>
      </c>
      <c r="C65" s="111"/>
      <c r="D65" s="97">
        <v>0</v>
      </c>
      <c r="E65" s="97">
        <v>0</v>
      </c>
      <c r="F65" s="97">
        <v>0</v>
      </c>
      <c r="G65" s="97">
        <v>0</v>
      </c>
      <c r="H65" s="97">
        <v>0</v>
      </c>
      <c r="I65" s="97">
        <v>2</v>
      </c>
      <c r="J65" s="92">
        <v>0</v>
      </c>
      <c r="K65" s="92">
        <v>0</v>
      </c>
      <c r="L65" s="92">
        <v>21</v>
      </c>
      <c r="M65" s="92">
        <v>0</v>
      </c>
      <c r="N65" s="92">
        <v>0</v>
      </c>
      <c r="O65" s="92">
        <v>3.6</v>
      </c>
      <c r="P65" s="92">
        <v>0.2</v>
      </c>
      <c r="Q65" s="92">
        <v>0</v>
      </c>
      <c r="R65" s="97">
        <v>0</v>
      </c>
      <c r="S65" s="97">
        <v>0</v>
      </c>
      <c r="T65" s="97">
        <v>0</v>
      </c>
      <c r="U65" s="97">
        <v>0</v>
      </c>
      <c r="V65" s="97">
        <v>0</v>
      </c>
      <c r="W65" s="97">
        <v>0</v>
      </c>
      <c r="X65" s="97">
        <v>0</v>
      </c>
      <c r="Y65" s="97">
        <v>0</v>
      </c>
      <c r="Z65" s="97">
        <v>0</v>
      </c>
      <c r="AA65" s="97">
        <v>0</v>
      </c>
      <c r="AB65" s="97">
        <v>0</v>
      </c>
      <c r="AC65" s="97">
        <v>0</v>
      </c>
      <c r="AD65" s="97">
        <v>0</v>
      </c>
      <c r="AE65" s="97">
        <v>0.6</v>
      </c>
      <c r="AF65" s="97"/>
      <c r="AG65" s="97"/>
      <c r="AH65" s="94">
        <f t="shared" si="2"/>
        <v>27.400000000000002</v>
      </c>
      <c r="AI65" s="95"/>
    </row>
    <row r="66" spans="1:35" ht="17.25" customHeight="1" x14ac:dyDescent="0.2">
      <c r="A66" s="88">
        <v>1466</v>
      </c>
      <c r="B66" s="89" t="s">
        <v>62</v>
      </c>
      <c r="C66" s="111"/>
      <c r="D66" s="97">
        <v>0</v>
      </c>
      <c r="E66" s="97">
        <v>0</v>
      </c>
      <c r="F66" s="97">
        <v>0</v>
      </c>
      <c r="G66" s="97">
        <v>0</v>
      </c>
      <c r="H66" s="97">
        <v>0</v>
      </c>
      <c r="I66" s="97">
        <v>2.2999999999999998</v>
      </c>
      <c r="J66" s="92">
        <v>0.1</v>
      </c>
      <c r="K66" s="92">
        <v>0</v>
      </c>
      <c r="L66" s="92">
        <v>0.6</v>
      </c>
      <c r="M66" s="92">
        <v>0</v>
      </c>
      <c r="N66" s="92">
        <v>0</v>
      </c>
      <c r="O66" s="92">
        <v>12.2</v>
      </c>
      <c r="P66" s="92">
        <v>0</v>
      </c>
      <c r="Q66" s="92">
        <v>0</v>
      </c>
      <c r="R66" s="97">
        <v>0</v>
      </c>
      <c r="S66" s="374" t="s">
        <v>86</v>
      </c>
      <c r="T66" s="367"/>
      <c r="U66" s="97">
        <v>0</v>
      </c>
      <c r="V66" s="97">
        <v>0</v>
      </c>
      <c r="W66" s="97">
        <v>0</v>
      </c>
      <c r="X66" s="97">
        <v>0</v>
      </c>
      <c r="Y66" s="97">
        <v>0</v>
      </c>
      <c r="Z66" s="97">
        <v>0</v>
      </c>
      <c r="AA66" s="97">
        <v>0</v>
      </c>
      <c r="AB66" s="97">
        <v>0</v>
      </c>
      <c r="AC66" s="97">
        <v>0</v>
      </c>
      <c r="AD66" s="97">
        <v>0</v>
      </c>
      <c r="AE66" s="97">
        <v>0</v>
      </c>
      <c r="AF66" s="97"/>
      <c r="AG66" s="97"/>
      <c r="AH66" s="94">
        <f t="shared" si="2"/>
        <v>15.2</v>
      </c>
      <c r="AI66" s="95"/>
    </row>
    <row r="67" spans="1:35" ht="17.25" customHeight="1" x14ac:dyDescent="0.2">
      <c r="A67" s="88">
        <v>1469</v>
      </c>
      <c r="B67" s="89" t="s">
        <v>63</v>
      </c>
      <c r="C67" s="111"/>
      <c r="D67" s="97">
        <v>0.1</v>
      </c>
      <c r="E67" s="97">
        <v>0</v>
      </c>
      <c r="F67" s="97">
        <v>0.1</v>
      </c>
      <c r="G67" s="97">
        <v>0.1</v>
      </c>
      <c r="H67" s="97">
        <v>0.1</v>
      </c>
      <c r="I67" s="97">
        <v>0.1</v>
      </c>
      <c r="J67" s="92">
        <v>0</v>
      </c>
      <c r="K67" s="92">
        <v>0</v>
      </c>
      <c r="L67" s="92">
        <v>0.1</v>
      </c>
      <c r="M67" s="92">
        <v>0.1</v>
      </c>
      <c r="N67" s="92">
        <v>0</v>
      </c>
      <c r="O67" s="92">
        <v>4.5999999999999996</v>
      </c>
      <c r="P67" s="92">
        <v>5.4</v>
      </c>
      <c r="Q67" s="92">
        <v>0</v>
      </c>
      <c r="R67" s="97">
        <v>0.5</v>
      </c>
      <c r="S67" s="97">
        <v>2</v>
      </c>
      <c r="T67" s="97">
        <v>0</v>
      </c>
      <c r="U67" s="97">
        <v>0.1</v>
      </c>
      <c r="V67" s="97">
        <v>0</v>
      </c>
      <c r="W67" s="97">
        <v>0</v>
      </c>
      <c r="X67" s="97">
        <v>0</v>
      </c>
      <c r="Y67" s="97">
        <v>0</v>
      </c>
      <c r="Z67" s="97">
        <v>0.1</v>
      </c>
      <c r="AA67" s="97">
        <v>0.1</v>
      </c>
      <c r="AB67" s="97">
        <v>0.3</v>
      </c>
      <c r="AC67" s="97">
        <v>0</v>
      </c>
      <c r="AD67" s="97">
        <v>0</v>
      </c>
      <c r="AE67" s="97">
        <v>0</v>
      </c>
      <c r="AF67" s="97"/>
      <c r="AG67" s="97"/>
      <c r="AH67" s="94">
        <f t="shared" si="2"/>
        <v>13.799999999999999</v>
      </c>
      <c r="AI67" s="95"/>
    </row>
    <row r="68" spans="1:35" ht="17.25" customHeight="1" x14ac:dyDescent="0.2">
      <c r="A68" s="88">
        <v>1505</v>
      </c>
      <c r="B68" s="89" t="s">
        <v>64</v>
      </c>
      <c r="C68" s="111"/>
      <c r="D68" s="97">
        <v>0</v>
      </c>
      <c r="E68" s="97">
        <v>0</v>
      </c>
      <c r="F68" s="97">
        <v>0</v>
      </c>
      <c r="G68" s="97">
        <v>0</v>
      </c>
      <c r="H68" s="97">
        <v>0</v>
      </c>
      <c r="I68" s="97">
        <v>0</v>
      </c>
      <c r="J68" s="92">
        <v>0</v>
      </c>
      <c r="K68" s="92">
        <v>0</v>
      </c>
      <c r="L68" s="92">
        <v>0</v>
      </c>
      <c r="M68" s="92">
        <v>0</v>
      </c>
      <c r="N68" s="92">
        <v>0</v>
      </c>
      <c r="O68" s="92">
        <v>17.600000000000001</v>
      </c>
      <c r="P68" s="92">
        <v>1.1000000000000001</v>
      </c>
      <c r="Q68" s="92">
        <v>0</v>
      </c>
      <c r="R68" s="97">
        <v>0</v>
      </c>
      <c r="S68" s="97">
        <v>0</v>
      </c>
      <c r="T68" s="97">
        <v>0</v>
      </c>
      <c r="U68" s="97">
        <v>0</v>
      </c>
      <c r="V68" s="97">
        <v>0</v>
      </c>
      <c r="W68" s="97">
        <v>0</v>
      </c>
      <c r="X68" s="97">
        <v>0</v>
      </c>
      <c r="Y68" s="97">
        <v>0</v>
      </c>
      <c r="Z68" s="97">
        <v>0</v>
      </c>
      <c r="AA68" s="97">
        <v>0</v>
      </c>
      <c r="AB68" s="97">
        <v>0</v>
      </c>
      <c r="AC68" s="97">
        <v>0</v>
      </c>
      <c r="AD68" s="97">
        <v>0</v>
      </c>
      <c r="AE68" s="97">
        <v>0</v>
      </c>
      <c r="AF68" s="97"/>
      <c r="AG68" s="97"/>
      <c r="AH68" s="94">
        <f t="shared" si="2"/>
        <v>18.700000000000003</v>
      </c>
      <c r="AI68" s="95"/>
    </row>
    <row r="69" spans="1:35" ht="17.25" customHeight="1" x14ac:dyDescent="0.2">
      <c r="A69" s="88">
        <v>1559</v>
      </c>
      <c r="B69" s="89" t="s">
        <v>65</v>
      </c>
      <c r="C69" s="111"/>
      <c r="D69" s="97">
        <v>0</v>
      </c>
      <c r="E69" s="97">
        <v>0</v>
      </c>
      <c r="F69" s="97">
        <v>0</v>
      </c>
      <c r="G69" s="97">
        <v>0</v>
      </c>
      <c r="H69" s="97">
        <v>0</v>
      </c>
      <c r="I69" s="97">
        <v>0</v>
      </c>
      <c r="J69" s="92">
        <v>0</v>
      </c>
      <c r="K69" s="92">
        <v>0</v>
      </c>
      <c r="L69" s="92">
        <v>1.2</v>
      </c>
      <c r="M69" s="92">
        <v>0</v>
      </c>
      <c r="N69" s="92">
        <v>0</v>
      </c>
      <c r="O69" s="92">
        <v>0.9</v>
      </c>
      <c r="P69" s="92">
        <v>0</v>
      </c>
      <c r="Q69" s="92">
        <v>0</v>
      </c>
      <c r="R69" s="97">
        <v>0.2</v>
      </c>
      <c r="S69" s="97">
        <v>0.7</v>
      </c>
      <c r="T69" s="97">
        <v>0</v>
      </c>
      <c r="U69" s="97">
        <v>0</v>
      </c>
      <c r="V69" s="97">
        <v>0</v>
      </c>
      <c r="W69" s="97">
        <v>0</v>
      </c>
      <c r="X69" s="97">
        <v>0</v>
      </c>
      <c r="Y69" s="97">
        <v>0</v>
      </c>
      <c r="Z69" s="97">
        <v>0</v>
      </c>
      <c r="AA69" s="97">
        <v>0</v>
      </c>
      <c r="AB69" s="97">
        <v>0.1</v>
      </c>
      <c r="AC69" s="97">
        <v>0</v>
      </c>
      <c r="AD69" s="97">
        <v>0</v>
      </c>
      <c r="AE69" s="97">
        <v>0.4</v>
      </c>
      <c r="AF69" s="97"/>
      <c r="AG69" s="97"/>
      <c r="AH69" s="94">
        <f t="shared" si="2"/>
        <v>3.5</v>
      </c>
      <c r="AI69" s="95"/>
    </row>
    <row r="70" spans="1:35" ht="17.25" customHeight="1" x14ac:dyDescent="0.2">
      <c r="A70" s="88">
        <v>1572</v>
      </c>
      <c r="B70" s="89" t="s">
        <v>31</v>
      </c>
      <c r="C70" s="111"/>
      <c r="D70" s="97">
        <v>0.1</v>
      </c>
      <c r="E70" s="97">
        <v>0</v>
      </c>
      <c r="F70" s="97">
        <v>0</v>
      </c>
      <c r="G70" s="97">
        <v>0</v>
      </c>
      <c r="H70" s="97">
        <v>0</v>
      </c>
      <c r="I70" s="97">
        <v>0</v>
      </c>
      <c r="J70" s="92">
        <v>0</v>
      </c>
      <c r="K70" s="92">
        <v>0</v>
      </c>
      <c r="L70" s="92">
        <v>0.9</v>
      </c>
      <c r="M70" s="92">
        <v>0</v>
      </c>
      <c r="N70" s="92">
        <v>0</v>
      </c>
      <c r="O70" s="92">
        <v>6.1</v>
      </c>
      <c r="P70" s="92">
        <v>4.3</v>
      </c>
      <c r="Q70" s="92">
        <v>0</v>
      </c>
      <c r="R70" s="97">
        <v>0.9</v>
      </c>
      <c r="S70" s="97">
        <v>0.2</v>
      </c>
      <c r="T70" s="97">
        <v>0.1</v>
      </c>
      <c r="U70" s="97">
        <v>0</v>
      </c>
      <c r="V70" s="97">
        <v>0</v>
      </c>
      <c r="W70" s="97">
        <v>0</v>
      </c>
      <c r="X70" s="97">
        <v>0</v>
      </c>
      <c r="Y70" s="97">
        <v>0</v>
      </c>
      <c r="Z70" s="97">
        <v>0</v>
      </c>
      <c r="AA70" s="97">
        <v>0</v>
      </c>
      <c r="AB70" s="97">
        <v>0</v>
      </c>
      <c r="AC70" s="97">
        <v>0</v>
      </c>
      <c r="AD70" s="97">
        <v>0</v>
      </c>
      <c r="AE70" s="97">
        <v>0</v>
      </c>
      <c r="AF70" s="97"/>
      <c r="AG70" s="97"/>
      <c r="AH70" s="94">
        <f>SUM(D70:AE70)</f>
        <v>12.599999999999998</v>
      </c>
      <c r="AI70" s="95"/>
    </row>
    <row r="71" spans="1:35" ht="17.25" customHeight="1" x14ac:dyDescent="0.2">
      <c r="A71" s="88">
        <v>1592</v>
      </c>
      <c r="B71" s="89" t="s">
        <v>66</v>
      </c>
      <c r="C71" s="111"/>
      <c r="D71" s="97">
        <v>0</v>
      </c>
      <c r="E71" s="92">
        <v>0</v>
      </c>
      <c r="F71" s="92">
        <v>0</v>
      </c>
      <c r="G71" s="92">
        <v>0</v>
      </c>
      <c r="H71" s="92">
        <v>0</v>
      </c>
      <c r="I71" s="97">
        <v>0</v>
      </c>
      <c r="J71" s="92">
        <v>0</v>
      </c>
      <c r="K71" s="92">
        <v>0</v>
      </c>
      <c r="L71" s="92">
        <v>0.2</v>
      </c>
      <c r="M71" s="92">
        <v>0.2</v>
      </c>
      <c r="N71" s="92">
        <v>0</v>
      </c>
      <c r="O71" s="92">
        <v>3.8</v>
      </c>
      <c r="P71" s="92">
        <v>2</v>
      </c>
      <c r="Q71" s="92">
        <v>0.2</v>
      </c>
      <c r="R71" s="97">
        <v>2</v>
      </c>
      <c r="S71" s="97">
        <v>1</v>
      </c>
      <c r="T71" s="97">
        <v>0</v>
      </c>
      <c r="U71" s="97">
        <v>0</v>
      </c>
      <c r="V71" s="97">
        <v>0</v>
      </c>
      <c r="W71" s="97">
        <v>0</v>
      </c>
      <c r="X71" s="97">
        <v>0</v>
      </c>
      <c r="Y71" s="97">
        <v>0</v>
      </c>
      <c r="Z71" s="97">
        <v>0</v>
      </c>
      <c r="AA71" s="97">
        <v>0</v>
      </c>
      <c r="AB71" s="97">
        <v>0.2</v>
      </c>
      <c r="AC71" s="97">
        <v>0</v>
      </c>
      <c r="AD71" s="97">
        <v>0</v>
      </c>
      <c r="AE71" s="97">
        <v>0</v>
      </c>
      <c r="AF71" s="97"/>
      <c r="AG71" s="97"/>
      <c r="AH71" s="94">
        <f t="shared" si="2"/>
        <v>9.6</v>
      </c>
      <c r="AI71" s="95"/>
    </row>
    <row r="72" spans="1:35" ht="17.25" customHeight="1" x14ac:dyDescent="0.2">
      <c r="A72" s="88">
        <v>1597</v>
      </c>
      <c r="B72" s="89" t="s">
        <v>67</v>
      </c>
      <c r="C72" s="111"/>
      <c r="D72" s="97">
        <v>0</v>
      </c>
      <c r="E72" s="97">
        <v>0.2</v>
      </c>
      <c r="F72" s="92">
        <v>0</v>
      </c>
      <c r="G72" s="92">
        <v>0</v>
      </c>
      <c r="H72" s="92">
        <v>0</v>
      </c>
      <c r="I72" s="97">
        <v>0</v>
      </c>
      <c r="J72" s="92">
        <v>0</v>
      </c>
      <c r="K72" s="92">
        <v>0.2</v>
      </c>
      <c r="L72" s="92">
        <v>0.4</v>
      </c>
      <c r="M72" s="92">
        <v>0</v>
      </c>
      <c r="N72" s="92">
        <v>0</v>
      </c>
      <c r="O72" s="92">
        <v>0</v>
      </c>
      <c r="P72" s="92">
        <v>0</v>
      </c>
      <c r="Q72" s="92">
        <v>0</v>
      </c>
      <c r="R72" s="97">
        <v>0.2</v>
      </c>
      <c r="S72" s="97">
        <v>0.8</v>
      </c>
      <c r="T72" s="97">
        <v>0</v>
      </c>
      <c r="U72" s="97">
        <v>0</v>
      </c>
      <c r="V72" s="97">
        <v>0</v>
      </c>
      <c r="W72" s="97">
        <v>0</v>
      </c>
      <c r="X72" s="97">
        <v>0</v>
      </c>
      <c r="Y72" s="97">
        <v>0</v>
      </c>
      <c r="Z72" s="97">
        <v>0</v>
      </c>
      <c r="AA72" s="97">
        <v>0.2</v>
      </c>
      <c r="AB72" s="97">
        <v>0</v>
      </c>
      <c r="AC72" s="97">
        <v>0</v>
      </c>
      <c r="AD72" s="97">
        <v>0</v>
      </c>
      <c r="AE72" s="97">
        <v>0.2</v>
      </c>
      <c r="AF72" s="97"/>
      <c r="AG72" s="97"/>
      <c r="AH72" s="94">
        <f t="shared" si="2"/>
        <v>2.2000000000000002</v>
      </c>
      <c r="AI72" s="95"/>
    </row>
    <row r="73" spans="1:35" ht="17.25" customHeight="1" x14ac:dyDescent="0.2">
      <c r="A73" s="88">
        <v>1630</v>
      </c>
      <c r="B73" s="89" t="s">
        <v>68</v>
      </c>
      <c r="C73" s="111"/>
      <c r="D73" s="97">
        <v>0</v>
      </c>
      <c r="E73" s="97">
        <v>0</v>
      </c>
      <c r="F73" s="97">
        <v>0</v>
      </c>
      <c r="G73" s="97">
        <v>0</v>
      </c>
      <c r="H73" s="97">
        <v>0</v>
      </c>
      <c r="I73" s="97">
        <v>0</v>
      </c>
      <c r="J73" s="92">
        <v>0</v>
      </c>
      <c r="K73" s="92">
        <v>0</v>
      </c>
      <c r="L73" s="92">
        <v>0</v>
      </c>
      <c r="M73" s="92">
        <v>0</v>
      </c>
      <c r="N73" s="92">
        <v>0.1</v>
      </c>
      <c r="O73" s="92">
        <v>4.3</v>
      </c>
      <c r="P73" s="92">
        <v>7.7</v>
      </c>
      <c r="Q73" s="92">
        <v>0</v>
      </c>
      <c r="R73" s="97">
        <v>0</v>
      </c>
      <c r="S73" s="97">
        <v>0</v>
      </c>
      <c r="T73" s="97">
        <v>0</v>
      </c>
      <c r="U73" s="97">
        <v>0</v>
      </c>
      <c r="V73" s="97">
        <v>0</v>
      </c>
      <c r="W73" s="97">
        <v>0</v>
      </c>
      <c r="X73" s="97">
        <v>0</v>
      </c>
      <c r="Y73" s="97">
        <v>0</v>
      </c>
      <c r="Z73" s="97">
        <v>0</v>
      </c>
      <c r="AA73" s="97">
        <v>0</v>
      </c>
      <c r="AB73" s="97">
        <v>0</v>
      </c>
      <c r="AC73" s="97">
        <v>0</v>
      </c>
      <c r="AD73" s="97">
        <v>0</v>
      </c>
      <c r="AE73" s="97">
        <v>0</v>
      </c>
      <c r="AF73" s="97"/>
      <c r="AG73" s="97"/>
      <c r="AH73" s="94">
        <f t="shared" si="2"/>
        <v>12.1</v>
      </c>
      <c r="AI73" s="95"/>
    </row>
    <row r="74" spans="1:35" ht="17.25" customHeight="1" x14ac:dyDescent="0.2">
      <c r="A74" s="88">
        <v>1632</v>
      </c>
      <c r="B74" s="89" t="s">
        <v>69</v>
      </c>
      <c r="C74" s="111"/>
      <c r="D74" s="97">
        <v>0</v>
      </c>
      <c r="E74" s="97">
        <v>0</v>
      </c>
      <c r="F74" s="97">
        <v>0</v>
      </c>
      <c r="G74" s="97">
        <v>0</v>
      </c>
      <c r="H74" s="97">
        <v>0</v>
      </c>
      <c r="I74" s="97">
        <v>0</v>
      </c>
      <c r="J74" s="92">
        <v>0</v>
      </c>
      <c r="K74" s="92">
        <v>0</v>
      </c>
      <c r="L74" s="92">
        <v>1.1000000000000001</v>
      </c>
      <c r="M74" s="92">
        <v>0.1</v>
      </c>
      <c r="N74" s="92">
        <v>0</v>
      </c>
      <c r="O74" s="92">
        <v>0.1</v>
      </c>
      <c r="P74" s="92">
        <v>0.2</v>
      </c>
      <c r="Q74" s="92">
        <v>0.1</v>
      </c>
      <c r="R74" s="97">
        <v>0.3</v>
      </c>
      <c r="S74" s="97">
        <v>0.4</v>
      </c>
      <c r="T74" s="97">
        <v>0</v>
      </c>
      <c r="U74" s="97">
        <v>0</v>
      </c>
      <c r="V74" s="97">
        <v>0</v>
      </c>
      <c r="W74" s="97">
        <v>0</v>
      </c>
      <c r="X74" s="97">
        <v>0</v>
      </c>
      <c r="Y74" s="97">
        <v>0</v>
      </c>
      <c r="Z74" s="97">
        <v>0</v>
      </c>
      <c r="AA74" s="97">
        <v>0</v>
      </c>
      <c r="AB74" s="97">
        <v>0</v>
      </c>
      <c r="AC74" s="97">
        <v>0</v>
      </c>
      <c r="AD74" s="97">
        <v>0</v>
      </c>
      <c r="AE74" s="97">
        <v>0.1</v>
      </c>
      <c r="AF74" s="97"/>
      <c r="AG74" s="97"/>
      <c r="AH74" s="94">
        <f t="shared" si="2"/>
        <v>2.4000000000000004</v>
      </c>
      <c r="AI74" s="95"/>
    </row>
    <row r="75" spans="1:35" ht="17.25" customHeight="1" x14ac:dyDescent="0.2">
      <c r="A75" s="88">
        <v>1634</v>
      </c>
      <c r="B75" s="89" t="s">
        <v>89</v>
      </c>
      <c r="C75" s="111"/>
      <c r="D75" s="97">
        <v>0</v>
      </c>
      <c r="E75" s="97">
        <v>0.4</v>
      </c>
      <c r="F75" s="97">
        <v>0</v>
      </c>
      <c r="G75" s="97">
        <v>0</v>
      </c>
      <c r="H75" s="97">
        <v>0</v>
      </c>
      <c r="I75" s="97">
        <v>0</v>
      </c>
      <c r="J75" s="92">
        <v>0</v>
      </c>
      <c r="K75" s="92">
        <v>0</v>
      </c>
      <c r="L75" s="92">
        <v>3.6</v>
      </c>
      <c r="M75" s="92">
        <v>0</v>
      </c>
      <c r="N75" s="92">
        <v>0</v>
      </c>
      <c r="O75" s="92">
        <v>0.4</v>
      </c>
      <c r="P75" s="92">
        <v>0</v>
      </c>
      <c r="Q75" s="92">
        <v>0</v>
      </c>
      <c r="R75" s="97">
        <v>0</v>
      </c>
      <c r="S75" s="97">
        <v>0.4</v>
      </c>
      <c r="T75" s="97">
        <v>0</v>
      </c>
      <c r="U75" s="97">
        <v>0</v>
      </c>
      <c r="V75" s="97">
        <v>0</v>
      </c>
      <c r="W75" s="97">
        <v>0</v>
      </c>
      <c r="X75" s="97">
        <v>0</v>
      </c>
      <c r="Y75" s="97">
        <v>3.4</v>
      </c>
      <c r="Z75" s="97">
        <v>0</v>
      </c>
      <c r="AA75" s="97">
        <v>0</v>
      </c>
      <c r="AB75" s="97">
        <v>0</v>
      </c>
      <c r="AC75" s="97">
        <v>0</v>
      </c>
      <c r="AD75" s="97">
        <v>0</v>
      </c>
      <c r="AE75" s="97">
        <v>0</v>
      </c>
      <c r="AF75" s="97"/>
      <c r="AG75" s="97"/>
      <c r="AH75" s="94">
        <f t="shared" si="2"/>
        <v>8.2000000000000011</v>
      </c>
      <c r="AI75" s="95"/>
    </row>
    <row r="76" spans="1:35" ht="17.25" customHeight="1" x14ac:dyDescent="0.2">
      <c r="A76" s="88">
        <v>1640</v>
      </c>
      <c r="B76" s="89" t="s">
        <v>70</v>
      </c>
      <c r="C76" s="111"/>
      <c r="D76" s="97">
        <v>0</v>
      </c>
      <c r="E76" s="97">
        <v>0</v>
      </c>
      <c r="F76" s="92">
        <v>0</v>
      </c>
      <c r="G76" s="92">
        <v>0.2</v>
      </c>
      <c r="H76" s="92">
        <v>0</v>
      </c>
      <c r="I76" s="97">
        <v>0</v>
      </c>
      <c r="J76" s="92">
        <v>0</v>
      </c>
      <c r="K76" s="92">
        <v>0</v>
      </c>
      <c r="L76" s="92">
        <v>9.1999999999999993</v>
      </c>
      <c r="M76" s="92">
        <v>0.2</v>
      </c>
      <c r="N76" s="92">
        <v>0.2</v>
      </c>
      <c r="O76" s="92">
        <v>0</v>
      </c>
      <c r="P76" s="92">
        <v>0</v>
      </c>
      <c r="Q76" s="92">
        <v>0</v>
      </c>
      <c r="R76" s="97">
        <v>0</v>
      </c>
      <c r="S76" s="97">
        <v>0.6</v>
      </c>
      <c r="T76" s="97">
        <v>0</v>
      </c>
      <c r="U76" s="97">
        <v>0</v>
      </c>
      <c r="V76" s="97">
        <v>0</v>
      </c>
      <c r="W76" s="97">
        <v>0</v>
      </c>
      <c r="X76" s="97">
        <v>0.2</v>
      </c>
      <c r="Y76" s="97">
        <v>0.2</v>
      </c>
      <c r="Z76" s="97">
        <v>0.2</v>
      </c>
      <c r="AA76" s="97">
        <v>0.2</v>
      </c>
      <c r="AB76" s="97">
        <v>0.2</v>
      </c>
      <c r="AC76" s="97">
        <v>0</v>
      </c>
      <c r="AD76" s="97">
        <v>0</v>
      </c>
      <c r="AE76" s="97">
        <v>0</v>
      </c>
      <c r="AF76" s="97"/>
      <c r="AG76" s="97"/>
      <c r="AH76" s="94">
        <f t="shared" si="2"/>
        <v>11.399999999999993</v>
      </c>
      <c r="AI76" s="95"/>
    </row>
    <row r="77" spans="1:35" ht="17.25" customHeight="1" x14ac:dyDescent="0.2">
      <c r="A77" s="88">
        <v>1666</v>
      </c>
      <c r="B77" s="89" t="s">
        <v>71</v>
      </c>
      <c r="C77" s="111"/>
      <c r="D77" s="97">
        <v>0</v>
      </c>
      <c r="E77" s="97">
        <v>0</v>
      </c>
      <c r="F77" s="97">
        <v>0</v>
      </c>
      <c r="G77" s="97">
        <v>0</v>
      </c>
      <c r="H77" s="97">
        <v>0</v>
      </c>
      <c r="I77" s="97">
        <v>0</v>
      </c>
      <c r="J77" s="92">
        <v>0</v>
      </c>
      <c r="K77" s="92">
        <v>0</v>
      </c>
      <c r="L77" s="92">
        <v>6.6</v>
      </c>
      <c r="M77" s="92">
        <v>0.1</v>
      </c>
      <c r="N77" s="92">
        <v>0</v>
      </c>
      <c r="O77" s="92">
        <v>0</v>
      </c>
      <c r="P77" s="92">
        <v>0</v>
      </c>
      <c r="Q77" s="92">
        <v>0</v>
      </c>
      <c r="R77" s="97">
        <v>0.2</v>
      </c>
      <c r="S77" s="97">
        <v>0.2</v>
      </c>
      <c r="T77" s="97">
        <v>0</v>
      </c>
      <c r="U77" s="97">
        <v>0</v>
      </c>
      <c r="V77" s="97">
        <v>0</v>
      </c>
      <c r="W77" s="97">
        <v>0</v>
      </c>
      <c r="X77" s="97">
        <v>0</v>
      </c>
      <c r="Y77" s="97">
        <v>0.1</v>
      </c>
      <c r="Z77" s="97">
        <v>0</v>
      </c>
      <c r="AA77" s="97">
        <v>0</v>
      </c>
      <c r="AB77" s="97">
        <v>0.1</v>
      </c>
      <c r="AC77" s="97">
        <v>0</v>
      </c>
      <c r="AD77" s="97">
        <v>0</v>
      </c>
      <c r="AE77" s="97">
        <v>0</v>
      </c>
      <c r="AF77" s="97"/>
      <c r="AG77" s="97"/>
      <c r="AH77" s="94">
        <f t="shared" si="2"/>
        <v>7.2999999999999989</v>
      </c>
      <c r="AI77" s="95"/>
    </row>
    <row r="78" spans="1:35" ht="17.25" customHeight="1" x14ac:dyDescent="0.2">
      <c r="A78" s="88">
        <v>1668</v>
      </c>
      <c r="B78" s="89" t="s">
        <v>72</v>
      </c>
      <c r="C78" s="111"/>
      <c r="D78" s="97">
        <v>0</v>
      </c>
      <c r="E78" s="97">
        <v>0</v>
      </c>
      <c r="F78" s="97">
        <v>0</v>
      </c>
      <c r="G78" s="97">
        <v>0</v>
      </c>
      <c r="H78" s="97">
        <v>0</v>
      </c>
      <c r="I78" s="97">
        <v>0</v>
      </c>
      <c r="J78" s="92">
        <v>0</v>
      </c>
      <c r="K78" s="92">
        <v>0</v>
      </c>
      <c r="L78" s="92">
        <v>5.3</v>
      </c>
      <c r="M78" s="92">
        <v>0.1</v>
      </c>
      <c r="N78" s="92">
        <v>0</v>
      </c>
      <c r="O78" s="92">
        <v>0</v>
      </c>
      <c r="P78" s="92">
        <v>0</v>
      </c>
      <c r="Q78" s="92">
        <v>0</v>
      </c>
      <c r="R78" s="97">
        <v>0.5</v>
      </c>
      <c r="S78" s="97">
        <v>0.3</v>
      </c>
      <c r="T78" s="97">
        <v>0</v>
      </c>
      <c r="U78" s="97">
        <v>0</v>
      </c>
      <c r="V78" s="97">
        <v>0</v>
      </c>
      <c r="W78" s="97">
        <v>0</v>
      </c>
      <c r="X78" s="97">
        <v>0.1</v>
      </c>
      <c r="Y78" s="97">
        <v>0</v>
      </c>
      <c r="Z78" s="97">
        <v>0</v>
      </c>
      <c r="AA78" s="97">
        <v>0.1</v>
      </c>
      <c r="AB78" s="97">
        <v>0.1</v>
      </c>
      <c r="AC78" s="97">
        <v>0</v>
      </c>
      <c r="AD78" s="97">
        <v>0</v>
      </c>
      <c r="AE78" s="97">
        <v>0</v>
      </c>
      <c r="AF78" s="97"/>
      <c r="AG78" s="97"/>
      <c r="AH78" s="94">
        <f t="shared" si="2"/>
        <v>6.4999999999999982</v>
      </c>
      <c r="AI78" s="95"/>
    </row>
    <row r="79" spans="1:35" ht="17.25" customHeight="1" x14ac:dyDescent="0.2">
      <c r="A79" s="88">
        <v>1674</v>
      </c>
      <c r="B79" s="89" t="s">
        <v>73</v>
      </c>
      <c r="C79" s="111"/>
      <c r="D79" s="97">
        <v>0</v>
      </c>
      <c r="E79" s="97">
        <v>0</v>
      </c>
      <c r="F79" s="97">
        <v>0</v>
      </c>
      <c r="G79" s="97">
        <v>0</v>
      </c>
      <c r="H79" s="97">
        <v>0</v>
      </c>
      <c r="I79" s="97">
        <v>0</v>
      </c>
      <c r="J79" s="92">
        <v>0</v>
      </c>
      <c r="K79" s="92">
        <v>0.1</v>
      </c>
      <c r="L79" s="92">
        <v>0.7</v>
      </c>
      <c r="M79" s="92">
        <v>0.1</v>
      </c>
      <c r="N79" s="92">
        <v>0</v>
      </c>
      <c r="O79" s="92">
        <v>0</v>
      </c>
      <c r="P79" s="92">
        <v>0</v>
      </c>
      <c r="Q79" s="92">
        <v>0</v>
      </c>
      <c r="R79" s="97">
        <v>0.1</v>
      </c>
      <c r="S79" s="97">
        <v>0.4</v>
      </c>
      <c r="T79" s="97">
        <v>0</v>
      </c>
      <c r="U79" s="97">
        <v>0</v>
      </c>
      <c r="V79" s="97">
        <v>0</v>
      </c>
      <c r="W79" s="97">
        <v>0</v>
      </c>
      <c r="X79" s="97">
        <v>0</v>
      </c>
      <c r="Y79" s="97">
        <v>1.1000000000000001</v>
      </c>
      <c r="Z79" s="97">
        <v>0.1</v>
      </c>
      <c r="AA79" s="97">
        <v>0.1</v>
      </c>
      <c r="AB79" s="97">
        <v>0.1</v>
      </c>
      <c r="AC79" s="97">
        <v>0</v>
      </c>
      <c r="AD79" s="97">
        <v>0</v>
      </c>
      <c r="AE79" s="97">
        <v>0</v>
      </c>
      <c r="AF79" s="97"/>
      <c r="AG79" s="97"/>
      <c r="AH79" s="94">
        <f>SUM(D79:AE79)</f>
        <v>2.8000000000000003</v>
      </c>
      <c r="AI79" s="95"/>
    </row>
    <row r="80" spans="1:35" ht="17.25" customHeight="1" x14ac:dyDescent="0.2">
      <c r="A80" s="88">
        <v>1686</v>
      </c>
      <c r="B80" s="89" t="s">
        <v>74</v>
      </c>
      <c r="C80" s="111"/>
      <c r="D80" s="97">
        <v>0</v>
      </c>
      <c r="E80" s="97">
        <v>0</v>
      </c>
      <c r="F80" s="92">
        <v>0</v>
      </c>
      <c r="G80" s="92">
        <v>0</v>
      </c>
      <c r="H80" s="92">
        <v>0</v>
      </c>
      <c r="I80" s="97">
        <v>0</v>
      </c>
      <c r="J80" s="92">
        <v>0</v>
      </c>
      <c r="K80" s="92">
        <v>0</v>
      </c>
      <c r="L80" s="92">
        <v>0</v>
      </c>
      <c r="M80" s="92">
        <v>0</v>
      </c>
      <c r="N80" s="92">
        <v>0</v>
      </c>
      <c r="O80" s="92">
        <v>0</v>
      </c>
      <c r="P80" s="92">
        <v>0.2</v>
      </c>
      <c r="Q80" s="92">
        <v>0</v>
      </c>
      <c r="R80" s="97">
        <v>0</v>
      </c>
      <c r="S80" s="97">
        <v>0.4</v>
      </c>
      <c r="T80" s="97">
        <v>0</v>
      </c>
      <c r="U80" s="97">
        <v>0</v>
      </c>
      <c r="V80" s="97">
        <v>0</v>
      </c>
      <c r="W80" s="97">
        <v>0</v>
      </c>
      <c r="X80" s="97">
        <v>0</v>
      </c>
      <c r="Y80" s="97">
        <v>2</v>
      </c>
      <c r="Z80" s="97">
        <v>0</v>
      </c>
      <c r="AA80" s="97">
        <v>0.2</v>
      </c>
      <c r="AB80" s="97">
        <v>0</v>
      </c>
      <c r="AC80" s="97">
        <v>0</v>
      </c>
      <c r="AD80" s="97">
        <v>0</v>
      </c>
      <c r="AE80" s="97">
        <v>0</v>
      </c>
      <c r="AF80" s="97"/>
      <c r="AG80" s="97"/>
      <c r="AH80" s="94">
        <f t="shared" si="2"/>
        <v>2.8000000000000003</v>
      </c>
      <c r="AI80" s="95"/>
    </row>
    <row r="81" spans="1:35" ht="17.25" customHeight="1" x14ac:dyDescent="0.2">
      <c r="A81" s="88">
        <v>1690</v>
      </c>
      <c r="B81" s="89" t="s">
        <v>37</v>
      </c>
      <c r="C81" s="111"/>
      <c r="D81" s="97">
        <v>0</v>
      </c>
      <c r="E81" s="97">
        <v>0</v>
      </c>
      <c r="F81" s="92">
        <v>0</v>
      </c>
      <c r="G81" s="92">
        <v>0</v>
      </c>
      <c r="H81" s="92">
        <v>0</v>
      </c>
      <c r="I81" s="97">
        <v>0</v>
      </c>
      <c r="J81" s="92">
        <v>0</v>
      </c>
      <c r="K81" s="92">
        <v>0</v>
      </c>
      <c r="L81" s="92">
        <v>1.8</v>
      </c>
      <c r="M81" s="92">
        <v>0.4</v>
      </c>
      <c r="N81" s="92">
        <v>0</v>
      </c>
      <c r="O81" s="92">
        <v>0</v>
      </c>
      <c r="P81" s="92">
        <v>0</v>
      </c>
      <c r="Q81" s="92">
        <v>0</v>
      </c>
      <c r="R81" s="97">
        <v>0.4</v>
      </c>
      <c r="S81" s="97">
        <v>0.4</v>
      </c>
      <c r="T81" s="97">
        <v>0</v>
      </c>
      <c r="U81" s="97">
        <v>0</v>
      </c>
      <c r="V81" s="97">
        <v>0</v>
      </c>
      <c r="W81" s="97">
        <v>0</v>
      </c>
      <c r="X81" s="97">
        <v>0</v>
      </c>
      <c r="Y81" s="97">
        <v>0</v>
      </c>
      <c r="Z81" s="97">
        <v>0</v>
      </c>
      <c r="AA81" s="97">
        <v>0</v>
      </c>
      <c r="AB81" s="97">
        <v>0</v>
      </c>
      <c r="AC81" s="97">
        <v>0</v>
      </c>
      <c r="AD81" s="97">
        <v>0</v>
      </c>
      <c r="AE81" s="97">
        <v>0</v>
      </c>
      <c r="AF81" s="97"/>
      <c r="AG81" s="97"/>
      <c r="AH81" s="94">
        <f t="shared" si="2"/>
        <v>3</v>
      </c>
      <c r="AI81" s="95"/>
    </row>
    <row r="82" spans="1:35" ht="17.25" customHeight="1" x14ac:dyDescent="0.2">
      <c r="A82" s="88">
        <v>1800</v>
      </c>
      <c r="B82" s="89" t="s">
        <v>75</v>
      </c>
      <c r="C82" s="111"/>
      <c r="D82" s="97">
        <v>0</v>
      </c>
      <c r="E82" s="97">
        <v>0</v>
      </c>
      <c r="F82" s="92">
        <v>0</v>
      </c>
      <c r="G82" s="92">
        <v>0</v>
      </c>
      <c r="H82" s="92">
        <v>0</v>
      </c>
      <c r="I82" s="97">
        <v>0</v>
      </c>
      <c r="J82" s="92">
        <v>0</v>
      </c>
      <c r="K82" s="92">
        <v>0</v>
      </c>
      <c r="L82" s="92">
        <v>0</v>
      </c>
      <c r="M82" s="92">
        <v>0.4</v>
      </c>
      <c r="N82" s="92">
        <v>0</v>
      </c>
      <c r="O82" s="92">
        <v>0.4</v>
      </c>
      <c r="P82" s="92">
        <v>0</v>
      </c>
      <c r="Q82" s="92">
        <v>0</v>
      </c>
      <c r="R82" s="97">
        <v>0</v>
      </c>
      <c r="S82" s="97">
        <v>0</v>
      </c>
      <c r="T82" s="97">
        <v>0</v>
      </c>
      <c r="U82" s="97">
        <v>0</v>
      </c>
      <c r="V82" s="97">
        <v>0</v>
      </c>
      <c r="W82" s="97">
        <v>0</v>
      </c>
      <c r="X82" s="97">
        <v>0</v>
      </c>
      <c r="Y82" s="97">
        <v>0</v>
      </c>
      <c r="Z82" s="97">
        <v>0</v>
      </c>
      <c r="AA82" s="97">
        <v>0</v>
      </c>
      <c r="AB82" s="97">
        <v>0</v>
      </c>
      <c r="AC82" s="97">
        <v>0</v>
      </c>
      <c r="AD82" s="97">
        <v>0</v>
      </c>
      <c r="AE82" s="97">
        <v>0</v>
      </c>
      <c r="AF82" s="97"/>
      <c r="AG82" s="97"/>
      <c r="AH82" s="94">
        <f t="shared" si="2"/>
        <v>0.8</v>
      </c>
      <c r="AI82" s="95"/>
    </row>
    <row r="83" spans="1:35" ht="17.25" customHeight="1" x14ac:dyDescent="0.2">
      <c r="A83" s="88">
        <v>1810</v>
      </c>
      <c r="B83" s="89" t="s">
        <v>76</v>
      </c>
      <c r="C83" s="111"/>
      <c r="D83" s="97">
        <v>0</v>
      </c>
      <c r="E83" s="97">
        <v>0</v>
      </c>
      <c r="F83" s="97">
        <v>0</v>
      </c>
      <c r="G83" s="97">
        <v>0</v>
      </c>
      <c r="H83" s="97">
        <v>0</v>
      </c>
      <c r="I83" s="97">
        <v>0.1</v>
      </c>
      <c r="J83" s="92">
        <v>0</v>
      </c>
      <c r="K83" s="92">
        <v>0</v>
      </c>
      <c r="L83" s="92">
        <v>0</v>
      </c>
      <c r="M83" s="92">
        <v>0</v>
      </c>
      <c r="N83" s="92">
        <v>0</v>
      </c>
      <c r="O83" s="92">
        <v>0.2</v>
      </c>
      <c r="P83" s="92">
        <v>0</v>
      </c>
      <c r="Q83" s="92">
        <v>0</v>
      </c>
      <c r="R83" s="97">
        <v>0</v>
      </c>
      <c r="S83" s="97">
        <v>0.6</v>
      </c>
      <c r="T83" s="97">
        <v>0</v>
      </c>
      <c r="U83" s="97">
        <v>0</v>
      </c>
      <c r="V83" s="97">
        <v>0</v>
      </c>
      <c r="W83" s="97">
        <v>0</v>
      </c>
      <c r="X83" s="97">
        <v>0</v>
      </c>
      <c r="Y83" s="97">
        <v>0</v>
      </c>
      <c r="Z83" s="97">
        <v>0.1</v>
      </c>
      <c r="AA83" s="97">
        <v>0.1</v>
      </c>
      <c r="AB83" s="97">
        <v>0.1</v>
      </c>
      <c r="AC83" s="97">
        <v>0</v>
      </c>
      <c r="AD83" s="97">
        <v>0</v>
      </c>
      <c r="AE83" s="97">
        <v>0</v>
      </c>
      <c r="AF83" s="97"/>
      <c r="AG83" s="97"/>
      <c r="AH83" s="94">
        <f t="shared" si="2"/>
        <v>1.2000000000000002</v>
      </c>
      <c r="AI83" s="95"/>
    </row>
    <row r="84" spans="1:35" ht="17.25" customHeight="1" x14ac:dyDescent="0.2">
      <c r="A84" s="88">
        <v>1889</v>
      </c>
      <c r="B84" s="89" t="s">
        <v>77</v>
      </c>
      <c r="C84" s="111"/>
      <c r="D84" s="97">
        <v>0</v>
      </c>
      <c r="E84" s="97">
        <v>0</v>
      </c>
      <c r="F84" s="97">
        <v>0</v>
      </c>
      <c r="G84" s="97">
        <v>0</v>
      </c>
      <c r="H84" s="97">
        <v>0</v>
      </c>
      <c r="I84" s="97">
        <v>0</v>
      </c>
      <c r="J84" s="92">
        <v>0</v>
      </c>
      <c r="K84" s="92">
        <v>0</v>
      </c>
      <c r="L84" s="92">
        <v>0</v>
      </c>
      <c r="M84" s="92">
        <v>0</v>
      </c>
      <c r="N84" s="92">
        <v>0</v>
      </c>
      <c r="O84" s="92">
        <v>0</v>
      </c>
      <c r="P84" s="92">
        <v>0</v>
      </c>
      <c r="Q84" s="92">
        <v>0</v>
      </c>
      <c r="R84" s="97">
        <v>0</v>
      </c>
      <c r="S84" s="97">
        <v>0</v>
      </c>
      <c r="T84" s="97">
        <v>0</v>
      </c>
      <c r="U84" s="97">
        <v>0</v>
      </c>
      <c r="V84" s="97">
        <v>0</v>
      </c>
      <c r="W84" s="97">
        <v>0</v>
      </c>
      <c r="X84" s="97">
        <v>0</v>
      </c>
      <c r="Y84" s="97">
        <v>0</v>
      </c>
      <c r="Z84" s="97">
        <v>0</v>
      </c>
      <c r="AA84" s="97">
        <v>0</v>
      </c>
      <c r="AB84" s="97">
        <v>0</v>
      </c>
      <c r="AC84" s="97">
        <v>0</v>
      </c>
      <c r="AD84" s="97">
        <v>0</v>
      </c>
      <c r="AE84" s="97">
        <v>0</v>
      </c>
      <c r="AF84" s="97"/>
      <c r="AG84" s="97"/>
      <c r="AH84" s="94">
        <f t="shared" si="2"/>
        <v>0</v>
      </c>
      <c r="AI84" s="95"/>
    </row>
    <row r="85" spans="1:35" ht="8.25" customHeight="1" x14ac:dyDescent="0.2">
      <c r="C85" s="117"/>
      <c r="D85" s="118"/>
      <c r="E85" s="118"/>
      <c r="F85" s="118"/>
      <c r="G85" s="118"/>
      <c r="H85" s="118"/>
      <c r="I85" s="118"/>
      <c r="J85" s="118"/>
      <c r="K85" s="118"/>
      <c r="L85" s="118"/>
      <c r="M85" s="118"/>
      <c r="N85" s="118"/>
      <c r="O85" s="118"/>
      <c r="P85" s="118"/>
      <c r="Q85" s="118"/>
      <c r="R85" s="118"/>
      <c r="S85" s="118"/>
      <c r="T85" s="118"/>
      <c r="U85" s="118"/>
      <c r="V85" s="118"/>
      <c r="W85" s="118"/>
      <c r="X85" s="118"/>
      <c r="Y85" s="118"/>
      <c r="Z85" s="118"/>
      <c r="AA85" s="118"/>
      <c r="AB85" s="118"/>
      <c r="AC85" s="118"/>
      <c r="AD85" s="118"/>
      <c r="AE85" s="118"/>
      <c r="AH85" s="119"/>
      <c r="AI85" s="120"/>
    </row>
    <row r="86" spans="1:35" ht="17.25" customHeight="1" x14ac:dyDescent="0.2">
      <c r="B86" s="121" t="s">
        <v>78</v>
      </c>
      <c r="C86" s="122">
        <v>81.599999999999994</v>
      </c>
      <c r="D86" s="123">
        <v>0</v>
      </c>
      <c r="E86" s="123">
        <v>0</v>
      </c>
      <c r="F86" s="123">
        <v>0</v>
      </c>
      <c r="G86" s="123">
        <v>0</v>
      </c>
      <c r="H86" s="123">
        <v>0.3</v>
      </c>
      <c r="I86" s="123">
        <v>0.2</v>
      </c>
      <c r="J86" s="123">
        <v>0</v>
      </c>
      <c r="K86" s="123">
        <v>0</v>
      </c>
      <c r="L86" s="123">
        <v>1.6</v>
      </c>
      <c r="M86" s="124"/>
      <c r="N86" s="124"/>
      <c r="O86" s="124">
        <v>6.5</v>
      </c>
      <c r="P86" s="123">
        <v>0.9</v>
      </c>
      <c r="Q86" s="123">
        <v>0</v>
      </c>
      <c r="R86" s="123">
        <v>0.2</v>
      </c>
      <c r="S86" s="123">
        <v>0.1</v>
      </c>
      <c r="T86" s="123">
        <v>0</v>
      </c>
      <c r="U86" s="123">
        <v>0</v>
      </c>
      <c r="V86" s="123">
        <v>0</v>
      </c>
      <c r="W86" s="123">
        <v>0</v>
      </c>
      <c r="X86" s="123">
        <v>0</v>
      </c>
      <c r="Y86" s="123">
        <v>0.1</v>
      </c>
      <c r="Z86" s="123">
        <v>0</v>
      </c>
      <c r="AA86" s="123">
        <v>0</v>
      </c>
      <c r="AB86" s="123">
        <v>0</v>
      </c>
      <c r="AC86" s="123">
        <v>0</v>
      </c>
      <c r="AD86" s="123">
        <v>0</v>
      </c>
      <c r="AE86" s="123">
        <v>1.3</v>
      </c>
      <c r="AF86" s="125"/>
      <c r="AG86" s="125"/>
      <c r="AH86" s="85">
        <v>11.8</v>
      </c>
      <c r="AI86" s="86">
        <f>AH86/C86</f>
        <v>0.14460784313725492</v>
      </c>
    </row>
    <row r="87" spans="1:35" s="126" customFormat="1" ht="12.75" customHeight="1" x14ac:dyDescent="0.2">
      <c r="B87" s="127"/>
      <c r="C87" s="128"/>
      <c r="E87" s="129"/>
      <c r="F87" s="129"/>
      <c r="G87" s="130"/>
      <c r="H87" s="129" t="s">
        <v>79</v>
      </c>
      <c r="I87" s="131"/>
      <c r="K87" s="132"/>
      <c r="L87" s="129" t="s">
        <v>80</v>
      </c>
      <c r="M87" s="131"/>
      <c r="N87" s="131"/>
      <c r="O87" s="131"/>
      <c r="P87" s="129" t="s">
        <v>81</v>
      </c>
      <c r="Q87" s="131"/>
      <c r="R87" s="131"/>
      <c r="S87" s="131"/>
      <c r="T87" s="131"/>
      <c r="U87" s="131" t="s">
        <v>82</v>
      </c>
      <c r="W87" s="131"/>
      <c r="X87" s="131"/>
      <c r="Y87" s="131"/>
      <c r="Z87" s="131"/>
      <c r="AA87" s="131"/>
      <c r="AB87" s="131"/>
      <c r="AC87" s="131"/>
      <c r="AD87" s="131"/>
      <c r="AE87" s="131"/>
      <c r="AF87" s="131"/>
      <c r="AG87" s="131"/>
      <c r="AH87" s="131"/>
      <c r="AI87" s="133"/>
    </row>
    <row r="88" spans="1:35" x14ac:dyDescent="0.2">
      <c r="AH88" s="134"/>
      <c r="AI88" s="135"/>
    </row>
    <row r="89" spans="1:35" x14ac:dyDescent="0.2">
      <c r="AH89" s="134"/>
      <c r="AI89" s="135"/>
    </row>
    <row r="90" spans="1:35" x14ac:dyDescent="0.2">
      <c r="AH90" s="136"/>
    </row>
    <row r="91" spans="1:35" x14ac:dyDescent="0.2">
      <c r="AH91" s="136"/>
    </row>
  </sheetData>
  <mergeCells count="9">
    <mergeCell ref="S66:T66"/>
    <mergeCell ref="J1:Y1"/>
    <mergeCell ref="A41:B41"/>
    <mergeCell ref="K43:L43"/>
    <mergeCell ref="AD47:AE47"/>
    <mergeCell ref="J48:K48"/>
    <mergeCell ref="N57:Q57"/>
    <mergeCell ref="P60:Q60"/>
    <mergeCell ref="S63:T63"/>
  </mergeCells>
  <conditionalFormatting sqref="L44:L69 L1:L42 K49:K65536 T67:T78 Q61:Q69 V1:Z51 U57:V78 V52:V56 W52:Z78 AF1:AI1048576 L79:AE65536 T58:T62 T64:T65 D1:J1048576 K1:K47 R57:T57 M1:N69 O58:P69 R58:S69 Q58:Q59 L70:S78 AA1:AD78 AE1:AE46 AE48:AE78 O1:U56">
    <cfRule type="cellIs" dxfId="223" priority="1" stopIfTrue="1" operator="equal">
      <formula>0</formula>
    </cfRule>
  </conditionalFormatting>
  <printOptions horizontalCentered="1"/>
  <pageMargins left="0.18" right="0.19" top="0.23622047244094491" bottom="0.15748031496062992" header="0.11811023622047245" footer="0.15748031496062992"/>
  <pageSetup paperSize="9" scale="80" orientation="landscape" horizontalDpi="4294967293" r:id="rId1"/>
  <headerFooter alignWithMargins="0"/>
  <rowBreaks count="1" manualBreakCount="1">
    <brk id="40" max="34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92"/>
  <sheetViews>
    <sheetView workbookViewId="0"/>
  </sheetViews>
  <sheetFormatPr defaultColWidth="9.140625" defaultRowHeight="12.75" x14ac:dyDescent="0.2"/>
  <cols>
    <col min="1" max="1" width="5" style="138" bestFit="1" customWidth="1"/>
    <col min="2" max="2" width="26.42578125" style="143" bestFit="1" customWidth="1"/>
    <col min="3" max="3" width="6" style="144" customWidth="1"/>
    <col min="4" max="24" width="4.7109375" style="145" customWidth="1"/>
    <col min="25" max="25" width="4.7109375" style="146" customWidth="1"/>
    <col min="26" max="34" width="4.7109375" style="145" customWidth="1"/>
    <col min="35" max="35" width="5.85546875" style="147" customWidth="1"/>
    <col min="36" max="36" width="6.28515625" style="141" bestFit="1" customWidth="1"/>
    <col min="37" max="16384" width="9.140625" style="142"/>
  </cols>
  <sheetData>
    <row r="1" spans="1:36" x14ac:dyDescent="0.2">
      <c r="B1" s="139"/>
      <c r="C1" s="140"/>
      <c r="D1" s="140"/>
      <c r="E1" s="140"/>
      <c r="F1" s="140"/>
      <c r="G1" s="140"/>
      <c r="H1" s="140"/>
      <c r="I1" s="140"/>
      <c r="J1" s="385" t="s">
        <v>92</v>
      </c>
      <c r="K1" s="386"/>
      <c r="L1" s="386"/>
      <c r="M1" s="386"/>
      <c r="N1" s="386"/>
      <c r="O1" s="386"/>
      <c r="P1" s="386"/>
      <c r="Q1" s="386"/>
      <c r="R1" s="386"/>
      <c r="S1" s="386"/>
      <c r="T1" s="386"/>
      <c r="U1" s="386"/>
      <c r="V1" s="386"/>
      <c r="W1" s="386"/>
      <c r="X1" s="386"/>
      <c r="Y1" s="386"/>
      <c r="Z1" s="140"/>
      <c r="AA1" s="140"/>
      <c r="AB1" s="140"/>
      <c r="AC1" s="140"/>
      <c r="AD1" s="140"/>
      <c r="AE1" s="140"/>
      <c r="AF1" s="140"/>
      <c r="AG1" s="140"/>
      <c r="AH1" s="140"/>
      <c r="AI1" s="140"/>
    </row>
    <row r="2" spans="1:36" ht="6" customHeight="1" x14ac:dyDescent="0.2"/>
    <row r="3" spans="1:36" s="152" customFormat="1" ht="38.25" x14ac:dyDescent="0.25">
      <c r="A3" s="336" t="s">
        <v>0</v>
      </c>
      <c r="B3" s="337" t="s">
        <v>1</v>
      </c>
      <c r="C3" s="150" t="s">
        <v>2</v>
      </c>
      <c r="D3" s="148">
        <v>1</v>
      </c>
      <c r="E3" s="148">
        <v>2</v>
      </c>
      <c r="F3" s="148">
        <v>3</v>
      </c>
      <c r="G3" s="148">
        <v>4</v>
      </c>
      <c r="H3" s="148">
        <v>5</v>
      </c>
      <c r="I3" s="148">
        <v>6</v>
      </c>
      <c r="J3" s="148">
        <v>7</v>
      </c>
      <c r="K3" s="148">
        <v>8</v>
      </c>
      <c r="L3" s="148">
        <v>9</v>
      </c>
      <c r="M3" s="148">
        <v>10</v>
      </c>
      <c r="N3" s="148">
        <v>11</v>
      </c>
      <c r="O3" s="148">
        <v>12</v>
      </c>
      <c r="P3" s="148">
        <v>13</v>
      </c>
      <c r="Q3" s="148">
        <v>14</v>
      </c>
      <c r="R3" s="148">
        <v>15</v>
      </c>
      <c r="S3" s="148">
        <v>16</v>
      </c>
      <c r="T3" s="148">
        <v>17</v>
      </c>
      <c r="U3" s="148">
        <v>18</v>
      </c>
      <c r="V3" s="148">
        <v>19</v>
      </c>
      <c r="W3" s="148">
        <v>20</v>
      </c>
      <c r="X3" s="148">
        <v>21</v>
      </c>
      <c r="Y3" s="149">
        <v>22</v>
      </c>
      <c r="Z3" s="148">
        <v>23</v>
      </c>
      <c r="AA3" s="148">
        <v>24</v>
      </c>
      <c r="AB3" s="148">
        <v>25</v>
      </c>
      <c r="AC3" s="148">
        <v>26</v>
      </c>
      <c r="AD3" s="148">
        <v>27</v>
      </c>
      <c r="AE3" s="148">
        <v>28</v>
      </c>
      <c r="AF3" s="148">
        <v>29</v>
      </c>
      <c r="AG3" s="148">
        <v>30</v>
      </c>
      <c r="AH3" s="148">
        <v>31</v>
      </c>
      <c r="AI3" s="150" t="s">
        <v>3</v>
      </c>
      <c r="AJ3" s="151" t="s">
        <v>4</v>
      </c>
    </row>
    <row r="4" spans="1:36" s="161" customFormat="1" ht="17.25" customHeight="1" x14ac:dyDescent="0.2">
      <c r="A4" s="333">
        <v>10</v>
      </c>
      <c r="B4" s="334" t="s">
        <v>5</v>
      </c>
      <c r="C4" s="335">
        <v>79.3</v>
      </c>
      <c r="D4" s="156">
        <v>0</v>
      </c>
      <c r="E4" s="156">
        <v>9.5</v>
      </c>
      <c r="F4" s="156">
        <v>1.3</v>
      </c>
      <c r="G4" s="156">
        <v>0</v>
      </c>
      <c r="H4" s="156">
        <v>0</v>
      </c>
      <c r="I4" s="156">
        <v>0</v>
      </c>
      <c r="J4" s="156">
        <v>0</v>
      </c>
      <c r="K4" s="156">
        <v>0</v>
      </c>
      <c r="L4" s="156">
        <v>0.8</v>
      </c>
      <c r="M4" s="157">
        <v>14</v>
      </c>
      <c r="N4" s="157">
        <v>14</v>
      </c>
      <c r="O4" s="157">
        <v>22</v>
      </c>
      <c r="P4" s="158">
        <v>0</v>
      </c>
      <c r="Q4" s="158">
        <v>0</v>
      </c>
      <c r="R4" s="156">
        <v>0</v>
      </c>
      <c r="S4" s="156">
        <v>1.5</v>
      </c>
      <c r="T4" s="156">
        <v>0</v>
      </c>
      <c r="U4" s="156">
        <v>0</v>
      </c>
      <c r="V4" s="156">
        <v>0</v>
      </c>
      <c r="W4" s="156">
        <v>0</v>
      </c>
      <c r="X4" s="156">
        <v>0</v>
      </c>
      <c r="Y4" s="157">
        <v>0</v>
      </c>
      <c r="Z4" s="156">
        <v>0</v>
      </c>
      <c r="AA4" s="156">
        <v>0</v>
      </c>
      <c r="AB4" s="156">
        <v>0</v>
      </c>
      <c r="AC4" s="156">
        <v>0</v>
      </c>
      <c r="AD4" s="158">
        <v>0</v>
      </c>
      <c r="AE4" s="158">
        <v>0</v>
      </c>
      <c r="AF4" s="158">
        <v>0</v>
      </c>
      <c r="AG4" s="156">
        <v>0</v>
      </c>
      <c r="AH4" s="156">
        <v>4.8</v>
      </c>
      <c r="AI4" s="159">
        <f>SUM(D4:AH4)</f>
        <v>67.900000000000006</v>
      </c>
      <c r="AJ4" s="160">
        <f t="shared" ref="AJ4:AJ40" si="0">AI4/C4</f>
        <v>0.85624211853720056</v>
      </c>
    </row>
    <row r="5" spans="1:36" s="152" customFormat="1" ht="17.25" customHeight="1" x14ac:dyDescent="0.2">
      <c r="A5" s="153">
        <v>38</v>
      </c>
      <c r="B5" s="154" t="s">
        <v>6</v>
      </c>
      <c r="C5" s="155">
        <v>53.8</v>
      </c>
      <c r="D5" s="162">
        <v>0</v>
      </c>
      <c r="E5" s="162">
        <v>17.5</v>
      </c>
      <c r="F5" s="162">
        <v>1.8</v>
      </c>
      <c r="G5" s="162">
        <v>0</v>
      </c>
      <c r="H5" s="162">
        <v>0</v>
      </c>
      <c r="I5" s="162">
        <v>0</v>
      </c>
      <c r="J5" s="162">
        <v>0</v>
      </c>
      <c r="K5" s="162">
        <v>0</v>
      </c>
      <c r="L5" s="162">
        <v>0</v>
      </c>
      <c r="M5" s="163">
        <v>15</v>
      </c>
      <c r="N5" s="163">
        <v>6.5</v>
      </c>
      <c r="O5" s="163">
        <v>10</v>
      </c>
      <c r="P5" s="164">
        <v>0</v>
      </c>
      <c r="Q5" s="164">
        <v>0</v>
      </c>
      <c r="R5" s="163">
        <v>0</v>
      </c>
      <c r="S5" s="163">
        <v>3.4</v>
      </c>
      <c r="T5" s="163">
        <v>0</v>
      </c>
      <c r="U5" s="163">
        <v>0</v>
      </c>
      <c r="V5" s="162">
        <v>0</v>
      </c>
      <c r="W5" s="164">
        <v>0</v>
      </c>
      <c r="X5" s="164">
        <v>0</v>
      </c>
      <c r="Y5" s="163">
        <v>0</v>
      </c>
      <c r="Z5" s="162">
        <v>0</v>
      </c>
      <c r="AA5" s="162">
        <v>0</v>
      </c>
      <c r="AB5" s="162">
        <v>0</v>
      </c>
      <c r="AC5" s="162">
        <v>0</v>
      </c>
      <c r="AD5" s="165">
        <v>0</v>
      </c>
      <c r="AE5" s="165">
        <v>0</v>
      </c>
      <c r="AF5" s="165">
        <v>0</v>
      </c>
      <c r="AG5" s="163">
        <v>0</v>
      </c>
      <c r="AH5" s="162">
        <v>12.5</v>
      </c>
      <c r="AI5" s="159">
        <f t="shared" ref="AI5:AI40" si="1">SUM(D5:AH5)</f>
        <v>66.699999999999989</v>
      </c>
      <c r="AJ5" s="160">
        <f t="shared" si="0"/>
        <v>1.2397769516728623</v>
      </c>
    </row>
    <row r="6" spans="1:36" s="152" customFormat="1" ht="17.25" customHeight="1" x14ac:dyDescent="0.2">
      <c r="A6" s="153">
        <v>40</v>
      </c>
      <c r="B6" s="154" t="s">
        <v>7</v>
      </c>
      <c r="C6" s="155">
        <v>62.5</v>
      </c>
      <c r="D6" s="162">
        <v>0</v>
      </c>
      <c r="E6" s="166">
        <v>10.6</v>
      </c>
      <c r="F6" s="162">
        <v>1.5</v>
      </c>
      <c r="G6" s="162">
        <v>0</v>
      </c>
      <c r="H6" s="162">
        <v>0</v>
      </c>
      <c r="I6" s="162">
        <v>0</v>
      </c>
      <c r="J6" s="162">
        <v>0</v>
      </c>
      <c r="K6" s="162">
        <v>0</v>
      </c>
      <c r="L6" s="162">
        <v>0</v>
      </c>
      <c r="M6" s="163">
        <v>11</v>
      </c>
      <c r="N6" s="163">
        <v>12</v>
      </c>
      <c r="O6" s="163">
        <v>24</v>
      </c>
      <c r="P6" s="163">
        <v>0.1</v>
      </c>
      <c r="Q6" s="164">
        <v>0</v>
      </c>
      <c r="R6" s="163">
        <v>0</v>
      </c>
      <c r="S6" s="163">
        <v>0.3</v>
      </c>
      <c r="T6" s="163">
        <v>0</v>
      </c>
      <c r="U6" s="163">
        <v>0</v>
      </c>
      <c r="V6" s="162">
        <v>0</v>
      </c>
      <c r="W6" s="164">
        <v>0</v>
      </c>
      <c r="X6" s="164">
        <v>0</v>
      </c>
      <c r="Y6" s="163">
        <v>0</v>
      </c>
      <c r="Z6" s="162">
        <v>0</v>
      </c>
      <c r="AA6" s="162">
        <v>0</v>
      </c>
      <c r="AB6" s="162">
        <v>0</v>
      </c>
      <c r="AC6" s="162">
        <v>0</v>
      </c>
      <c r="AD6" s="165">
        <v>0</v>
      </c>
      <c r="AE6" s="165">
        <v>0</v>
      </c>
      <c r="AF6" s="165">
        <v>0</v>
      </c>
      <c r="AG6" s="163">
        <v>0</v>
      </c>
      <c r="AH6" s="162">
        <v>7.3</v>
      </c>
      <c r="AI6" s="159">
        <f t="shared" si="1"/>
        <v>66.8</v>
      </c>
      <c r="AJ6" s="160">
        <f t="shared" si="0"/>
        <v>1.0688</v>
      </c>
    </row>
    <row r="7" spans="1:36" s="152" customFormat="1" ht="17.25" customHeight="1" x14ac:dyDescent="0.2">
      <c r="A7" s="153">
        <v>63</v>
      </c>
      <c r="B7" s="154" t="s">
        <v>8</v>
      </c>
      <c r="C7" s="155">
        <v>74</v>
      </c>
      <c r="D7" s="162">
        <v>0</v>
      </c>
      <c r="E7" s="166">
        <v>10.199999999999999</v>
      </c>
      <c r="F7" s="162">
        <v>1.3</v>
      </c>
      <c r="G7" s="162">
        <v>0</v>
      </c>
      <c r="H7" s="162">
        <v>0</v>
      </c>
      <c r="I7" s="162">
        <v>0</v>
      </c>
      <c r="J7" s="162">
        <v>0</v>
      </c>
      <c r="K7" s="162">
        <v>0</v>
      </c>
      <c r="L7" s="162">
        <v>0</v>
      </c>
      <c r="M7" s="163">
        <v>13</v>
      </c>
      <c r="N7" s="163">
        <v>12.6</v>
      </c>
      <c r="O7" s="163">
        <v>46</v>
      </c>
      <c r="P7" s="167" t="s">
        <v>28</v>
      </c>
      <c r="Q7" s="164">
        <v>0</v>
      </c>
      <c r="R7" s="163">
        <v>0.4</v>
      </c>
      <c r="S7" s="163">
        <v>0.7</v>
      </c>
      <c r="T7" s="163">
        <v>0</v>
      </c>
      <c r="U7" s="163">
        <v>0</v>
      </c>
      <c r="V7" s="162">
        <v>0</v>
      </c>
      <c r="W7" s="164">
        <v>0</v>
      </c>
      <c r="X7" s="164">
        <v>0</v>
      </c>
      <c r="Y7" s="163">
        <v>0</v>
      </c>
      <c r="Z7" s="162">
        <v>0</v>
      </c>
      <c r="AA7" s="162">
        <v>0</v>
      </c>
      <c r="AB7" s="162">
        <v>0</v>
      </c>
      <c r="AC7" s="162">
        <v>0</v>
      </c>
      <c r="AD7" s="165">
        <v>0</v>
      </c>
      <c r="AE7" s="165">
        <v>0</v>
      </c>
      <c r="AF7" s="165">
        <v>0</v>
      </c>
      <c r="AG7" s="163">
        <v>0</v>
      </c>
      <c r="AH7" s="162">
        <v>8</v>
      </c>
      <c r="AI7" s="159">
        <f t="shared" si="1"/>
        <v>92.2</v>
      </c>
      <c r="AJ7" s="160">
        <f t="shared" si="0"/>
        <v>1.2459459459459459</v>
      </c>
    </row>
    <row r="8" spans="1:36" s="152" customFormat="1" ht="17.25" customHeight="1" x14ac:dyDescent="0.2">
      <c r="A8" s="153">
        <v>82</v>
      </c>
      <c r="B8" s="154" t="s">
        <v>9</v>
      </c>
      <c r="C8" s="155">
        <v>49</v>
      </c>
      <c r="D8" s="162">
        <v>0</v>
      </c>
      <c r="E8" s="166">
        <v>5.9</v>
      </c>
      <c r="F8" s="162" t="s">
        <v>28</v>
      </c>
      <c r="G8" s="162">
        <v>0</v>
      </c>
      <c r="H8" s="162">
        <v>0</v>
      </c>
      <c r="I8" s="162">
        <v>0</v>
      </c>
      <c r="J8" s="162">
        <v>0</v>
      </c>
      <c r="K8" s="162">
        <v>0</v>
      </c>
      <c r="L8" s="162" t="s">
        <v>28</v>
      </c>
      <c r="M8" s="162">
        <v>8.1</v>
      </c>
      <c r="N8" s="162">
        <v>6.2</v>
      </c>
      <c r="O8" s="163">
        <v>7.3</v>
      </c>
      <c r="P8" s="166" t="s">
        <v>28</v>
      </c>
      <c r="Q8" s="166">
        <v>0</v>
      </c>
      <c r="R8" s="163">
        <v>0</v>
      </c>
      <c r="S8" s="163">
        <v>3.5</v>
      </c>
      <c r="T8" s="163">
        <v>0</v>
      </c>
      <c r="U8" s="163">
        <v>0</v>
      </c>
      <c r="V8" s="162">
        <v>0</v>
      </c>
      <c r="W8" s="164">
        <v>0</v>
      </c>
      <c r="X8" s="164">
        <v>0</v>
      </c>
      <c r="Y8" s="163">
        <v>0</v>
      </c>
      <c r="Z8" s="162">
        <v>0</v>
      </c>
      <c r="AA8" s="162">
        <v>0</v>
      </c>
      <c r="AB8" s="162">
        <v>0</v>
      </c>
      <c r="AC8" s="162">
        <v>0</v>
      </c>
      <c r="AD8" s="165">
        <v>0</v>
      </c>
      <c r="AE8" s="165">
        <v>0</v>
      </c>
      <c r="AF8" s="163" t="s">
        <v>28</v>
      </c>
      <c r="AG8" s="163">
        <v>0</v>
      </c>
      <c r="AH8" s="162">
        <v>14.9</v>
      </c>
      <c r="AI8" s="159">
        <f t="shared" si="1"/>
        <v>45.9</v>
      </c>
      <c r="AJ8" s="160">
        <f t="shared" si="0"/>
        <v>0.93673469387755104</v>
      </c>
    </row>
    <row r="9" spans="1:36" ht="17.25" customHeight="1" x14ac:dyDescent="0.2">
      <c r="A9" s="153">
        <v>90</v>
      </c>
      <c r="B9" s="168" t="s">
        <v>84</v>
      </c>
      <c r="C9" s="155">
        <v>57.6</v>
      </c>
      <c r="D9" s="162">
        <v>0</v>
      </c>
      <c r="E9" s="162">
        <v>7.3</v>
      </c>
      <c r="F9" s="162">
        <v>1.8</v>
      </c>
      <c r="G9" s="162">
        <v>0</v>
      </c>
      <c r="H9" s="162">
        <v>0</v>
      </c>
      <c r="I9" s="162">
        <v>0</v>
      </c>
      <c r="J9" s="162">
        <v>0</v>
      </c>
      <c r="K9" s="162">
        <v>0</v>
      </c>
      <c r="L9" s="162">
        <v>0</v>
      </c>
      <c r="M9" s="163">
        <v>3.2</v>
      </c>
      <c r="N9" s="163">
        <v>15.7</v>
      </c>
      <c r="O9" s="163">
        <v>35.4</v>
      </c>
      <c r="P9" s="162">
        <v>3.7</v>
      </c>
      <c r="Q9" s="162">
        <v>0</v>
      </c>
      <c r="R9" s="163">
        <v>0</v>
      </c>
      <c r="S9" s="163">
        <v>2.6</v>
      </c>
      <c r="T9" s="163">
        <v>0</v>
      </c>
      <c r="U9" s="163">
        <v>0</v>
      </c>
      <c r="V9" s="162">
        <v>0</v>
      </c>
      <c r="W9" s="164">
        <v>0</v>
      </c>
      <c r="X9" s="164">
        <v>0</v>
      </c>
      <c r="Y9" s="163">
        <v>0</v>
      </c>
      <c r="Z9" s="162">
        <v>0</v>
      </c>
      <c r="AA9" s="162">
        <v>0</v>
      </c>
      <c r="AB9" s="162">
        <v>0</v>
      </c>
      <c r="AC9" s="162">
        <v>0</v>
      </c>
      <c r="AD9" s="165">
        <v>0</v>
      </c>
      <c r="AE9" s="165">
        <v>0</v>
      </c>
      <c r="AF9" s="163">
        <v>0</v>
      </c>
      <c r="AG9" s="163">
        <v>0</v>
      </c>
      <c r="AH9" s="162">
        <v>3.9</v>
      </c>
      <c r="AI9" s="159">
        <f t="shared" si="1"/>
        <v>73.599999999999994</v>
      </c>
      <c r="AJ9" s="160">
        <f t="shared" si="0"/>
        <v>1.2777777777777777</v>
      </c>
    </row>
    <row r="10" spans="1:36" ht="17.25" customHeight="1" x14ac:dyDescent="0.2">
      <c r="A10" s="153">
        <v>94</v>
      </c>
      <c r="B10" s="154" t="s">
        <v>10</v>
      </c>
      <c r="C10" s="155">
        <v>51</v>
      </c>
      <c r="D10" s="162">
        <v>0</v>
      </c>
      <c r="E10" s="166">
        <v>6.5</v>
      </c>
      <c r="F10" s="162">
        <v>0</v>
      </c>
      <c r="G10" s="162">
        <v>0</v>
      </c>
      <c r="H10" s="162">
        <v>0</v>
      </c>
      <c r="I10" s="162">
        <v>0</v>
      </c>
      <c r="J10" s="162">
        <v>0</v>
      </c>
      <c r="K10" s="162">
        <v>0</v>
      </c>
      <c r="L10" s="162">
        <v>0</v>
      </c>
      <c r="M10" s="163">
        <v>9</v>
      </c>
      <c r="N10" s="163">
        <v>6.2</v>
      </c>
      <c r="O10" s="163">
        <v>10</v>
      </c>
      <c r="P10" s="164">
        <v>0.5</v>
      </c>
      <c r="Q10" s="164">
        <v>0</v>
      </c>
      <c r="R10" s="163">
        <v>0</v>
      </c>
      <c r="S10" s="163">
        <v>6</v>
      </c>
      <c r="T10" s="163">
        <v>0</v>
      </c>
      <c r="U10" s="163">
        <v>0</v>
      </c>
      <c r="V10" s="162">
        <v>0</v>
      </c>
      <c r="W10" s="164">
        <v>0</v>
      </c>
      <c r="X10" s="164">
        <v>0</v>
      </c>
      <c r="Y10" s="163">
        <v>0</v>
      </c>
      <c r="Z10" s="162">
        <v>0</v>
      </c>
      <c r="AA10" s="162">
        <v>0</v>
      </c>
      <c r="AB10" s="162">
        <v>0</v>
      </c>
      <c r="AC10" s="162">
        <v>0</v>
      </c>
      <c r="AD10" s="165">
        <v>0</v>
      </c>
      <c r="AE10" s="165">
        <v>0</v>
      </c>
      <c r="AF10" s="163">
        <v>0</v>
      </c>
      <c r="AG10" s="163">
        <v>0</v>
      </c>
      <c r="AH10" s="162">
        <v>15.5</v>
      </c>
      <c r="AI10" s="159">
        <f t="shared" si="1"/>
        <v>53.7</v>
      </c>
      <c r="AJ10" s="160">
        <f t="shared" si="0"/>
        <v>1.0529411764705883</v>
      </c>
    </row>
    <row r="11" spans="1:36" ht="17.25" customHeight="1" x14ac:dyDescent="0.2">
      <c r="A11" s="153">
        <v>105</v>
      </c>
      <c r="B11" s="154" t="s">
        <v>85</v>
      </c>
      <c r="C11" s="155">
        <v>82.8</v>
      </c>
      <c r="D11" s="162">
        <v>0</v>
      </c>
      <c r="E11" s="166">
        <v>15.1</v>
      </c>
      <c r="F11" s="162">
        <v>2.4</v>
      </c>
      <c r="G11" s="162">
        <v>0</v>
      </c>
      <c r="H11" s="162">
        <v>0</v>
      </c>
      <c r="I11" s="162">
        <v>0</v>
      </c>
      <c r="J11" s="162">
        <v>0</v>
      </c>
      <c r="K11" s="162">
        <v>0</v>
      </c>
      <c r="L11" s="162">
        <v>0</v>
      </c>
      <c r="M11" s="163">
        <v>12.4</v>
      </c>
      <c r="N11" s="163">
        <v>22.5</v>
      </c>
      <c r="O11" s="163">
        <v>18.8</v>
      </c>
      <c r="P11" s="164">
        <v>0.4</v>
      </c>
      <c r="Q11" s="163">
        <v>0.7</v>
      </c>
      <c r="R11" s="163">
        <v>0</v>
      </c>
      <c r="S11" s="163">
        <v>3</v>
      </c>
      <c r="T11" s="163">
        <v>0.2</v>
      </c>
      <c r="U11" s="163">
        <v>0</v>
      </c>
      <c r="V11" s="162">
        <v>0</v>
      </c>
      <c r="W11" s="164">
        <v>0</v>
      </c>
      <c r="X11" s="164">
        <v>0</v>
      </c>
      <c r="Y11" s="163">
        <v>0.1</v>
      </c>
      <c r="Z11" s="162">
        <v>0</v>
      </c>
      <c r="AA11" s="162">
        <v>0</v>
      </c>
      <c r="AB11" s="162">
        <v>0</v>
      </c>
      <c r="AC11" s="162">
        <v>0</v>
      </c>
      <c r="AD11" s="165">
        <v>0</v>
      </c>
      <c r="AE11" s="165">
        <v>0</v>
      </c>
      <c r="AF11" s="163">
        <v>0</v>
      </c>
      <c r="AG11" s="163">
        <v>0</v>
      </c>
      <c r="AH11" s="162">
        <v>12.1</v>
      </c>
      <c r="AI11" s="159">
        <f t="shared" si="1"/>
        <v>87.7</v>
      </c>
      <c r="AJ11" s="160">
        <f t="shared" si="0"/>
        <v>1.0591787439613527</v>
      </c>
    </row>
    <row r="12" spans="1:36" ht="17.25" customHeight="1" x14ac:dyDescent="0.2">
      <c r="A12" s="153">
        <v>120</v>
      </c>
      <c r="B12" s="154" t="s">
        <v>12</v>
      </c>
      <c r="C12" s="155">
        <v>102</v>
      </c>
      <c r="D12" s="162">
        <v>0</v>
      </c>
      <c r="E12" s="166">
        <v>14.8</v>
      </c>
      <c r="F12" s="162">
        <v>1.5</v>
      </c>
      <c r="G12" s="162">
        <v>0</v>
      </c>
      <c r="H12" s="162">
        <v>0</v>
      </c>
      <c r="I12" s="162">
        <v>0</v>
      </c>
      <c r="J12" s="162">
        <v>0</v>
      </c>
      <c r="K12" s="162">
        <v>0</v>
      </c>
      <c r="L12" s="162">
        <v>0</v>
      </c>
      <c r="M12" s="163">
        <v>16</v>
      </c>
      <c r="N12" s="163">
        <v>25</v>
      </c>
      <c r="O12" s="163">
        <v>24</v>
      </c>
      <c r="P12" s="166">
        <v>2.2999999999999998</v>
      </c>
      <c r="Q12" s="162">
        <v>0.9</v>
      </c>
      <c r="R12" s="163">
        <v>0</v>
      </c>
      <c r="S12" s="163">
        <v>2.8</v>
      </c>
      <c r="T12" s="163">
        <v>0</v>
      </c>
      <c r="U12" s="163">
        <v>0</v>
      </c>
      <c r="V12" s="162">
        <v>0</v>
      </c>
      <c r="W12" s="164">
        <v>0</v>
      </c>
      <c r="X12" s="164">
        <v>0</v>
      </c>
      <c r="Y12" s="163">
        <v>0</v>
      </c>
      <c r="Z12" s="162">
        <v>0</v>
      </c>
      <c r="AA12" s="162">
        <v>0</v>
      </c>
      <c r="AB12" s="162">
        <v>0</v>
      </c>
      <c r="AC12" s="162">
        <v>0</v>
      </c>
      <c r="AD12" s="165">
        <v>0</v>
      </c>
      <c r="AE12" s="165">
        <v>0</v>
      </c>
      <c r="AF12" s="163">
        <v>0</v>
      </c>
      <c r="AG12" s="163">
        <v>0</v>
      </c>
      <c r="AH12" s="162">
        <v>13</v>
      </c>
      <c r="AI12" s="159">
        <f t="shared" si="1"/>
        <v>100.3</v>
      </c>
      <c r="AJ12" s="160">
        <f t="shared" si="0"/>
        <v>0.98333333333333328</v>
      </c>
    </row>
    <row r="13" spans="1:36" ht="17.25" customHeight="1" x14ac:dyDescent="0.2">
      <c r="A13" s="153">
        <v>130</v>
      </c>
      <c r="B13" s="154" t="s">
        <v>13</v>
      </c>
      <c r="C13" s="155">
        <v>116.6</v>
      </c>
      <c r="D13" s="162">
        <v>0</v>
      </c>
      <c r="E13" s="166">
        <v>15.6</v>
      </c>
      <c r="F13" s="162">
        <v>2.5</v>
      </c>
      <c r="G13" s="162">
        <v>0</v>
      </c>
      <c r="H13" s="162">
        <v>0</v>
      </c>
      <c r="I13" s="162">
        <v>0</v>
      </c>
      <c r="J13" s="162">
        <v>0</v>
      </c>
      <c r="K13" s="162">
        <v>0</v>
      </c>
      <c r="L13" s="162">
        <v>0</v>
      </c>
      <c r="M13" s="163">
        <v>13.1</v>
      </c>
      <c r="N13" s="163">
        <v>26.5</v>
      </c>
      <c r="O13" s="163">
        <v>46.3</v>
      </c>
      <c r="P13" s="166">
        <v>2.1</v>
      </c>
      <c r="Q13" s="162">
        <v>0</v>
      </c>
      <c r="R13" s="163">
        <v>0</v>
      </c>
      <c r="S13" s="163">
        <v>9.1999999999999993</v>
      </c>
      <c r="T13" s="163">
        <v>0</v>
      </c>
      <c r="U13" s="163">
        <v>0</v>
      </c>
      <c r="V13" s="162">
        <v>0</v>
      </c>
      <c r="W13" s="164">
        <v>0</v>
      </c>
      <c r="X13" s="164">
        <v>0</v>
      </c>
      <c r="Y13" s="163">
        <v>0</v>
      </c>
      <c r="Z13" s="162">
        <v>0</v>
      </c>
      <c r="AA13" s="162">
        <v>0</v>
      </c>
      <c r="AB13" s="162">
        <v>0</v>
      </c>
      <c r="AC13" s="162">
        <v>0</v>
      </c>
      <c r="AD13" s="165">
        <v>0</v>
      </c>
      <c r="AE13" s="165">
        <v>0</v>
      </c>
      <c r="AF13" s="163">
        <v>0</v>
      </c>
      <c r="AG13" s="163">
        <v>0</v>
      </c>
      <c r="AH13" s="162">
        <v>11</v>
      </c>
      <c r="AI13" s="159">
        <f t="shared" si="1"/>
        <v>126.3</v>
      </c>
      <c r="AJ13" s="160">
        <f t="shared" si="0"/>
        <v>1.0831903945111492</v>
      </c>
    </row>
    <row r="14" spans="1:36" ht="17.25" customHeight="1" x14ac:dyDescent="0.2">
      <c r="A14" s="153">
        <v>160</v>
      </c>
      <c r="B14" s="168" t="s">
        <v>14</v>
      </c>
      <c r="C14" s="155">
        <v>61.4</v>
      </c>
      <c r="D14" s="162">
        <v>0</v>
      </c>
      <c r="E14" s="162">
        <v>6.6</v>
      </c>
      <c r="F14" s="162">
        <v>3</v>
      </c>
      <c r="G14" s="162">
        <v>0</v>
      </c>
      <c r="H14" s="162">
        <v>0</v>
      </c>
      <c r="I14" s="162">
        <v>0</v>
      </c>
      <c r="J14" s="162">
        <v>0</v>
      </c>
      <c r="K14" s="162">
        <v>0</v>
      </c>
      <c r="L14" s="162">
        <v>0</v>
      </c>
      <c r="M14" s="163">
        <v>2.7</v>
      </c>
      <c r="N14" s="163">
        <v>10.9</v>
      </c>
      <c r="O14" s="163">
        <v>21.8</v>
      </c>
      <c r="P14" s="162">
        <v>0</v>
      </c>
      <c r="Q14" s="162">
        <v>0</v>
      </c>
      <c r="R14" s="163">
        <v>0</v>
      </c>
      <c r="S14" s="163">
        <v>9</v>
      </c>
      <c r="T14" s="163">
        <v>0</v>
      </c>
      <c r="U14" s="163">
        <v>0</v>
      </c>
      <c r="V14" s="162">
        <v>0</v>
      </c>
      <c r="W14" s="164">
        <v>0</v>
      </c>
      <c r="X14" s="164">
        <v>0</v>
      </c>
      <c r="Y14" s="163">
        <v>0</v>
      </c>
      <c r="Z14" s="162">
        <v>0</v>
      </c>
      <c r="AA14" s="162">
        <v>0</v>
      </c>
      <c r="AB14" s="162">
        <v>0</v>
      </c>
      <c r="AC14" s="162">
        <v>0</v>
      </c>
      <c r="AD14" s="165">
        <v>0</v>
      </c>
      <c r="AE14" s="165">
        <v>0</v>
      </c>
      <c r="AF14" s="163">
        <v>0</v>
      </c>
      <c r="AG14" s="163">
        <v>0</v>
      </c>
      <c r="AH14" s="162">
        <v>2.9</v>
      </c>
      <c r="AI14" s="159">
        <f t="shared" si="1"/>
        <v>56.9</v>
      </c>
      <c r="AJ14" s="160">
        <f t="shared" si="0"/>
        <v>0.92671009771986967</v>
      </c>
    </row>
    <row r="15" spans="1:36" ht="17.25" customHeight="1" x14ac:dyDescent="0.2">
      <c r="A15" s="153">
        <v>178</v>
      </c>
      <c r="B15" s="168" t="s">
        <v>15</v>
      </c>
      <c r="C15" s="155">
        <v>92.1</v>
      </c>
      <c r="D15" s="162">
        <v>0</v>
      </c>
      <c r="E15" s="162">
        <v>8.3000000000000007</v>
      </c>
      <c r="F15" s="162">
        <v>2.2999999999999998</v>
      </c>
      <c r="G15" s="162">
        <v>0</v>
      </c>
      <c r="H15" s="162">
        <v>0</v>
      </c>
      <c r="I15" s="162">
        <v>0</v>
      </c>
      <c r="J15" s="162">
        <v>0</v>
      </c>
      <c r="K15" s="162">
        <v>0</v>
      </c>
      <c r="L15" s="162" t="s">
        <v>28</v>
      </c>
      <c r="M15" s="162">
        <v>10.6</v>
      </c>
      <c r="N15" s="162">
        <v>24.1</v>
      </c>
      <c r="O15" s="163">
        <v>27.3</v>
      </c>
      <c r="P15" s="162">
        <v>0.8</v>
      </c>
      <c r="Q15" s="162">
        <v>0</v>
      </c>
      <c r="R15" s="163">
        <v>0</v>
      </c>
      <c r="S15" s="163">
        <v>2.2999999999999998</v>
      </c>
      <c r="T15" s="163">
        <v>0</v>
      </c>
      <c r="U15" s="163">
        <v>0</v>
      </c>
      <c r="V15" s="162">
        <v>0</v>
      </c>
      <c r="W15" s="164">
        <v>0</v>
      </c>
      <c r="X15" s="164">
        <v>0</v>
      </c>
      <c r="Y15" s="163">
        <v>0</v>
      </c>
      <c r="Z15" s="162">
        <v>0</v>
      </c>
      <c r="AA15" s="162">
        <v>0</v>
      </c>
      <c r="AB15" s="162">
        <v>0</v>
      </c>
      <c r="AC15" s="162">
        <v>0</v>
      </c>
      <c r="AD15" s="165">
        <v>0</v>
      </c>
      <c r="AE15" s="165">
        <v>0</v>
      </c>
      <c r="AF15" s="163">
        <v>0</v>
      </c>
      <c r="AG15" s="163">
        <v>0</v>
      </c>
      <c r="AH15" s="162">
        <v>4</v>
      </c>
      <c r="AI15" s="159">
        <f t="shared" si="1"/>
        <v>79.7</v>
      </c>
      <c r="AJ15" s="160">
        <f t="shared" si="0"/>
        <v>0.86536373507057551</v>
      </c>
    </row>
    <row r="16" spans="1:36" ht="17.25" customHeight="1" x14ac:dyDescent="0.2">
      <c r="A16" s="153">
        <v>211</v>
      </c>
      <c r="B16" s="154" t="s">
        <v>16</v>
      </c>
      <c r="C16" s="155">
        <v>84</v>
      </c>
      <c r="D16" s="162">
        <v>0</v>
      </c>
      <c r="E16" s="163">
        <v>8.6</v>
      </c>
      <c r="F16" s="162">
        <v>2.2000000000000002</v>
      </c>
      <c r="G16" s="162">
        <v>0</v>
      </c>
      <c r="H16" s="162">
        <v>0</v>
      </c>
      <c r="I16" s="162">
        <v>0</v>
      </c>
      <c r="J16" s="162">
        <v>0</v>
      </c>
      <c r="K16" s="162">
        <v>0</v>
      </c>
      <c r="L16" s="162">
        <v>0.7</v>
      </c>
      <c r="M16" s="163">
        <v>11</v>
      </c>
      <c r="N16" s="163">
        <v>16.8</v>
      </c>
      <c r="O16" s="163">
        <v>15.3</v>
      </c>
      <c r="P16" s="164">
        <v>0.2</v>
      </c>
      <c r="Q16" s="164" t="s">
        <v>28</v>
      </c>
      <c r="R16" s="163">
        <v>0</v>
      </c>
      <c r="S16" s="163">
        <v>1.3</v>
      </c>
      <c r="T16" s="163">
        <v>0</v>
      </c>
      <c r="U16" s="163">
        <v>0</v>
      </c>
      <c r="V16" s="162">
        <v>0</v>
      </c>
      <c r="W16" s="164">
        <v>0</v>
      </c>
      <c r="X16" s="164">
        <v>0</v>
      </c>
      <c r="Y16" s="163">
        <v>0</v>
      </c>
      <c r="Z16" s="162">
        <v>0</v>
      </c>
      <c r="AA16" s="162">
        <v>0</v>
      </c>
      <c r="AB16" s="162">
        <v>0</v>
      </c>
      <c r="AC16" s="162">
        <v>0</v>
      </c>
      <c r="AD16" s="165">
        <v>0</v>
      </c>
      <c r="AE16" s="165">
        <v>0</v>
      </c>
      <c r="AF16" s="163">
        <v>1.1000000000000001</v>
      </c>
      <c r="AG16" s="163">
        <v>0</v>
      </c>
      <c r="AH16" s="162">
        <v>4.9000000000000004</v>
      </c>
      <c r="AI16" s="159">
        <f t="shared" si="1"/>
        <v>62.099999999999994</v>
      </c>
      <c r="AJ16" s="160">
        <f t="shared" si="0"/>
        <v>0.73928571428571421</v>
      </c>
    </row>
    <row r="17" spans="1:36" ht="17.25" customHeight="1" x14ac:dyDescent="0.2">
      <c r="A17" s="153">
        <v>225</v>
      </c>
      <c r="B17" s="154" t="s">
        <v>17</v>
      </c>
      <c r="C17" s="155">
        <v>120.4</v>
      </c>
      <c r="D17" s="162">
        <v>0</v>
      </c>
      <c r="E17" s="166">
        <v>11</v>
      </c>
      <c r="F17" s="162">
        <v>3</v>
      </c>
      <c r="G17" s="162">
        <v>0</v>
      </c>
      <c r="H17" s="162">
        <v>0</v>
      </c>
      <c r="I17" s="162">
        <v>0</v>
      </c>
      <c r="J17" s="162">
        <v>0</v>
      </c>
      <c r="K17" s="162">
        <v>0</v>
      </c>
      <c r="L17" s="162">
        <v>0.5</v>
      </c>
      <c r="M17" s="163">
        <v>12.3</v>
      </c>
      <c r="N17" s="163">
        <v>24.7</v>
      </c>
      <c r="O17" s="163">
        <v>16.399999999999999</v>
      </c>
      <c r="P17" s="164">
        <v>1</v>
      </c>
      <c r="Q17" s="164">
        <v>0.6</v>
      </c>
      <c r="R17" s="163">
        <v>0</v>
      </c>
      <c r="S17" s="163">
        <v>4</v>
      </c>
      <c r="T17" s="163">
        <v>0</v>
      </c>
      <c r="U17" s="163">
        <v>0</v>
      </c>
      <c r="V17" s="162">
        <v>0</v>
      </c>
      <c r="W17" s="164">
        <v>0</v>
      </c>
      <c r="X17" s="164">
        <v>0</v>
      </c>
      <c r="Y17" s="163">
        <v>0</v>
      </c>
      <c r="Z17" s="162">
        <v>0</v>
      </c>
      <c r="AA17" s="162">
        <v>0</v>
      </c>
      <c r="AB17" s="162">
        <v>0</v>
      </c>
      <c r="AC17" s="162">
        <v>0</v>
      </c>
      <c r="AD17" s="165">
        <v>0</v>
      </c>
      <c r="AE17" s="165">
        <v>0.7</v>
      </c>
      <c r="AF17" s="163">
        <v>0</v>
      </c>
      <c r="AG17" s="163">
        <v>0</v>
      </c>
      <c r="AH17" s="162">
        <v>9.5</v>
      </c>
      <c r="AI17" s="159">
        <f t="shared" si="1"/>
        <v>83.7</v>
      </c>
      <c r="AJ17" s="160">
        <f t="shared" si="0"/>
        <v>0.69518272425249172</v>
      </c>
    </row>
    <row r="18" spans="1:36" ht="17.25" customHeight="1" x14ac:dyDescent="0.2">
      <c r="A18" s="153">
        <v>310</v>
      </c>
      <c r="B18" s="154" t="s">
        <v>18</v>
      </c>
      <c r="C18" s="155">
        <v>112.5</v>
      </c>
      <c r="D18" s="162">
        <v>1.1000000000000001</v>
      </c>
      <c r="E18" s="166">
        <v>7.6</v>
      </c>
      <c r="F18" s="162">
        <v>3.5</v>
      </c>
      <c r="G18" s="162">
        <v>0</v>
      </c>
      <c r="H18" s="162">
        <v>0</v>
      </c>
      <c r="I18" s="162">
        <v>0</v>
      </c>
      <c r="J18" s="162">
        <v>0</v>
      </c>
      <c r="K18" s="162">
        <v>0</v>
      </c>
      <c r="L18" s="162">
        <v>1.8</v>
      </c>
      <c r="M18" s="162">
        <v>14.5</v>
      </c>
      <c r="N18" s="162">
        <v>33</v>
      </c>
      <c r="O18" s="162">
        <v>24.7</v>
      </c>
      <c r="P18" s="162">
        <v>0</v>
      </c>
      <c r="Q18" s="162">
        <v>0</v>
      </c>
      <c r="R18" s="162">
        <v>0.7</v>
      </c>
      <c r="S18" s="163">
        <v>4</v>
      </c>
      <c r="T18" s="163">
        <v>0</v>
      </c>
      <c r="U18" s="163">
        <v>0</v>
      </c>
      <c r="V18" s="162">
        <v>0</v>
      </c>
      <c r="W18" s="164">
        <v>0</v>
      </c>
      <c r="X18" s="164">
        <v>0</v>
      </c>
      <c r="Y18" s="163">
        <v>0</v>
      </c>
      <c r="Z18" s="162">
        <v>0</v>
      </c>
      <c r="AA18" s="162">
        <v>0</v>
      </c>
      <c r="AB18" s="162">
        <v>0</v>
      </c>
      <c r="AC18" s="162">
        <v>0</v>
      </c>
      <c r="AD18" s="165">
        <v>0</v>
      </c>
      <c r="AE18" s="165">
        <v>0</v>
      </c>
      <c r="AF18" s="163">
        <v>0</v>
      </c>
      <c r="AG18" s="163">
        <v>0</v>
      </c>
      <c r="AH18" s="162">
        <v>13.5</v>
      </c>
      <c r="AI18" s="159">
        <f t="shared" si="1"/>
        <v>104.4</v>
      </c>
      <c r="AJ18" s="160">
        <f t="shared" si="0"/>
        <v>0.92800000000000005</v>
      </c>
    </row>
    <row r="19" spans="1:36" ht="17.25" customHeight="1" x14ac:dyDescent="0.2">
      <c r="A19" s="153">
        <v>313</v>
      </c>
      <c r="B19" s="154" t="s">
        <v>19</v>
      </c>
      <c r="C19" s="155">
        <v>55</v>
      </c>
      <c r="D19" s="162">
        <v>0</v>
      </c>
      <c r="E19" s="163">
        <v>2.8</v>
      </c>
      <c r="F19" s="162">
        <v>0</v>
      </c>
      <c r="G19" s="162">
        <v>0</v>
      </c>
      <c r="H19" s="162">
        <v>0</v>
      </c>
      <c r="I19" s="162">
        <v>0</v>
      </c>
      <c r="J19" s="162">
        <v>0</v>
      </c>
      <c r="K19" s="162">
        <v>0</v>
      </c>
      <c r="L19" s="162">
        <v>0.3</v>
      </c>
      <c r="M19" s="163">
        <v>22.5</v>
      </c>
      <c r="N19" s="163">
        <v>9</v>
      </c>
      <c r="O19" s="163">
        <v>24</v>
      </c>
      <c r="P19" s="164">
        <v>0</v>
      </c>
      <c r="Q19" s="162" t="s">
        <v>28</v>
      </c>
      <c r="R19" s="163">
        <v>2.8</v>
      </c>
      <c r="S19" s="163">
        <v>1</v>
      </c>
      <c r="T19" s="163">
        <v>0</v>
      </c>
      <c r="U19" s="163">
        <v>0</v>
      </c>
      <c r="V19" s="162">
        <v>0</v>
      </c>
      <c r="W19" s="164">
        <v>0</v>
      </c>
      <c r="X19" s="164">
        <v>0</v>
      </c>
      <c r="Y19" s="163">
        <v>0</v>
      </c>
      <c r="Z19" s="162">
        <v>0.7</v>
      </c>
      <c r="AA19" s="162">
        <v>0</v>
      </c>
      <c r="AB19" s="162">
        <v>0</v>
      </c>
      <c r="AC19" s="162">
        <v>0</v>
      </c>
      <c r="AD19" s="165">
        <v>0</v>
      </c>
      <c r="AE19" s="165">
        <v>0</v>
      </c>
      <c r="AF19" s="164">
        <v>1.2</v>
      </c>
      <c r="AG19" s="163">
        <v>0</v>
      </c>
      <c r="AH19" s="162">
        <v>13</v>
      </c>
      <c r="AI19" s="159">
        <f t="shared" si="1"/>
        <v>77.3</v>
      </c>
      <c r="AJ19" s="160">
        <f t="shared" si="0"/>
        <v>1.4054545454545455</v>
      </c>
    </row>
    <row r="20" spans="1:36" ht="17.25" customHeight="1" x14ac:dyDescent="0.2">
      <c r="A20" s="153">
        <v>320</v>
      </c>
      <c r="B20" s="154" t="s">
        <v>20</v>
      </c>
      <c r="C20" s="155">
        <v>83.3</v>
      </c>
      <c r="D20" s="162">
        <v>0</v>
      </c>
      <c r="E20" s="166">
        <v>9</v>
      </c>
      <c r="F20" s="162">
        <v>0</v>
      </c>
      <c r="G20" s="162">
        <v>0</v>
      </c>
      <c r="H20" s="162">
        <v>0</v>
      </c>
      <c r="I20" s="162">
        <v>0</v>
      </c>
      <c r="J20" s="162">
        <v>0</v>
      </c>
      <c r="K20" s="162">
        <v>0</v>
      </c>
      <c r="L20" s="162">
        <v>1</v>
      </c>
      <c r="M20" s="163">
        <v>15</v>
      </c>
      <c r="N20" s="163">
        <v>21.9</v>
      </c>
      <c r="O20" s="163">
        <v>16.100000000000001</v>
      </c>
      <c r="P20" s="167">
        <v>0.5</v>
      </c>
      <c r="Q20" s="162" t="s">
        <v>28</v>
      </c>
      <c r="R20" s="163">
        <v>2.5</v>
      </c>
      <c r="S20" s="163">
        <v>1.5</v>
      </c>
      <c r="T20" s="163">
        <v>0</v>
      </c>
      <c r="U20" s="163">
        <v>0</v>
      </c>
      <c r="V20" s="162">
        <v>0</v>
      </c>
      <c r="W20" s="164">
        <v>0</v>
      </c>
      <c r="X20" s="164">
        <v>0</v>
      </c>
      <c r="Y20" s="163">
        <v>0</v>
      </c>
      <c r="Z20" s="162">
        <v>0</v>
      </c>
      <c r="AA20" s="162">
        <v>0</v>
      </c>
      <c r="AB20" s="162">
        <v>0</v>
      </c>
      <c r="AC20" s="162">
        <v>0</v>
      </c>
      <c r="AD20" s="165">
        <v>0</v>
      </c>
      <c r="AE20" s="165">
        <v>0</v>
      </c>
      <c r="AF20" s="164" t="s">
        <v>28</v>
      </c>
      <c r="AG20" s="163">
        <v>0</v>
      </c>
      <c r="AH20" s="162">
        <v>14.5</v>
      </c>
      <c r="AI20" s="159">
        <f t="shared" si="1"/>
        <v>82</v>
      </c>
      <c r="AJ20" s="160">
        <f t="shared" si="0"/>
        <v>0.98439375750300129</v>
      </c>
    </row>
    <row r="21" spans="1:36" ht="17.25" customHeight="1" x14ac:dyDescent="0.2">
      <c r="A21" s="153">
        <v>332</v>
      </c>
      <c r="B21" s="154" t="s">
        <v>21</v>
      </c>
      <c r="C21" s="155">
        <v>42.2</v>
      </c>
      <c r="D21" s="162">
        <v>0</v>
      </c>
      <c r="E21" s="166">
        <v>6.2</v>
      </c>
      <c r="F21" s="166" t="s">
        <v>28</v>
      </c>
      <c r="G21" s="162">
        <v>0</v>
      </c>
      <c r="H21" s="162">
        <v>0</v>
      </c>
      <c r="I21" s="162">
        <v>0</v>
      </c>
      <c r="J21" s="162">
        <v>0</v>
      </c>
      <c r="K21" s="162">
        <v>0</v>
      </c>
      <c r="L21" s="162" t="s">
        <v>28</v>
      </c>
      <c r="M21" s="166">
        <v>10.8</v>
      </c>
      <c r="N21" s="162">
        <v>1</v>
      </c>
      <c r="O21" s="162">
        <v>15</v>
      </c>
      <c r="P21" s="162">
        <v>0.4</v>
      </c>
      <c r="Q21" s="162">
        <v>0</v>
      </c>
      <c r="R21" s="163">
        <v>0.8</v>
      </c>
      <c r="S21" s="163">
        <v>2.4</v>
      </c>
      <c r="T21" s="163">
        <v>0</v>
      </c>
      <c r="U21" s="163">
        <v>0</v>
      </c>
      <c r="V21" s="162">
        <v>0</v>
      </c>
      <c r="W21" s="164">
        <v>0</v>
      </c>
      <c r="X21" s="164">
        <v>0</v>
      </c>
      <c r="Y21" s="163" t="s">
        <v>28</v>
      </c>
      <c r="Z21" s="162">
        <v>0</v>
      </c>
      <c r="AA21" s="162">
        <v>0</v>
      </c>
      <c r="AB21" s="162">
        <v>0</v>
      </c>
      <c r="AC21" s="162">
        <v>0</v>
      </c>
      <c r="AD21" s="165">
        <v>0</v>
      </c>
      <c r="AE21" s="165">
        <v>0</v>
      </c>
      <c r="AF21" s="163">
        <v>0.4</v>
      </c>
      <c r="AG21" s="163">
        <v>0</v>
      </c>
      <c r="AH21" s="162">
        <v>11.2</v>
      </c>
      <c r="AI21" s="159">
        <f t="shared" si="1"/>
        <v>48.199999999999989</v>
      </c>
      <c r="AJ21" s="160">
        <f t="shared" si="0"/>
        <v>1.1421800947867295</v>
      </c>
    </row>
    <row r="22" spans="1:36" ht="17.25" customHeight="1" x14ac:dyDescent="0.2">
      <c r="A22" s="153">
        <v>338</v>
      </c>
      <c r="B22" s="154" t="s">
        <v>22</v>
      </c>
      <c r="C22" s="155">
        <v>49.6</v>
      </c>
      <c r="D22" s="162">
        <v>0</v>
      </c>
      <c r="E22" s="163">
        <v>0.5</v>
      </c>
      <c r="F22" s="163">
        <v>0</v>
      </c>
      <c r="G22" s="162">
        <v>0</v>
      </c>
      <c r="H22" s="162">
        <v>0</v>
      </c>
      <c r="I22" s="162">
        <v>0</v>
      </c>
      <c r="J22" s="162">
        <v>0</v>
      </c>
      <c r="K22" s="162">
        <v>0</v>
      </c>
      <c r="L22" s="162">
        <v>0</v>
      </c>
      <c r="M22" s="163">
        <v>15</v>
      </c>
      <c r="N22" s="163">
        <v>8.1999999999999993</v>
      </c>
      <c r="O22" s="163">
        <v>13</v>
      </c>
      <c r="P22" s="164">
        <v>0</v>
      </c>
      <c r="Q22" s="162">
        <v>0</v>
      </c>
      <c r="R22" s="163">
        <v>0</v>
      </c>
      <c r="S22" s="163">
        <v>2.2000000000000002</v>
      </c>
      <c r="T22" s="163">
        <v>0</v>
      </c>
      <c r="U22" s="163">
        <v>0</v>
      </c>
      <c r="V22" s="162">
        <v>0</v>
      </c>
      <c r="W22" s="164">
        <v>0</v>
      </c>
      <c r="X22" s="164">
        <v>0</v>
      </c>
      <c r="Y22" s="163">
        <v>0</v>
      </c>
      <c r="Z22" s="162">
        <v>0</v>
      </c>
      <c r="AA22" s="162">
        <v>0</v>
      </c>
      <c r="AB22" s="162">
        <v>0</v>
      </c>
      <c r="AC22" s="162">
        <v>0</v>
      </c>
      <c r="AD22" s="165">
        <v>0</v>
      </c>
      <c r="AE22" s="165">
        <v>0</v>
      </c>
      <c r="AF22" s="164">
        <v>0.8</v>
      </c>
      <c r="AG22" s="163">
        <v>0</v>
      </c>
      <c r="AH22" s="162">
        <v>16</v>
      </c>
      <c r="AI22" s="159">
        <f t="shared" si="1"/>
        <v>55.7</v>
      </c>
      <c r="AJ22" s="160">
        <f t="shared" si="0"/>
        <v>1.122983870967742</v>
      </c>
    </row>
    <row r="23" spans="1:36" ht="17.25" customHeight="1" x14ac:dyDescent="0.2">
      <c r="A23" s="153">
        <v>370</v>
      </c>
      <c r="B23" s="168" t="s">
        <v>23</v>
      </c>
      <c r="C23" s="155">
        <v>62.1</v>
      </c>
      <c r="D23" s="162">
        <v>0</v>
      </c>
      <c r="E23" s="162">
        <v>5.3</v>
      </c>
      <c r="F23" s="163">
        <v>2.9</v>
      </c>
      <c r="G23" s="162">
        <v>0</v>
      </c>
      <c r="H23" s="162">
        <v>0</v>
      </c>
      <c r="I23" s="162">
        <v>0</v>
      </c>
      <c r="J23" s="162">
        <v>0</v>
      </c>
      <c r="K23" s="162">
        <v>0</v>
      </c>
      <c r="L23" s="162">
        <v>3.5</v>
      </c>
      <c r="M23" s="163">
        <v>1.3</v>
      </c>
      <c r="N23" s="162">
        <v>17.100000000000001</v>
      </c>
      <c r="O23" s="162">
        <v>19.3</v>
      </c>
      <c r="P23" s="162">
        <v>0</v>
      </c>
      <c r="Q23" s="162">
        <v>0</v>
      </c>
      <c r="R23" s="163">
        <v>0</v>
      </c>
      <c r="S23" s="163">
        <v>1.5</v>
      </c>
      <c r="T23" s="163">
        <v>0</v>
      </c>
      <c r="U23" s="163">
        <v>0</v>
      </c>
      <c r="V23" s="162">
        <v>0</v>
      </c>
      <c r="W23" s="164">
        <v>0</v>
      </c>
      <c r="X23" s="164">
        <v>0</v>
      </c>
      <c r="Y23" s="163">
        <v>0</v>
      </c>
      <c r="Z23" s="162">
        <v>0</v>
      </c>
      <c r="AA23" s="162">
        <v>0</v>
      </c>
      <c r="AB23" s="162">
        <v>0</v>
      </c>
      <c r="AC23" s="162">
        <v>0</v>
      </c>
      <c r="AD23" s="165">
        <v>0</v>
      </c>
      <c r="AE23" s="165">
        <v>0</v>
      </c>
      <c r="AF23" s="163">
        <v>0.1</v>
      </c>
      <c r="AG23" s="163">
        <v>0</v>
      </c>
      <c r="AH23" s="162">
        <v>2.4</v>
      </c>
      <c r="AI23" s="159">
        <f t="shared" si="1"/>
        <v>53.400000000000006</v>
      </c>
      <c r="AJ23" s="160">
        <f t="shared" si="0"/>
        <v>0.85990338164251212</v>
      </c>
    </row>
    <row r="24" spans="1:36" ht="17.25" customHeight="1" x14ac:dyDescent="0.2">
      <c r="A24" s="153">
        <v>377</v>
      </c>
      <c r="B24" s="154" t="s">
        <v>24</v>
      </c>
      <c r="C24" s="155">
        <v>83.7</v>
      </c>
      <c r="D24" s="162">
        <v>0</v>
      </c>
      <c r="E24" s="162">
        <v>5.3</v>
      </c>
      <c r="F24" s="163" t="s">
        <v>28</v>
      </c>
      <c r="G24" s="162">
        <v>0</v>
      </c>
      <c r="H24" s="162">
        <v>0</v>
      </c>
      <c r="I24" s="162">
        <v>0</v>
      </c>
      <c r="J24" s="162">
        <v>0</v>
      </c>
      <c r="K24" s="162">
        <v>0</v>
      </c>
      <c r="L24" s="163">
        <v>0.6</v>
      </c>
      <c r="M24" s="163">
        <v>13.1</v>
      </c>
      <c r="N24" s="163">
        <v>21</v>
      </c>
      <c r="O24" s="163">
        <v>19.8</v>
      </c>
      <c r="P24" s="162">
        <v>0</v>
      </c>
      <c r="Q24" s="162">
        <v>0</v>
      </c>
      <c r="R24" s="163">
        <v>2.4</v>
      </c>
      <c r="S24" s="163">
        <v>1.1000000000000001</v>
      </c>
      <c r="T24" s="163">
        <v>0</v>
      </c>
      <c r="U24" s="163">
        <v>0</v>
      </c>
      <c r="V24" s="162">
        <v>0</v>
      </c>
      <c r="W24" s="164">
        <v>0</v>
      </c>
      <c r="X24" s="164">
        <v>0</v>
      </c>
      <c r="Y24" s="163">
        <v>0</v>
      </c>
      <c r="Z24" s="162">
        <v>0</v>
      </c>
      <c r="AA24" s="162">
        <v>0</v>
      </c>
      <c r="AB24" s="162">
        <v>0</v>
      </c>
      <c r="AC24" s="162">
        <v>0</v>
      </c>
      <c r="AD24" s="165">
        <v>0</v>
      </c>
      <c r="AE24" s="165">
        <v>0</v>
      </c>
      <c r="AF24" s="163">
        <v>0.7</v>
      </c>
      <c r="AG24" s="163">
        <v>0</v>
      </c>
      <c r="AH24" s="162">
        <v>13.5</v>
      </c>
      <c r="AI24" s="159">
        <f t="shared" si="1"/>
        <v>77.5</v>
      </c>
      <c r="AJ24" s="160">
        <f t="shared" si="0"/>
        <v>0.92592592592592593</v>
      </c>
    </row>
    <row r="25" spans="1:36" ht="17.25" customHeight="1" x14ac:dyDescent="0.2">
      <c r="A25" s="153">
        <v>394</v>
      </c>
      <c r="B25" s="154" t="s">
        <v>25</v>
      </c>
      <c r="C25" s="155">
        <v>49.1</v>
      </c>
      <c r="D25" s="162">
        <v>0</v>
      </c>
      <c r="E25" s="166">
        <v>0.8</v>
      </c>
      <c r="F25" s="163">
        <v>0</v>
      </c>
      <c r="G25" s="162">
        <v>0</v>
      </c>
      <c r="H25" s="162">
        <v>0</v>
      </c>
      <c r="I25" s="162">
        <v>0</v>
      </c>
      <c r="J25" s="162">
        <v>0</v>
      </c>
      <c r="K25" s="162">
        <v>0</v>
      </c>
      <c r="L25" s="162">
        <v>0.6</v>
      </c>
      <c r="M25" s="163">
        <v>17</v>
      </c>
      <c r="N25" s="163">
        <v>7.6</v>
      </c>
      <c r="O25" s="163">
        <v>15</v>
      </c>
      <c r="P25" s="164">
        <v>0</v>
      </c>
      <c r="Q25" s="162">
        <v>0</v>
      </c>
      <c r="R25" s="163">
        <v>1.3</v>
      </c>
      <c r="S25" s="163">
        <v>2.7</v>
      </c>
      <c r="T25" s="163">
        <v>0</v>
      </c>
      <c r="U25" s="163">
        <v>0</v>
      </c>
      <c r="V25" s="162">
        <v>0</v>
      </c>
      <c r="W25" s="164">
        <v>0</v>
      </c>
      <c r="X25" s="164">
        <v>0</v>
      </c>
      <c r="Y25" s="163">
        <v>0.3</v>
      </c>
      <c r="Z25" s="162">
        <v>0.2</v>
      </c>
      <c r="AA25" s="162">
        <v>0</v>
      </c>
      <c r="AB25" s="162">
        <v>0</v>
      </c>
      <c r="AC25" s="162">
        <v>0</v>
      </c>
      <c r="AD25" s="165">
        <v>0</v>
      </c>
      <c r="AE25" s="165">
        <v>0</v>
      </c>
      <c r="AF25" s="164">
        <v>0</v>
      </c>
      <c r="AG25" s="163">
        <v>0</v>
      </c>
      <c r="AH25" s="162">
        <v>11</v>
      </c>
      <c r="AI25" s="159">
        <f t="shared" si="1"/>
        <v>56.5</v>
      </c>
      <c r="AJ25" s="160">
        <f t="shared" si="0"/>
        <v>1.1507128309572301</v>
      </c>
    </row>
    <row r="26" spans="1:36" ht="17.25" customHeight="1" x14ac:dyDescent="0.2">
      <c r="A26" s="153">
        <v>429</v>
      </c>
      <c r="B26" s="154" t="s">
        <v>26</v>
      </c>
      <c r="C26" s="155">
        <v>56.9</v>
      </c>
      <c r="D26" s="162">
        <v>0</v>
      </c>
      <c r="E26" s="162">
        <v>0.6</v>
      </c>
      <c r="F26" s="163">
        <v>0</v>
      </c>
      <c r="G26" s="162">
        <v>0</v>
      </c>
      <c r="H26" s="162">
        <v>0</v>
      </c>
      <c r="I26" s="162">
        <v>0</v>
      </c>
      <c r="J26" s="162">
        <v>0</v>
      </c>
      <c r="K26" s="162">
        <v>0</v>
      </c>
      <c r="L26" s="162">
        <v>0.3</v>
      </c>
      <c r="M26" s="163">
        <v>15</v>
      </c>
      <c r="N26" s="163">
        <v>6</v>
      </c>
      <c r="O26" s="163">
        <v>15</v>
      </c>
      <c r="P26" s="164">
        <v>0</v>
      </c>
      <c r="Q26" s="162">
        <v>0</v>
      </c>
      <c r="R26" s="163">
        <v>3.6</v>
      </c>
      <c r="S26" s="163">
        <v>1.6</v>
      </c>
      <c r="T26" s="163">
        <v>0</v>
      </c>
      <c r="U26" s="163">
        <v>0</v>
      </c>
      <c r="V26" s="162">
        <v>0</v>
      </c>
      <c r="W26" s="164">
        <v>0</v>
      </c>
      <c r="X26" s="164">
        <v>0</v>
      </c>
      <c r="Y26" s="163" t="s">
        <v>28</v>
      </c>
      <c r="Z26" s="162">
        <v>0</v>
      </c>
      <c r="AA26" s="162">
        <v>0</v>
      </c>
      <c r="AB26" s="162">
        <v>0</v>
      </c>
      <c r="AC26" s="162">
        <v>0</v>
      </c>
      <c r="AD26" s="165">
        <v>0</v>
      </c>
      <c r="AE26" s="165">
        <v>0</v>
      </c>
      <c r="AF26" s="164" t="s">
        <v>28</v>
      </c>
      <c r="AG26" s="163">
        <v>0</v>
      </c>
      <c r="AH26" s="162">
        <v>13</v>
      </c>
      <c r="AI26" s="159">
        <f t="shared" si="1"/>
        <v>55.1</v>
      </c>
      <c r="AJ26" s="160">
        <f t="shared" si="0"/>
        <v>0.96836555360281196</v>
      </c>
    </row>
    <row r="27" spans="1:36" ht="17.25" hidden="1" customHeight="1" x14ac:dyDescent="0.2">
      <c r="A27" s="153">
        <v>430</v>
      </c>
      <c r="B27" s="169" t="s">
        <v>27</v>
      </c>
      <c r="C27" s="155">
        <v>40.5</v>
      </c>
      <c r="D27" s="162" t="s">
        <v>83</v>
      </c>
      <c r="E27" s="166" t="s">
        <v>83</v>
      </c>
      <c r="F27" s="163"/>
      <c r="G27" s="162">
        <v>0</v>
      </c>
      <c r="H27" s="162">
        <v>0</v>
      </c>
      <c r="I27" s="162">
        <v>0</v>
      </c>
      <c r="J27" s="162">
        <v>0</v>
      </c>
      <c r="K27" s="162">
        <v>0</v>
      </c>
      <c r="L27" s="162"/>
      <c r="M27" s="163"/>
      <c r="N27" s="162"/>
      <c r="O27" s="162"/>
      <c r="P27" s="163"/>
      <c r="Q27" s="162">
        <v>0</v>
      </c>
      <c r="R27" s="163"/>
      <c r="S27" s="163"/>
      <c r="T27" s="163">
        <v>0</v>
      </c>
      <c r="U27" s="163">
        <v>0</v>
      </c>
      <c r="V27" s="162">
        <v>0</v>
      </c>
      <c r="W27" s="164">
        <v>0</v>
      </c>
      <c r="X27" s="164">
        <v>0</v>
      </c>
      <c r="Y27" s="163">
        <v>0</v>
      </c>
      <c r="Z27" s="162"/>
      <c r="AA27" s="162">
        <v>0</v>
      </c>
      <c r="AB27" s="162">
        <v>0</v>
      </c>
      <c r="AC27" s="162">
        <v>0</v>
      </c>
      <c r="AD27" s="165">
        <v>0</v>
      </c>
      <c r="AE27" s="165">
        <v>0</v>
      </c>
      <c r="AF27" s="163"/>
      <c r="AG27" s="163">
        <v>0</v>
      </c>
      <c r="AH27" s="170"/>
      <c r="AI27" s="159">
        <f t="shared" si="1"/>
        <v>0</v>
      </c>
      <c r="AJ27" s="160">
        <f t="shared" si="0"/>
        <v>0</v>
      </c>
    </row>
    <row r="28" spans="1:36" ht="17.25" customHeight="1" x14ac:dyDescent="0.2">
      <c r="A28" s="153">
        <v>440</v>
      </c>
      <c r="B28" s="154" t="s">
        <v>29</v>
      </c>
      <c r="C28" s="155">
        <v>51.6</v>
      </c>
      <c r="D28" s="162">
        <v>0</v>
      </c>
      <c r="E28" s="171">
        <v>2.2999999999999998</v>
      </c>
      <c r="F28" s="163">
        <v>2.7</v>
      </c>
      <c r="G28" s="162">
        <v>0</v>
      </c>
      <c r="H28" s="162">
        <v>0</v>
      </c>
      <c r="I28" s="162">
        <v>0</v>
      </c>
      <c r="J28" s="162">
        <v>0</v>
      </c>
      <c r="K28" s="162">
        <v>0</v>
      </c>
      <c r="L28" s="162">
        <v>2.1</v>
      </c>
      <c r="M28" s="163">
        <v>4.2</v>
      </c>
      <c r="N28" s="163">
        <v>21.5</v>
      </c>
      <c r="O28" s="163">
        <v>12.9</v>
      </c>
      <c r="P28" s="171">
        <v>0</v>
      </c>
      <c r="Q28" s="162">
        <v>0</v>
      </c>
      <c r="R28" s="163">
        <v>0</v>
      </c>
      <c r="S28" s="163">
        <v>0.6</v>
      </c>
      <c r="T28" s="163">
        <v>0</v>
      </c>
      <c r="U28" s="163">
        <v>0</v>
      </c>
      <c r="V28" s="162">
        <v>0</v>
      </c>
      <c r="W28" s="164">
        <v>0</v>
      </c>
      <c r="X28" s="164">
        <v>0</v>
      </c>
      <c r="Y28" s="163">
        <v>0</v>
      </c>
      <c r="Z28" s="162">
        <v>0</v>
      </c>
      <c r="AA28" s="162">
        <v>0</v>
      </c>
      <c r="AB28" s="162">
        <v>0</v>
      </c>
      <c r="AC28" s="162">
        <v>0</v>
      </c>
      <c r="AD28" s="165">
        <v>0</v>
      </c>
      <c r="AE28" s="165">
        <v>0</v>
      </c>
      <c r="AF28" s="163">
        <v>0</v>
      </c>
      <c r="AG28" s="163">
        <v>0</v>
      </c>
      <c r="AH28" s="162">
        <v>7.5</v>
      </c>
      <c r="AI28" s="159">
        <f t="shared" si="1"/>
        <v>53.8</v>
      </c>
      <c r="AJ28" s="160">
        <f t="shared" si="0"/>
        <v>1.0426356589147285</v>
      </c>
    </row>
    <row r="29" spans="1:36" ht="17.25" customHeight="1" x14ac:dyDescent="0.2">
      <c r="A29" s="153">
        <v>477</v>
      </c>
      <c r="B29" s="154" t="s">
        <v>30</v>
      </c>
      <c r="C29" s="155">
        <v>66.400000000000006</v>
      </c>
      <c r="D29" s="162">
        <v>0</v>
      </c>
      <c r="E29" s="166">
        <v>1.1000000000000001</v>
      </c>
      <c r="F29" s="163">
        <v>0</v>
      </c>
      <c r="G29" s="162">
        <v>0</v>
      </c>
      <c r="H29" s="162">
        <v>0</v>
      </c>
      <c r="I29" s="162">
        <v>0</v>
      </c>
      <c r="J29" s="162">
        <v>0</v>
      </c>
      <c r="K29" s="162">
        <v>0</v>
      </c>
      <c r="L29" s="162">
        <v>0.2</v>
      </c>
      <c r="M29" s="163">
        <v>22.9</v>
      </c>
      <c r="N29" s="162">
        <v>18</v>
      </c>
      <c r="O29" s="162">
        <v>15.1</v>
      </c>
      <c r="P29" s="166">
        <v>0</v>
      </c>
      <c r="Q29" s="162">
        <v>0</v>
      </c>
      <c r="R29" s="163">
        <v>11</v>
      </c>
      <c r="S29" s="163">
        <v>0.9</v>
      </c>
      <c r="T29" s="163">
        <v>0</v>
      </c>
      <c r="U29" s="163">
        <v>0</v>
      </c>
      <c r="V29" s="162">
        <v>0</v>
      </c>
      <c r="W29" s="164">
        <v>9.6999999999999993</v>
      </c>
      <c r="X29" s="164">
        <v>0</v>
      </c>
      <c r="Y29" s="163">
        <v>0</v>
      </c>
      <c r="Z29" s="162">
        <v>0.3</v>
      </c>
      <c r="AA29" s="162">
        <v>0</v>
      </c>
      <c r="AB29" s="162">
        <v>0</v>
      </c>
      <c r="AC29" s="162">
        <v>0</v>
      </c>
      <c r="AD29" s="165">
        <v>0</v>
      </c>
      <c r="AE29" s="165">
        <v>0</v>
      </c>
      <c r="AF29" s="163">
        <v>0.4</v>
      </c>
      <c r="AG29" s="163">
        <v>0</v>
      </c>
      <c r="AH29" s="162">
        <v>23.2</v>
      </c>
      <c r="AI29" s="159">
        <f t="shared" si="1"/>
        <v>102.80000000000003</v>
      </c>
      <c r="AJ29" s="160">
        <f t="shared" si="0"/>
        <v>1.5481927710843375</v>
      </c>
    </row>
    <row r="30" spans="1:36" ht="17.25" customHeight="1" x14ac:dyDescent="0.2">
      <c r="A30" s="153">
        <v>572</v>
      </c>
      <c r="B30" s="168" t="s">
        <v>31</v>
      </c>
      <c r="C30" s="155">
        <v>57</v>
      </c>
      <c r="D30" s="162">
        <v>0</v>
      </c>
      <c r="E30" s="162">
        <v>1.1000000000000001</v>
      </c>
      <c r="F30" s="163">
        <v>0</v>
      </c>
      <c r="G30" s="162">
        <v>0</v>
      </c>
      <c r="H30" s="162">
        <v>0</v>
      </c>
      <c r="I30" s="162">
        <v>0</v>
      </c>
      <c r="J30" s="162">
        <v>0</v>
      </c>
      <c r="K30" s="162">
        <v>0</v>
      </c>
      <c r="L30" s="163">
        <v>1.2</v>
      </c>
      <c r="M30" s="163">
        <v>13.1</v>
      </c>
      <c r="N30" s="163">
        <v>19.399999999999999</v>
      </c>
      <c r="O30" s="163">
        <v>20.6</v>
      </c>
      <c r="P30" s="163" t="s">
        <v>28</v>
      </c>
      <c r="Q30" s="163">
        <v>0</v>
      </c>
      <c r="R30" s="163">
        <v>2.7</v>
      </c>
      <c r="S30" s="163" t="s">
        <v>28</v>
      </c>
      <c r="T30" s="163">
        <v>0</v>
      </c>
      <c r="U30" s="163">
        <v>0</v>
      </c>
      <c r="V30" s="162">
        <v>0</v>
      </c>
      <c r="W30" s="164">
        <v>2.2999999999999998</v>
      </c>
      <c r="X30" s="164">
        <v>0</v>
      </c>
      <c r="Y30" s="163">
        <v>0</v>
      </c>
      <c r="Z30" s="162">
        <v>0</v>
      </c>
      <c r="AA30" s="162">
        <v>0</v>
      </c>
      <c r="AB30" s="162">
        <v>0</v>
      </c>
      <c r="AC30" s="162">
        <v>0</v>
      </c>
      <c r="AD30" s="165">
        <v>0</v>
      </c>
      <c r="AE30" s="165">
        <v>0</v>
      </c>
      <c r="AF30" s="164">
        <v>0</v>
      </c>
      <c r="AG30" s="163">
        <v>0</v>
      </c>
      <c r="AH30" s="162">
        <v>6.5</v>
      </c>
      <c r="AI30" s="159">
        <f t="shared" si="1"/>
        <v>66.900000000000006</v>
      </c>
      <c r="AJ30" s="160">
        <f t="shared" si="0"/>
        <v>1.1736842105263159</v>
      </c>
    </row>
    <row r="31" spans="1:36" ht="17.25" customHeight="1" x14ac:dyDescent="0.2">
      <c r="A31" s="153">
        <v>592</v>
      </c>
      <c r="B31" s="154" t="s">
        <v>32</v>
      </c>
      <c r="C31" s="155">
        <v>68</v>
      </c>
      <c r="D31" s="162">
        <v>0</v>
      </c>
      <c r="E31" s="171" t="s">
        <v>28</v>
      </c>
      <c r="F31" s="163">
        <v>0</v>
      </c>
      <c r="G31" s="162">
        <v>0</v>
      </c>
      <c r="H31" s="162">
        <v>0</v>
      </c>
      <c r="I31" s="162">
        <v>0</v>
      </c>
      <c r="J31" s="162">
        <v>0</v>
      </c>
      <c r="K31" s="162">
        <v>0</v>
      </c>
      <c r="L31" s="163">
        <v>1.4</v>
      </c>
      <c r="M31" s="163">
        <v>12.3</v>
      </c>
      <c r="N31" s="163">
        <v>8.9</v>
      </c>
      <c r="O31" s="163">
        <v>10.7</v>
      </c>
      <c r="P31" s="163" t="s">
        <v>28</v>
      </c>
      <c r="Q31" s="163">
        <v>0</v>
      </c>
      <c r="R31" s="163">
        <v>1.6</v>
      </c>
      <c r="S31" s="163">
        <v>0.8</v>
      </c>
      <c r="T31" s="163">
        <v>0</v>
      </c>
      <c r="U31" s="163">
        <v>0</v>
      </c>
      <c r="V31" s="162">
        <v>0</v>
      </c>
      <c r="W31" s="164">
        <v>0</v>
      </c>
      <c r="X31" s="164">
        <v>0</v>
      </c>
      <c r="Y31" s="163">
        <v>0</v>
      </c>
      <c r="Z31" s="162">
        <v>0</v>
      </c>
      <c r="AA31" s="162">
        <v>0</v>
      </c>
      <c r="AB31" s="162">
        <v>0</v>
      </c>
      <c r="AC31" s="162">
        <v>0</v>
      </c>
      <c r="AD31" s="165">
        <v>0</v>
      </c>
      <c r="AE31" s="165">
        <v>0</v>
      </c>
      <c r="AF31" s="164">
        <v>0.6</v>
      </c>
      <c r="AG31" s="163">
        <v>0</v>
      </c>
      <c r="AH31" s="162">
        <v>8.1</v>
      </c>
      <c r="AI31" s="159">
        <f t="shared" si="1"/>
        <v>44.4</v>
      </c>
      <c r="AJ31" s="160">
        <f t="shared" si="0"/>
        <v>0.65294117647058825</v>
      </c>
    </row>
    <row r="32" spans="1:36" ht="17.25" customHeight="1" x14ac:dyDescent="0.2">
      <c r="A32" s="153">
        <v>602</v>
      </c>
      <c r="B32" s="154" t="s">
        <v>33</v>
      </c>
      <c r="C32" s="155">
        <v>53</v>
      </c>
      <c r="D32" s="162">
        <v>0</v>
      </c>
      <c r="E32" s="166" t="s">
        <v>28</v>
      </c>
      <c r="F32" s="163">
        <v>0.7</v>
      </c>
      <c r="G32" s="162">
        <v>0</v>
      </c>
      <c r="H32" s="162">
        <v>0</v>
      </c>
      <c r="I32" s="162">
        <v>0</v>
      </c>
      <c r="J32" s="162">
        <v>0</v>
      </c>
      <c r="K32" s="162">
        <v>0</v>
      </c>
      <c r="L32" s="163">
        <v>1.5</v>
      </c>
      <c r="M32" s="163">
        <v>11.2</v>
      </c>
      <c r="N32" s="162">
        <v>7.2</v>
      </c>
      <c r="O32" s="162">
        <v>8.3000000000000007</v>
      </c>
      <c r="P32" s="171">
        <v>0</v>
      </c>
      <c r="Q32" s="163">
        <v>0</v>
      </c>
      <c r="R32" s="163">
        <v>3.1</v>
      </c>
      <c r="S32" s="163">
        <v>0.5</v>
      </c>
      <c r="T32" s="163">
        <v>0</v>
      </c>
      <c r="U32" s="163">
        <v>0</v>
      </c>
      <c r="V32" s="162">
        <v>0</v>
      </c>
      <c r="W32" s="164">
        <v>0</v>
      </c>
      <c r="X32" s="164">
        <v>0</v>
      </c>
      <c r="Y32" s="163">
        <v>0</v>
      </c>
      <c r="Z32" s="162">
        <v>0</v>
      </c>
      <c r="AA32" s="162">
        <v>0</v>
      </c>
      <c r="AB32" s="162">
        <v>0</v>
      </c>
      <c r="AC32" s="162">
        <v>0</v>
      </c>
      <c r="AD32" s="165">
        <v>0</v>
      </c>
      <c r="AE32" s="165">
        <v>0</v>
      </c>
      <c r="AF32" s="163" t="s">
        <v>28</v>
      </c>
      <c r="AG32" s="163">
        <v>0</v>
      </c>
      <c r="AH32" s="162">
        <v>6</v>
      </c>
      <c r="AI32" s="159">
        <f t="shared" si="1"/>
        <v>38.5</v>
      </c>
      <c r="AJ32" s="160">
        <f t="shared" si="0"/>
        <v>0.72641509433962259</v>
      </c>
    </row>
    <row r="33" spans="1:36" ht="17.25" customHeight="1" x14ac:dyDescent="0.2">
      <c r="A33" s="153">
        <v>633</v>
      </c>
      <c r="B33" s="154" t="s">
        <v>34</v>
      </c>
      <c r="C33" s="155">
        <v>56</v>
      </c>
      <c r="D33" s="162">
        <v>0</v>
      </c>
      <c r="E33" s="171">
        <v>1.8</v>
      </c>
      <c r="F33" s="163">
        <v>0</v>
      </c>
      <c r="G33" s="162">
        <v>0</v>
      </c>
      <c r="H33" s="162">
        <v>0</v>
      </c>
      <c r="I33" s="162">
        <v>0</v>
      </c>
      <c r="J33" s="162">
        <v>0</v>
      </c>
      <c r="K33" s="162">
        <v>0</v>
      </c>
      <c r="L33" s="163">
        <v>4.0999999999999996</v>
      </c>
      <c r="M33" s="172">
        <v>15</v>
      </c>
      <c r="N33" s="172">
        <v>12</v>
      </c>
      <c r="O33" s="172">
        <v>10.3</v>
      </c>
      <c r="P33" s="171" t="s">
        <v>28</v>
      </c>
      <c r="Q33" s="163">
        <v>0</v>
      </c>
      <c r="R33" s="163" t="s">
        <v>28</v>
      </c>
      <c r="S33" s="163" t="s">
        <v>28</v>
      </c>
      <c r="T33" s="163">
        <v>0</v>
      </c>
      <c r="U33" s="163">
        <v>0</v>
      </c>
      <c r="V33" s="162">
        <v>0</v>
      </c>
      <c r="W33" s="164">
        <v>0</v>
      </c>
      <c r="X33" s="164">
        <v>0</v>
      </c>
      <c r="Y33" s="163">
        <v>0</v>
      </c>
      <c r="Z33" s="162">
        <v>0</v>
      </c>
      <c r="AA33" s="162">
        <v>0</v>
      </c>
      <c r="AB33" s="162">
        <v>0</v>
      </c>
      <c r="AC33" s="162">
        <v>0</v>
      </c>
      <c r="AD33" s="165">
        <v>0</v>
      </c>
      <c r="AE33" s="165">
        <v>0</v>
      </c>
      <c r="AF33" s="164">
        <v>0.4</v>
      </c>
      <c r="AG33" s="163">
        <v>0</v>
      </c>
      <c r="AH33" s="162">
        <v>7.5</v>
      </c>
      <c r="AI33" s="159">
        <f t="shared" si="1"/>
        <v>51.1</v>
      </c>
      <c r="AJ33" s="160">
        <f t="shared" si="0"/>
        <v>0.91249999999999998</v>
      </c>
    </row>
    <row r="34" spans="1:36" ht="17.25" hidden="1" customHeight="1" x14ac:dyDescent="0.2">
      <c r="A34" s="153">
        <v>640</v>
      </c>
      <c r="B34" s="173" t="s">
        <v>70</v>
      </c>
      <c r="C34" s="155">
        <v>37.799999999999997</v>
      </c>
      <c r="D34" s="162">
        <v>0</v>
      </c>
      <c r="E34" s="163"/>
      <c r="F34" s="163"/>
      <c r="G34" s="162">
        <v>0</v>
      </c>
      <c r="H34" s="162">
        <v>0</v>
      </c>
      <c r="I34" s="162">
        <v>0</v>
      </c>
      <c r="J34" s="162">
        <v>0</v>
      </c>
      <c r="K34" s="162">
        <v>0</v>
      </c>
      <c r="L34" s="162"/>
      <c r="M34" s="163"/>
      <c r="N34" s="162"/>
      <c r="O34" s="162"/>
      <c r="P34" s="163"/>
      <c r="Q34" s="162">
        <v>0</v>
      </c>
      <c r="R34" s="163"/>
      <c r="S34" s="163"/>
      <c r="T34" s="163">
        <v>0</v>
      </c>
      <c r="U34" s="163">
        <v>0</v>
      </c>
      <c r="V34" s="162">
        <v>0</v>
      </c>
      <c r="W34" s="164">
        <v>0</v>
      </c>
      <c r="X34" s="164">
        <v>0</v>
      </c>
      <c r="Y34" s="163">
        <v>0</v>
      </c>
      <c r="Z34" s="162"/>
      <c r="AA34" s="162">
        <v>0</v>
      </c>
      <c r="AB34" s="162">
        <v>0</v>
      </c>
      <c r="AC34" s="162">
        <v>0</v>
      </c>
      <c r="AD34" s="165">
        <v>0</v>
      </c>
      <c r="AE34" s="165">
        <v>0</v>
      </c>
      <c r="AF34" s="163"/>
      <c r="AG34" s="163"/>
      <c r="AH34" s="162"/>
      <c r="AI34" s="159">
        <f t="shared" si="1"/>
        <v>0</v>
      </c>
      <c r="AJ34" s="160">
        <f t="shared" si="0"/>
        <v>0</v>
      </c>
    </row>
    <row r="35" spans="1:36" ht="17.25" customHeight="1" x14ac:dyDescent="0.2">
      <c r="A35" s="153">
        <v>660</v>
      </c>
      <c r="B35" s="168" t="s">
        <v>35</v>
      </c>
      <c r="C35" s="155">
        <v>57.9</v>
      </c>
      <c r="D35" s="162">
        <v>0</v>
      </c>
      <c r="E35" s="162" t="s">
        <v>28</v>
      </c>
      <c r="F35" s="163">
        <v>0</v>
      </c>
      <c r="G35" s="162">
        <v>0</v>
      </c>
      <c r="H35" s="162">
        <v>0</v>
      </c>
      <c r="I35" s="162">
        <v>0</v>
      </c>
      <c r="J35" s="162">
        <v>0</v>
      </c>
      <c r="K35" s="162">
        <v>0</v>
      </c>
      <c r="L35" s="162">
        <v>2.5</v>
      </c>
      <c r="M35" s="163">
        <v>16.3</v>
      </c>
      <c r="N35" s="162">
        <v>8.6</v>
      </c>
      <c r="O35" s="162">
        <v>10.199999999999999</v>
      </c>
      <c r="P35" s="162">
        <v>0</v>
      </c>
      <c r="Q35" s="162">
        <v>0</v>
      </c>
      <c r="R35" s="163">
        <v>0.6</v>
      </c>
      <c r="S35" s="163">
        <v>0.2</v>
      </c>
      <c r="T35" s="163">
        <v>0</v>
      </c>
      <c r="U35" s="163">
        <v>0</v>
      </c>
      <c r="V35" s="162">
        <v>0</v>
      </c>
      <c r="W35" s="164">
        <v>0</v>
      </c>
      <c r="X35" s="164">
        <v>0</v>
      </c>
      <c r="Y35" s="163">
        <v>0</v>
      </c>
      <c r="Z35" s="162">
        <v>0</v>
      </c>
      <c r="AA35" s="162">
        <v>0</v>
      </c>
      <c r="AB35" s="162">
        <v>0</v>
      </c>
      <c r="AC35" s="162">
        <v>0</v>
      </c>
      <c r="AD35" s="165">
        <v>0</v>
      </c>
      <c r="AE35" s="165">
        <v>0</v>
      </c>
      <c r="AF35" s="163">
        <v>0.6</v>
      </c>
      <c r="AG35" s="163" t="s">
        <v>28</v>
      </c>
      <c r="AH35" s="162">
        <v>5.3</v>
      </c>
      <c r="AI35" s="159">
        <f t="shared" si="1"/>
        <v>44.3</v>
      </c>
      <c r="AJ35" s="160">
        <f t="shared" si="0"/>
        <v>0.76511226252158893</v>
      </c>
    </row>
    <row r="36" spans="1:36" ht="17.25" customHeight="1" x14ac:dyDescent="0.2">
      <c r="A36" s="153">
        <v>666</v>
      </c>
      <c r="B36" s="154" t="s">
        <v>36</v>
      </c>
      <c r="C36" s="155">
        <v>37</v>
      </c>
      <c r="D36" s="162">
        <v>0</v>
      </c>
      <c r="E36" s="163">
        <v>0.4</v>
      </c>
      <c r="F36" s="163">
        <v>0</v>
      </c>
      <c r="G36" s="162">
        <v>0</v>
      </c>
      <c r="H36" s="162">
        <v>0</v>
      </c>
      <c r="I36" s="162">
        <v>0</v>
      </c>
      <c r="J36" s="162">
        <v>0</v>
      </c>
      <c r="K36" s="162">
        <v>0</v>
      </c>
      <c r="L36" s="162">
        <v>1.4</v>
      </c>
      <c r="M36" s="163">
        <v>11.1</v>
      </c>
      <c r="N36" s="162">
        <v>2.4</v>
      </c>
      <c r="O36" s="162">
        <v>8</v>
      </c>
      <c r="P36" s="163" t="s">
        <v>28</v>
      </c>
      <c r="Q36" s="162">
        <v>0</v>
      </c>
      <c r="R36" s="163">
        <v>0</v>
      </c>
      <c r="S36" s="163">
        <v>1.3</v>
      </c>
      <c r="T36" s="163">
        <v>0</v>
      </c>
      <c r="U36" s="163">
        <v>0</v>
      </c>
      <c r="V36" s="162">
        <v>0</v>
      </c>
      <c r="W36" s="164">
        <v>0</v>
      </c>
      <c r="X36" s="163">
        <v>0.1</v>
      </c>
      <c r="Y36" s="163">
        <v>0.1</v>
      </c>
      <c r="Z36" s="162">
        <v>0</v>
      </c>
      <c r="AA36" s="162">
        <v>0</v>
      </c>
      <c r="AB36" s="162">
        <v>0</v>
      </c>
      <c r="AC36" s="162">
        <v>0</v>
      </c>
      <c r="AD36" s="163">
        <v>0.1</v>
      </c>
      <c r="AE36" s="165">
        <v>0</v>
      </c>
      <c r="AF36" s="163">
        <v>0.4</v>
      </c>
      <c r="AG36" s="163">
        <v>0</v>
      </c>
      <c r="AH36" s="162">
        <v>1.5</v>
      </c>
      <c r="AI36" s="159">
        <f t="shared" si="1"/>
        <v>26.8</v>
      </c>
      <c r="AJ36" s="160">
        <f t="shared" si="0"/>
        <v>0.72432432432432436</v>
      </c>
    </row>
    <row r="37" spans="1:36" ht="17.25" customHeight="1" x14ac:dyDescent="0.2">
      <c r="A37" s="153">
        <v>690</v>
      </c>
      <c r="B37" s="154" t="s">
        <v>37</v>
      </c>
      <c r="C37" s="155">
        <v>37.200000000000003</v>
      </c>
      <c r="D37" s="162">
        <v>0</v>
      </c>
      <c r="E37" s="166">
        <v>1.8</v>
      </c>
      <c r="F37" s="163">
        <v>0</v>
      </c>
      <c r="G37" s="162">
        <v>0</v>
      </c>
      <c r="H37" s="162">
        <v>0</v>
      </c>
      <c r="I37" s="162">
        <v>0</v>
      </c>
      <c r="J37" s="162">
        <v>0</v>
      </c>
      <c r="K37" s="162">
        <v>0</v>
      </c>
      <c r="L37" s="162">
        <v>0.8</v>
      </c>
      <c r="M37" s="163">
        <v>14.5</v>
      </c>
      <c r="N37" s="162">
        <v>4.0999999999999996</v>
      </c>
      <c r="O37" s="162">
        <v>2.8</v>
      </c>
      <c r="P37" s="162">
        <v>0</v>
      </c>
      <c r="Q37" s="162">
        <v>0</v>
      </c>
      <c r="R37" s="163">
        <v>0</v>
      </c>
      <c r="S37" s="163">
        <v>0</v>
      </c>
      <c r="T37" s="163">
        <v>0</v>
      </c>
      <c r="U37" s="163">
        <v>0</v>
      </c>
      <c r="V37" s="162">
        <v>0</v>
      </c>
      <c r="W37" s="164">
        <v>0</v>
      </c>
      <c r="X37" s="162">
        <v>0</v>
      </c>
      <c r="Y37" s="163">
        <v>0</v>
      </c>
      <c r="Z37" s="162">
        <v>0</v>
      </c>
      <c r="AA37" s="162">
        <v>0</v>
      </c>
      <c r="AB37" s="162">
        <v>0</v>
      </c>
      <c r="AC37" s="162">
        <v>0</v>
      </c>
      <c r="AD37" s="162">
        <v>0</v>
      </c>
      <c r="AE37" s="165">
        <v>0</v>
      </c>
      <c r="AF37" s="163" t="s">
        <v>28</v>
      </c>
      <c r="AG37" s="163" t="s">
        <v>28</v>
      </c>
      <c r="AH37" s="162">
        <v>2.8</v>
      </c>
      <c r="AI37" s="159">
        <f t="shared" si="1"/>
        <v>26.800000000000004</v>
      </c>
      <c r="AJ37" s="160">
        <f t="shared" si="0"/>
        <v>0.72043010752688175</v>
      </c>
    </row>
    <row r="38" spans="1:36" ht="17.25" customHeight="1" x14ac:dyDescent="0.2">
      <c r="A38" s="153">
        <v>731</v>
      </c>
      <c r="B38" s="154" t="s">
        <v>38</v>
      </c>
      <c r="C38" s="155">
        <v>39</v>
      </c>
      <c r="D38" s="162">
        <v>0</v>
      </c>
      <c r="E38" s="162">
        <v>2.2000000000000002</v>
      </c>
      <c r="F38" s="162">
        <v>0</v>
      </c>
      <c r="G38" s="162">
        <v>0</v>
      </c>
      <c r="H38" s="162">
        <v>0</v>
      </c>
      <c r="I38" s="162">
        <v>0</v>
      </c>
      <c r="J38" s="162">
        <v>0</v>
      </c>
      <c r="K38" s="162">
        <v>0</v>
      </c>
      <c r="L38" s="162">
        <v>0.4</v>
      </c>
      <c r="M38" s="162">
        <v>12</v>
      </c>
      <c r="N38" s="162">
        <v>1.4</v>
      </c>
      <c r="O38" s="162">
        <v>1.8</v>
      </c>
      <c r="P38" s="162">
        <v>0</v>
      </c>
      <c r="Q38" s="162">
        <v>0</v>
      </c>
      <c r="R38" s="163">
        <v>0.2</v>
      </c>
      <c r="S38" s="163">
        <v>1.2</v>
      </c>
      <c r="T38" s="163">
        <v>0</v>
      </c>
      <c r="U38" s="163">
        <v>0</v>
      </c>
      <c r="V38" s="162">
        <v>0</v>
      </c>
      <c r="W38" s="162">
        <v>0.2</v>
      </c>
      <c r="X38" s="162">
        <v>0</v>
      </c>
      <c r="Y38" s="163">
        <v>0</v>
      </c>
      <c r="Z38" s="162">
        <v>0</v>
      </c>
      <c r="AA38" s="162">
        <v>0</v>
      </c>
      <c r="AB38" s="162">
        <v>0</v>
      </c>
      <c r="AC38" s="162">
        <v>0</v>
      </c>
      <c r="AD38" s="162">
        <v>0</v>
      </c>
      <c r="AE38" s="163">
        <v>0.2</v>
      </c>
      <c r="AF38" s="163" t="s">
        <v>28</v>
      </c>
      <c r="AG38" s="163" t="s">
        <v>28</v>
      </c>
      <c r="AH38" s="162">
        <v>8</v>
      </c>
      <c r="AI38" s="159">
        <f t="shared" si="1"/>
        <v>27.599999999999998</v>
      </c>
      <c r="AJ38" s="160">
        <f t="shared" si="0"/>
        <v>0.70769230769230762</v>
      </c>
    </row>
    <row r="39" spans="1:36" ht="17.25" customHeight="1" x14ac:dyDescent="0.2">
      <c r="A39" s="153">
        <v>782</v>
      </c>
      <c r="B39" s="154" t="s">
        <v>39</v>
      </c>
      <c r="C39" s="155">
        <v>35.299999999999997</v>
      </c>
      <c r="D39" s="162">
        <v>0</v>
      </c>
      <c r="E39" s="166">
        <v>2.5</v>
      </c>
      <c r="F39" s="166">
        <v>0</v>
      </c>
      <c r="G39" s="162">
        <v>0</v>
      </c>
      <c r="H39" s="162">
        <v>0</v>
      </c>
      <c r="I39" s="162">
        <v>0</v>
      </c>
      <c r="J39" s="162">
        <v>0</v>
      </c>
      <c r="K39" s="162">
        <v>0</v>
      </c>
      <c r="L39" s="162">
        <v>0</v>
      </c>
      <c r="M39" s="166">
        <v>5</v>
      </c>
      <c r="N39" s="171">
        <v>3</v>
      </c>
      <c r="O39" s="163">
        <v>5</v>
      </c>
      <c r="P39" s="162">
        <v>0</v>
      </c>
      <c r="Q39" s="162">
        <v>0</v>
      </c>
      <c r="R39" s="163">
        <v>0</v>
      </c>
      <c r="S39" s="163">
        <v>0</v>
      </c>
      <c r="T39" s="163">
        <v>0</v>
      </c>
      <c r="U39" s="163">
        <v>0</v>
      </c>
      <c r="V39" s="162">
        <v>0</v>
      </c>
      <c r="W39" s="162">
        <v>0</v>
      </c>
      <c r="X39" s="162">
        <v>0</v>
      </c>
      <c r="Y39" s="163">
        <v>0</v>
      </c>
      <c r="Z39" s="162">
        <v>0</v>
      </c>
      <c r="AA39" s="162">
        <v>0</v>
      </c>
      <c r="AB39" s="162">
        <v>0</v>
      </c>
      <c r="AC39" s="162">
        <v>0</v>
      </c>
      <c r="AD39" s="162">
        <v>0</v>
      </c>
      <c r="AE39" s="164">
        <v>0</v>
      </c>
      <c r="AF39" s="164">
        <v>0</v>
      </c>
      <c r="AG39" s="163">
        <v>0</v>
      </c>
      <c r="AH39" s="162">
        <v>4.9000000000000004</v>
      </c>
      <c r="AI39" s="159">
        <f t="shared" si="1"/>
        <v>20.399999999999999</v>
      </c>
      <c r="AJ39" s="160">
        <f t="shared" si="0"/>
        <v>0.57790368271954673</v>
      </c>
    </row>
    <row r="40" spans="1:36" ht="17.25" customHeight="1" x14ac:dyDescent="0.2">
      <c r="A40" s="153">
        <v>845</v>
      </c>
      <c r="B40" s="154" t="s">
        <v>40</v>
      </c>
      <c r="C40" s="155">
        <v>33.6</v>
      </c>
      <c r="D40" s="162">
        <v>0</v>
      </c>
      <c r="E40" s="163" t="s">
        <v>28</v>
      </c>
      <c r="F40" s="166">
        <v>0</v>
      </c>
      <c r="G40" s="162">
        <v>0</v>
      </c>
      <c r="H40" s="162">
        <v>0</v>
      </c>
      <c r="I40" s="162">
        <v>0</v>
      </c>
      <c r="J40" s="162">
        <v>0</v>
      </c>
      <c r="K40" s="162">
        <v>0</v>
      </c>
      <c r="L40" s="162" t="s">
        <v>28</v>
      </c>
      <c r="M40" s="166">
        <v>11.1</v>
      </c>
      <c r="N40" s="166">
        <v>4.8</v>
      </c>
      <c r="O40" s="163">
        <v>2.4</v>
      </c>
      <c r="P40" s="163" t="s">
        <v>28</v>
      </c>
      <c r="Q40" s="162">
        <v>0</v>
      </c>
      <c r="R40" s="163">
        <v>0</v>
      </c>
      <c r="S40" s="163">
        <v>0</v>
      </c>
      <c r="T40" s="163">
        <v>0</v>
      </c>
      <c r="U40" s="163">
        <v>0</v>
      </c>
      <c r="V40" s="162">
        <v>0</v>
      </c>
      <c r="W40" s="162">
        <v>0</v>
      </c>
      <c r="X40" s="162">
        <v>0</v>
      </c>
      <c r="Y40" s="163">
        <v>0</v>
      </c>
      <c r="Z40" s="162">
        <v>0</v>
      </c>
      <c r="AA40" s="162">
        <v>0</v>
      </c>
      <c r="AB40" s="162">
        <v>0</v>
      </c>
      <c r="AC40" s="162">
        <v>0</v>
      </c>
      <c r="AD40" s="162">
        <v>0</v>
      </c>
      <c r="AE40" s="163">
        <v>0</v>
      </c>
      <c r="AF40" s="163">
        <v>0</v>
      </c>
      <c r="AG40" s="163">
        <v>0</v>
      </c>
      <c r="AH40" s="163">
        <v>13.6</v>
      </c>
      <c r="AI40" s="159">
        <f t="shared" si="1"/>
        <v>31.9</v>
      </c>
      <c r="AJ40" s="160">
        <f t="shared" si="0"/>
        <v>0.94940476190476186</v>
      </c>
    </row>
    <row r="41" spans="1:36" ht="17.25" customHeight="1" x14ac:dyDescent="0.2">
      <c r="A41" s="387" t="s">
        <v>41</v>
      </c>
      <c r="B41" s="388"/>
      <c r="C41" s="174"/>
      <c r="D41" s="175"/>
      <c r="E41" s="175"/>
      <c r="F41" s="175"/>
      <c r="G41" s="175"/>
      <c r="H41" s="175"/>
      <c r="I41" s="175"/>
      <c r="J41" s="175"/>
      <c r="K41" s="175"/>
      <c r="L41" s="175"/>
      <c r="M41" s="175"/>
      <c r="N41" s="175"/>
      <c r="O41" s="175"/>
      <c r="P41" s="175"/>
      <c r="Q41" s="175"/>
      <c r="R41" s="175"/>
      <c r="S41" s="175"/>
      <c r="T41" s="175"/>
      <c r="U41" s="175"/>
      <c r="V41" s="175"/>
      <c r="W41" s="175"/>
      <c r="X41" s="175"/>
      <c r="Y41" s="175"/>
      <c r="Z41" s="175"/>
      <c r="AA41" s="175"/>
      <c r="AB41" s="175"/>
      <c r="AC41" s="175"/>
      <c r="AD41" s="175"/>
      <c r="AE41" s="175"/>
      <c r="AF41" s="175"/>
      <c r="AG41" s="175"/>
      <c r="AH41" s="175"/>
      <c r="AI41" s="176"/>
      <c r="AJ41" s="177"/>
    </row>
    <row r="42" spans="1:36" ht="17.25" customHeight="1" x14ac:dyDescent="0.2">
      <c r="A42" s="153">
        <v>1002</v>
      </c>
      <c r="B42" s="154" t="s">
        <v>42</v>
      </c>
      <c r="C42" s="178"/>
      <c r="D42" s="162">
        <v>0.1</v>
      </c>
      <c r="E42" s="162">
        <v>9.5</v>
      </c>
      <c r="F42" s="162">
        <v>1.3</v>
      </c>
      <c r="G42" s="162">
        <v>0.1</v>
      </c>
      <c r="H42" s="162">
        <v>0</v>
      </c>
      <c r="I42" s="162">
        <v>0.3</v>
      </c>
      <c r="J42" s="163">
        <v>0.2</v>
      </c>
      <c r="K42" s="163">
        <v>0</v>
      </c>
      <c r="L42" s="163">
        <v>1</v>
      </c>
      <c r="M42" s="163">
        <v>14.1</v>
      </c>
      <c r="N42" s="163">
        <v>14.2</v>
      </c>
      <c r="O42" s="163">
        <v>13.6</v>
      </c>
      <c r="P42" s="163">
        <v>0</v>
      </c>
      <c r="Q42" s="163">
        <v>0.1</v>
      </c>
      <c r="R42" s="162">
        <v>0.1</v>
      </c>
      <c r="S42" s="162">
        <v>0.8</v>
      </c>
      <c r="T42" s="162">
        <v>0</v>
      </c>
      <c r="U42" s="162">
        <v>0</v>
      </c>
      <c r="V42" s="162">
        <v>0</v>
      </c>
      <c r="W42" s="162">
        <v>0</v>
      </c>
      <c r="X42" s="162">
        <v>0.1</v>
      </c>
      <c r="Y42" s="162">
        <v>0</v>
      </c>
      <c r="Z42" s="162">
        <v>0</v>
      </c>
      <c r="AA42" s="162">
        <v>0</v>
      </c>
      <c r="AB42" s="162">
        <v>0.1</v>
      </c>
      <c r="AC42" s="162">
        <v>0</v>
      </c>
      <c r="AD42" s="162">
        <v>0</v>
      </c>
      <c r="AE42" s="162">
        <v>0.3</v>
      </c>
      <c r="AF42" s="162">
        <v>0.1</v>
      </c>
      <c r="AG42" s="162">
        <v>0</v>
      </c>
      <c r="AH42" s="162">
        <v>3.5</v>
      </c>
      <c r="AI42" s="159">
        <f t="shared" ref="AI42:AI83" si="2">SUM(D42:AH42)</f>
        <v>59.5</v>
      </c>
      <c r="AJ42" s="160"/>
    </row>
    <row r="43" spans="1:36" ht="17.25" customHeight="1" x14ac:dyDescent="0.25">
      <c r="A43" s="153">
        <v>1032</v>
      </c>
      <c r="B43" s="154" t="s">
        <v>43</v>
      </c>
      <c r="C43" s="178"/>
      <c r="D43" s="162">
        <v>0.1</v>
      </c>
      <c r="E43" s="162">
        <v>13.6</v>
      </c>
      <c r="F43" s="162">
        <v>1</v>
      </c>
      <c r="G43" s="162">
        <v>0</v>
      </c>
      <c r="H43" s="162">
        <v>0</v>
      </c>
      <c r="I43" s="162">
        <v>0</v>
      </c>
      <c r="J43" s="163">
        <v>0</v>
      </c>
      <c r="K43" s="163">
        <v>0</v>
      </c>
      <c r="L43" s="163">
        <v>0</v>
      </c>
      <c r="M43" s="381" t="s">
        <v>88</v>
      </c>
      <c r="N43" s="389"/>
      <c r="O43" s="380"/>
      <c r="P43" s="163">
        <v>0</v>
      </c>
      <c r="Q43" s="163">
        <v>0</v>
      </c>
      <c r="R43" s="162">
        <v>0</v>
      </c>
      <c r="S43" s="162">
        <v>4.9000000000000004</v>
      </c>
      <c r="T43" s="162">
        <v>0</v>
      </c>
      <c r="U43" s="162">
        <v>0</v>
      </c>
      <c r="V43" s="162">
        <v>0</v>
      </c>
      <c r="W43" s="162">
        <v>0</v>
      </c>
      <c r="X43" s="162">
        <v>0</v>
      </c>
      <c r="Y43" s="162">
        <v>0</v>
      </c>
      <c r="Z43" s="162">
        <v>0</v>
      </c>
      <c r="AA43" s="162">
        <v>0</v>
      </c>
      <c r="AB43" s="162">
        <v>0</v>
      </c>
      <c r="AC43" s="162">
        <v>0</v>
      </c>
      <c r="AD43" s="162">
        <v>0.1</v>
      </c>
      <c r="AE43" s="162">
        <v>0</v>
      </c>
      <c r="AF43" s="162">
        <v>0.1</v>
      </c>
      <c r="AG43" s="162">
        <v>0.3</v>
      </c>
      <c r="AH43" s="162">
        <v>10.9</v>
      </c>
      <c r="AI43" s="159">
        <f t="shared" si="2"/>
        <v>31.000000000000007</v>
      </c>
      <c r="AJ43" s="160"/>
    </row>
    <row r="44" spans="1:36" ht="17.25" customHeight="1" x14ac:dyDescent="0.2">
      <c r="A44" s="153">
        <v>1039</v>
      </c>
      <c r="B44" s="154" t="s">
        <v>44</v>
      </c>
      <c r="C44" s="178"/>
      <c r="D44" s="162">
        <v>0.2</v>
      </c>
      <c r="E44" s="162">
        <v>9.8000000000000007</v>
      </c>
      <c r="F44" s="162">
        <v>0.8</v>
      </c>
      <c r="G44" s="162">
        <v>0</v>
      </c>
      <c r="H44" s="162">
        <v>0</v>
      </c>
      <c r="I44" s="162">
        <v>0</v>
      </c>
      <c r="J44" s="163">
        <v>0</v>
      </c>
      <c r="K44" s="163">
        <v>0</v>
      </c>
      <c r="L44" s="163">
        <v>0</v>
      </c>
      <c r="M44" s="163">
        <v>27.2</v>
      </c>
      <c r="N44" s="163">
        <v>10.8</v>
      </c>
      <c r="O44" s="163">
        <v>6.4</v>
      </c>
      <c r="P44" s="163">
        <v>0</v>
      </c>
      <c r="Q44" s="163">
        <v>0</v>
      </c>
      <c r="R44" s="162">
        <v>0</v>
      </c>
      <c r="S44" s="162">
        <v>3.8</v>
      </c>
      <c r="T44" s="162">
        <v>0</v>
      </c>
      <c r="U44" s="162">
        <v>0</v>
      </c>
      <c r="V44" s="162">
        <v>0</v>
      </c>
      <c r="W44" s="162">
        <v>0</v>
      </c>
      <c r="X44" s="162">
        <v>0</v>
      </c>
      <c r="Y44" s="162">
        <v>0</v>
      </c>
      <c r="Z44" s="162">
        <v>0</v>
      </c>
      <c r="AA44" s="162">
        <v>0</v>
      </c>
      <c r="AB44" s="162">
        <v>0</v>
      </c>
      <c r="AC44" s="162">
        <v>0</v>
      </c>
      <c r="AD44" s="162">
        <v>0</v>
      </c>
      <c r="AE44" s="162">
        <v>0</v>
      </c>
      <c r="AF44" s="162">
        <v>0</v>
      </c>
      <c r="AG44" s="162">
        <v>0</v>
      </c>
      <c r="AH44" s="162">
        <v>26.8</v>
      </c>
      <c r="AI44" s="159">
        <f t="shared" si="2"/>
        <v>85.8</v>
      </c>
      <c r="AJ44" s="160"/>
    </row>
    <row r="45" spans="1:36" ht="17.25" customHeight="1" x14ac:dyDescent="0.2">
      <c r="A45" s="153">
        <v>1041</v>
      </c>
      <c r="B45" s="154" t="s">
        <v>7</v>
      </c>
      <c r="C45" s="178"/>
      <c r="D45" s="162">
        <v>0.2</v>
      </c>
      <c r="E45" s="162">
        <v>9.6</v>
      </c>
      <c r="F45" s="162">
        <v>2</v>
      </c>
      <c r="G45" s="162">
        <v>0</v>
      </c>
      <c r="H45" s="162">
        <v>0</v>
      </c>
      <c r="I45" s="162">
        <v>0</v>
      </c>
      <c r="J45" s="163">
        <v>0</v>
      </c>
      <c r="K45" s="163">
        <v>0</v>
      </c>
      <c r="L45" s="163">
        <v>0</v>
      </c>
      <c r="M45" s="163">
        <v>10.8</v>
      </c>
      <c r="N45" s="163">
        <v>11.8</v>
      </c>
      <c r="O45" s="163">
        <v>31.6</v>
      </c>
      <c r="P45" s="163">
        <v>0.7</v>
      </c>
      <c r="Q45" s="163">
        <v>0</v>
      </c>
      <c r="R45" s="162">
        <v>0</v>
      </c>
      <c r="S45" s="162">
        <v>0.5</v>
      </c>
      <c r="T45" s="162">
        <v>0</v>
      </c>
      <c r="U45" s="162">
        <v>0</v>
      </c>
      <c r="V45" s="162">
        <v>0</v>
      </c>
      <c r="W45" s="162">
        <v>0</v>
      </c>
      <c r="X45" s="162">
        <v>0</v>
      </c>
      <c r="Y45" s="162">
        <v>0</v>
      </c>
      <c r="Z45" s="162">
        <v>0</v>
      </c>
      <c r="AA45" s="162">
        <v>0</v>
      </c>
      <c r="AB45" s="162">
        <v>0</v>
      </c>
      <c r="AC45" s="162">
        <v>0</v>
      </c>
      <c r="AD45" s="162">
        <v>0</v>
      </c>
      <c r="AE45" s="162">
        <v>0</v>
      </c>
      <c r="AF45" s="162">
        <v>0</v>
      </c>
      <c r="AG45" s="162">
        <v>0</v>
      </c>
      <c r="AH45" s="162">
        <v>7.8</v>
      </c>
      <c r="AI45" s="159">
        <f t="shared" si="2"/>
        <v>75</v>
      </c>
      <c r="AJ45" s="160"/>
    </row>
    <row r="46" spans="1:36" ht="17.25" customHeight="1" x14ac:dyDescent="0.25">
      <c r="A46" s="153">
        <v>1089</v>
      </c>
      <c r="B46" s="154" t="s">
        <v>46</v>
      </c>
      <c r="C46" s="178"/>
      <c r="D46" s="381" t="s">
        <v>48</v>
      </c>
      <c r="E46" s="384"/>
      <c r="F46" s="389"/>
      <c r="G46" s="389"/>
      <c r="H46" s="389"/>
      <c r="I46" s="389"/>
      <c r="J46" s="389"/>
      <c r="K46" s="389"/>
      <c r="L46" s="389"/>
      <c r="M46" s="389"/>
      <c r="N46" s="389"/>
      <c r="O46" s="389"/>
      <c r="P46" s="389"/>
      <c r="Q46" s="389"/>
      <c r="R46" s="389"/>
      <c r="S46" s="389"/>
      <c r="T46" s="389"/>
      <c r="U46" s="389"/>
      <c r="V46" s="389"/>
      <c r="W46" s="389"/>
      <c r="X46" s="389"/>
      <c r="Y46" s="380"/>
      <c r="Z46" s="162">
        <v>0</v>
      </c>
      <c r="AA46" s="162">
        <v>0</v>
      </c>
      <c r="AB46" s="162">
        <v>0</v>
      </c>
      <c r="AC46" s="162">
        <v>0</v>
      </c>
      <c r="AD46" s="162">
        <v>0</v>
      </c>
      <c r="AE46" s="162">
        <v>0</v>
      </c>
      <c r="AF46" s="162">
        <v>0</v>
      </c>
      <c r="AG46" s="162">
        <v>0</v>
      </c>
      <c r="AH46" s="162">
        <v>15.2</v>
      </c>
      <c r="AI46" s="159">
        <f t="shared" si="2"/>
        <v>15.2</v>
      </c>
      <c r="AJ46" s="160"/>
    </row>
    <row r="47" spans="1:36" ht="17.25" customHeight="1" x14ac:dyDescent="0.2">
      <c r="A47" s="153">
        <v>1105</v>
      </c>
      <c r="B47" s="154" t="s">
        <v>11</v>
      </c>
      <c r="C47" s="178"/>
      <c r="D47" s="162">
        <v>0</v>
      </c>
      <c r="E47" s="162">
        <v>16.8</v>
      </c>
      <c r="F47" s="162">
        <v>2.2000000000000002</v>
      </c>
      <c r="G47" s="162">
        <v>0</v>
      </c>
      <c r="H47" s="162">
        <v>0</v>
      </c>
      <c r="I47" s="162">
        <v>0</v>
      </c>
      <c r="J47" s="163">
        <v>0</v>
      </c>
      <c r="K47" s="163">
        <v>0</v>
      </c>
      <c r="L47" s="163">
        <v>0</v>
      </c>
      <c r="M47" s="163">
        <v>13.9</v>
      </c>
      <c r="N47" s="163">
        <v>25.3</v>
      </c>
      <c r="O47" s="163">
        <v>21.1</v>
      </c>
      <c r="P47" s="163">
        <v>0.2</v>
      </c>
      <c r="Q47" s="163">
        <v>0.6</v>
      </c>
      <c r="R47" s="162">
        <v>0</v>
      </c>
      <c r="S47" s="162">
        <v>3.1</v>
      </c>
      <c r="T47" s="162">
        <v>0</v>
      </c>
      <c r="U47" s="162">
        <v>0</v>
      </c>
      <c r="V47" s="162">
        <v>0</v>
      </c>
      <c r="W47" s="162">
        <v>0</v>
      </c>
      <c r="X47" s="162">
        <v>0</v>
      </c>
      <c r="Y47" s="162">
        <v>0</v>
      </c>
      <c r="Z47" s="162">
        <v>0</v>
      </c>
      <c r="AA47" s="162">
        <v>0</v>
      </c>
      <c r="AB47" s="162">
        <v>0</v>
      </c>
      <c r="AC47" s="162">
        <v>0</v>
      </c>
      <c r="AD47" s="162">
        <v>0</v>
      </c>
      <c r="AE47" s="162">
        <v>0</v>
      </c>
      <c r="AF47" s="162">
        <v>0</v>
      </c>
      <c r="AG47" s="162">
        <v>0</v>
      </c>
      <c r="AH47" s="162">
        <v>14.5</v>
      </c>
      <c r="AI47" s="159">
        <f t="shared" si="2"/>
        <v>97.7</v>
      </c>
      <c r="AJ47" s="160"/>
    </row>
    <row r="48" spans="1:36" ht="17.25" customHeight="1" x14ac:dyDescent="0.2">
      <c r="A48" s="153">
        <v>1112</v>
      </c>
      <c r="B48" s="154" t="s">
        <v>47</v>
      </c>
      <c r="C48" s="178"/>
      <c r="D48" s="162">
        <v>0</v>
      </c>
      <c r="E48" s="162">
        <v>9.1999999999999993</v>
      </c>
      <c r="F48" s="162">
        <v>0.7</v>
      </c>
      <c r="G48" s="162">
        <v>0</v>
      </c>
      <c r="H48" s="162">
        <v>0</v>
      </c>
      <c r="I48" s="162">
        <v>0</v>
      </c>
      <c r="J48" s="163">
        <v>0</v>
      </c>
      <c r="K48" s="163">
        <v>0</v>
      </c>
      <c r="L48" s="163">
        <v>0</v>
      </c>
      <c r="M48" s="163">
        <v>5.5</v>
      </c>
      <c r="N48" s="163">
        <v>9.6999999999999993</v>
      </c>
      <c r="O48" s="163">
        <v>34.5</v>
      </c>
      <c r="P48" s="163">
        <v>2.1</v>
      </c>
      <c r="Q48" s="163">
        <v>0</v>
      </c>
      <c r="R48" s="162">
        <v>0</v>
      </c>
      <c r="S48" s="162">
        <v>11.5</v>
      </c>
      <c r="T48" s="162">
        <v>0</v>
      </c>
      <c r="U48" s="162">
        <v>0</v>
      </c>
      <c r="V48" s="162">
        <v>0</v>
      </c>
      <c r="W48" s="162">
        <v>0</v>
      </c>
      <c r="X48" s="162">
        <v>0</v>
      </c>
      <c r="Y48" s="162">
        <v>0</v>
      </c>
      <c r="Z48" s="162">
        <v>0</v>
      </c>
      <c r="AA48" s="162">
        <v>0</v>
      </c>
      <c r="AB48" s="162">
        <v>0</v>
      </c>
      <c r="AC48" s="162">
        <v>0</v>
      </c>
      <c r="AD48" s="162">
        <v>0</v>
      </c>
      <c r="AE48" s="162">
        <v>0</v>
      </c>
      <c r="AF48" s="162">
        <v>0</v>
      </c>
      <c r="AG48" s="162">
        <v>0</v>
      </c>
      <c r="AH48" s="162">
        <v>2.2999999999999998</v>
      </c>
      <c r="AI48" s="159">
        <f t="shared" si="2"/>
        <v>75.499999999999986</v>
      </c>
      <c r="AJ48" s="160"/>
    </row>
    <row r="49" spans="1:36" ht="17.25" customHeight="1" x14ac:dyDescent="0.25">
      <c r="A49" s="179">
        <v>1151</v>
      </c>
      <c r="B49" s="154" t="s">
        <v>49</v>
      </c>
      <c r="C49" s="178"/>
      <c r="D49" s="162">
        <v>0</v>
      </c>
      <c r="E49" s="162">
        <v>11.2</v>
      </c>
      <c r="F49" s="162">
        <v>1.7</v>
      </c>
      <c r="G49" s="162">
        <v>0</v>
      </c>
      <c r="H49" s="162">
        <v>0</v>
      </c>
      <c r="I49" s="162">
        <v>0</v>
      </c>
      <c r="J49" s="163">
        <v>0</v>
      </c>
      <c r="K49" s="163">
        <v>0</v>
      </c>
      <c r="L49" s="163">
        <v>0</v>
      </c>
      <c r="M49" s="163">
        <v>11.1</v>
      </c>
      <c r="N49" s="381" t="s">
        <v>48</v>
      </c>
      <c r="O49" s="389"/>
      <c r="P49" s="389"/>
      <c r="Q49" s="389"/>
      <c r="R49" s="389"/>
      <c r="S49" s="389"/>
      <c r="T49" s="389"/>
      <c r="U49" s="389"/>
      <c r="V49" s="380"/>
      <c r="W49" s="162">
        <v>0</v>
      </c>
      <c r="X49" s="162">
        <v>0</v>
      </c>
      <c r="Y49" s="162">
        <v>0</v>
      </c>
      <c r="Z49" s="162">
        <v>0</v>
      </c>
      <c r="AA49" s="162">
        <v>0</v>
      </c>
      <c r="AB49" s="162">
        <v>0</v>
      </c>
      <c r="AC49" s="162">
        <v>0</v>
      </c>
      <c r="AD49" s="162">
        <v>0</v>
      </c>
      <c r="AE49" s="162">
        <v>0</v>
      </c>
      <c r="AF49" s="162">
        <v>0</v>
      </c>
      <c r="AG49" s="162">
        <v>0</v>
      </c>
      <c r="AH49" s="162">
        <v>5.3</v>
      </c>
      <c r="AI49" s="159">
        <f t="shared" si="2"/>
        <v>29.3</v>
      </c>
      <c r="AJ49" s="160"/>
    </row>
    <row r="50" spans="1:36" ht="17.25" customHeight="1" x14ac:dyDescent="0.2">
      <c r="A50" s="153">
        <v>1160</v>
      </c>
      <c r="B50" s="154" t="s">
        <v>50</v>
      </c>
      <c r="C50" s="178"/>
      <c r="D50" s="162">
        <v>0.2</v>
      </c>
      <c r="E50" s="162">
        <v>7.2</v>
      </c>
      <c r="F50" s="162">
        <v>2.2000000000000002</v>
      </c>
      <c r="G50" s="162">
        <v>0</v>
      </c>
      <c r="H50" s="162">
        <v>0</v>
      </c>
      <c r="I50" s="162">
        <v>0</v>
      </c>
      <c r="J50" s="163">
        <v>0</v>
      </c>
      <c r="K50" s="163">
        <v>0</v>
      </c>
      <c r="L50" s="163">
        <v>0</v>
      </c>
      <c r="M50" s="163">
        <v>1.8</v>
      </c>
      <c r="N50" s="163">
        <v>8.1999999999999993</v>
      </c>
      <c r="O50" s="163">
        <v>18.2</v>
      </c>
      <c r="P50" s="163">
        <v>0.2</v>
      </c>
      <c r="Q50" s="163">
        <v>0</v>
      </c>
      <c r="R50" s="162">
        <v>0</v>
      </c>
      <c r="S50" s="162">
        <v>7.4</v>
      </c>
      <c r="T50" s="162">
        <v>0</v>
      </c>
      <c r="U50" s="162">
        <v>0</v>
      </c>
      <c r="V50" s="162">
        <v>0</v>
      </c>
      <c r="W50" s="162">
        <v>0</v>
      </c>
      <c r="X50" s="162">
        <v>0</v>
      </c>
      <c r="Y50" s="162">
        <v>0</v>
      </c>
      <c r="Z50" s="162">
        <v>0</v>
      </c>
      <c r="AA50" s="162">
        <v>0</v>
      </c>
      <c r="AB50" s="162">
        <v>0</v>
      </c>
      <c r="AC50" s="162">
        <v>0</v>
      </c>
      <c r="AD50" s="162">
        <v>0</v>
      </c>
      <c r="AE50" s="162">
        <v>0</v>
      </c>
      <c r="AF50" s="162">
        <v>0</v>
      </c>
      <c r="AG50" s="162">
        <v>0</v>
      </c>
      <c r="AH50" s="163">
        <v>2.6</v>
      </c>
      <c r="AI50" s="159">
        <f t="shared" si="2"/>
        <v>48</v>
      </c>
      <c r="AJ50" s="160"/>
    </row>
    <row r="51" spans="1:36" ht="17.25" customHeight="1" x14ac:dyDescent="0.2">
      <c r="A51" s="153">
        <v>1187</v>
      </c>
      <c r="B51" s="154" t="s">
        <v>51</v>
      </c>
      <c r="C51" s="178"/>
      <c r="D51" s="162">
        <v>0</v>
      </c>
      <c r="E51" s="162">
        <v>3.3</v>
      </c>
      <c r="F51" s="162">
        <v>0.1</v>
      </c>
      <c r="G51" s="162">
        <v>0</v>
      </c>
      <c r="H51" s="162">
        <v>0</v>
      </c>
      <c r="I51" s="162">
        <v>0</v>
      </c>
      <c r="J51" s="163">
        <v>0</v>
      </c>
      <c r="K51" s="163">
        <v>0</v>
      </c>
      <c r="L51" s="163">
        <v>0.2</v>
      </c>
      <c r="M51" s="163">
        <v>9.3000000000000007</v>
      </c>
      <c r="N51" s="163">
        <v>3.6</v>
      </c>
      <c r="O51" s="163">
        <v>5.7</v>
      </c>
      <c r="P51" s="163">
        <v>0.3</v>
      </c>
      <c r="Q51" s="163">
        <v>0</v>
      </c>
      <c r="R51" s="162">
        <v>4.4000000000000004</v>
      </c>
      <c r="S51" s="162">
        <v>2.2999999999999998</v>
      </c>
      <c r="T51" s="162">
        <v>0</v>
      </c>
      <c r="U51" s="162">
        <v>0</v>
      </c>
      <c r="V51" s="162">
        <v>0</v>
      </c>
      <c r="W51" s="162">
        <v>0</v>
      </c>
      <c r="X51" s="162">
        <v>0</v>
      </c>
      <c r="Y51" s="162">
        <v>0</v>
      </c>
      <c r="Z51" s="162">
        <v>0</v>
      </c>
      <c r="AA51" s="162">
        <v>0</v>
      </c>
      <c r="AB51" s="162">
        <v>0</v>
      </c>
      <c r="AC51" s="162">
        <v>0</v>
      </c>
      <c r="AD51" s="162">
        <v>0</v>
      </c>
      <c r="AE51" s="162">
        <v>0</v>
      </c>
      <c r="AF51" s="162">
        <v>0.1</v>
      </c>
      <c r="AG51" s="162">
        <v>0</v>
      </c>
      <c r="AH51" s="162">
        <v>7.9</v>
      </c>
      <c r="AI51" s="159">
        <f t="shared" si="2"/>
        <v>37.200000000000003</v>
      </c>
      <c r="AJ51" s="160"/>
    </row>
    <row r="52" spans="1:36" ht="17.25" customHeight="1" x14ac:dyDescent="0.2">
      <c r="A52" s="179">
        <v>1195</v>
      </c>
      <c r="B52" s="154" t="s">
        <v>52</v>
      </c>
      <c r="C52" s="178"/>
      <c r="D52" s="162">
        <v>0.2</v>
      </c>
      <c r="E52" s="162">
        <v>8.1</v>
      </c>
      <c r="F52" s="162">
        <v>2.1</v>
      </c>
      <c r="G52" s="162">
        <v>0</v>
      </c>
      <c r="H52" s="162">
        <v>0</v>
      </c>
      <c r="I52" s="162">
        <v>0</v>
      </c>
      <c r="J52" s="163">
        <v>0</v>
      </c>
      <c r="K52" s="163">
        <v>0</v>
      </c>
      <c r="L52" s="163">
        <v>0.2</v>
      </c>
      <c r="M52" s="163">
        <v>4.5999999999999996</v>
      </c>
      <c r="N52" s="163">
        <v>13.3</v>
      </c>
      <c r="O52" s="163">
        <v>19.600000000000001</v>
      </c>
      <c r="P52" s="163">
        <v>0.2</v>
      </c>
      <c r="Q52" s="163">
        <v>0</v>
      </c>
      <c r="R52" s="162">
        <v>0</v>
      </c>
      <c r="S52" s="162">
        <v>1.4</v>
      </c>
      <c r="T52" s="162">
        <v>0</v>
      </c>
      <c r="U52" s="162">
        <v>0</v>
      </c>
      <c r="V52" s="162">
        <v>0</v>
      </c>
      <c r="W52" s="162">
        <v>0</v>
      </c>
      <c r="X52" s="162">
        <v>0</v>
      </c>
      <c r="Y52" s="162">
        <v>0</v>
      </c>
      <c r="Z52" s="162">
        <v>0</v>
      </c>
      <c r="AA52" s="162">
        <v>0</v>
      </c>
      <c r="AB52" s="162">
        <v>0</v>
      </c>
      <c r="AC52" s="162">
        <v>0</v>
      </c>
      <c r="AD52" s="162">
        <v>0</v>
      </c>
      <c r="AE52" s="162">
        <v>0</v>
      </c>
      <c r="AF52" s="162">
        <v>0.2</v>
      </c>
      <c r="AG52" s="162">
        <v>0</v>
      </c>
      <c r="AH52" s="162">
        <v>2.1</v>
      </c>
      <c r="AI52" s="159">
        <f t="shared" si="2"/>
        <v>52.000000000000007</v>
      </c>
      <c r="AJ52" s="160"/>
    </row>
    <row r="53" spans="1:36" ht="17.25" customHeight="1" x14ac:dyDescent="0.25">
      <c r="A53" s="153">
        <v>1203</v>
      </c>
      <c r="B53" s="154" t="s">
        <v>53</v>
      </c>
      <c r="C53" s="178"/>
      <c r="D53" s="381" t="s">
        <v>93</v>
      </c>
      <c r="E53" s="382"/>
      <c r="F53" s="382"/>
      <c r="G53" s="382"/>
      <c r="H53" s="382"/>
      <c r="I53" s="382"/>
      <c r="J53" s="382"/>
      <c r="K53" s="382"/>
      <c r="L53" s="382"/>
      <c r="M53" s="382"/>
      <c r="N53" s="382"/>
      <c r="O53" s="382"/>
      <c r="P53" s="382"/>
      <c r="Q53" s="382"/>
      <c r="R53" s="382"/>
      <c r="S53" s="382"/>
      <c r="T53" s="382"/>
      <c r="U53" s="382"/>
      <c r="V53" s="382"/>
      <c r="W53" s="382"/>
      <c r="X53" s="382"/>
      <c r="Y53" s="382"/>
      <c r="Z53" s="382"/>
      <c r="AA53" s="382"/>
      <c r="AB53" s="382"/>
      <c r="AC53" s="382"/>
      <c r="AD53" s="382"/>
      <c r="AE53" s="382"/>
      <c r="AF53" s="382"/>
      <c r="AG53" s="382"/>
      <c r="AH53" s="383"/>
      <c r="AI53" s="159">
        <f t="shared" si="2"/>
        <v>0</v>
      </c>
      <c r="AJ53" s="160"/>
    </row>
    <row r="54" spans="1:36" ht="17.25" customHeight="1" x14ac:dyDescent="0.2">
      <c r="A54" s="153">
        <v>1211</v>
      </c>
      <c r="B54" s="154" t="s">
        <v>54</v>
      </c>
      <c r="C54" s="178"/>
      <c r="D54" s="162">
        <v>0.1</v>
      </c>
      <c r="E54" s="162">
        <v>8.6999999999999993</v>
      </c>
      <c r="F54" s="162">
        <v>2.1</v>
      </c>
      <c r="G54" s="162">
        <v>0.1</v>
      </c>
      <c r="H54" s="162">
        <v>0</v>
      </c>
      <c r="I54" s="162">
        <v>0</v>
      </c>
      <c r="J54" s="163">
        <v>0</v>
      </c>
      <c r="K54" s="163">
        <v>0</v>
      </c>
      <c r="L54" s="163">
        <v>0.6</v>
      </c>
      <c r="M54" s="163">
        <v>11.2</v>
      </c>
      <c r="N54" s="163">
        <v>17.100000000000001</v>
      </c>
      <c r="O54" s="163">
        <v>15.5</v>
      </c>
      <c r="P54" s="163">
        <v>0.1</v>
      </c>
      <c r="Q54" s="163">
        <v>0</v>
      </c>
      <c r="R54" s="162">
        <v>0</v>
      </c>
      <c r="S54" s="162">
        <v>1.1000000000000001</v>
      </c>
      <c r="T54" s="162">
        <v>0</v>
      </c>
      <c r="U54" s="162">
        <v>0</v>
      </c>
      <c r="V54" s="162">
        <v>0</v>
      </c>
      <c r="W54" s="162">
        <v>0</v>
      </c>
      <c r="X54" s="162">
        <v>0</v>
      </c>
      <c r="Y54" s="162">
        <v>0</v>
      </c>
      <c r="Z54" s="162">
        <v>0</v>
      </c>
      <c r="AA54" s="162">
        <v>0</v>
      </c>
      <c r="AB54" s="162">
        <v>0</v>
      </c>
      <c r="AC54" s="162">
        <v>0</v>
      </c>
      <c r="AD54" s="162">
        <v>0</v>
      </c>
      <c r="AE54" s="162">
        <v>0</v>
      </c>
      <c r="AF54" s="162">
        <v>0</v>
      </c>
      <c r="AG54" s="163">
        <v>0</v>
      </c>
      <c r="AH54" s="162">
        <v>5.0999999999999996</v>
      </c>
      <c r="AI54" s="159">
        <f t="shared" si="2"/>
        <v>61.7</v>
      </c>
      <c r="AJ54" s="160"/>
    </row>
    <row r="55" spans="1:36" ht="17.25" customHeight="1" x14ac:dyDescent="0.25">
      <c r="A55" s="153">
        <v>1225</v>
      </c>
      <c r="B55" s="154" t="s">
        <v>17</v>
      </c>
      <c r="C55" s="178"/>
      <c r="D55" s="162">
        <v>0.2</v>
      </c>
      <c r="E55" s="180">
        <v>6.6</v>
      </c>
      <c r="F55" s="181" t="s">
        <v>86</v>
      </c>
      <c r="G55" s="162">
        <v>0.2</v>
      </c>
      <c r="H55" s="162">
        <v>0</v>
      </c>
      <c r="I55" s="162">
        <v>0</v>
      </c>
      <c r="J55" s="163">
        <v>0</v>
      </c>
      <c r="K55" s="163">
        <v>0</v>
      </c>
      <c r="L55" s="163">
        <v>0.4</v>
      </c>
      <c r="M55" s="163">
        <v>12.6</v>
      </c>
      <c r="N55" s="163">
        <v>25.2</v>
      </c>
      <c r="O55" s="163">
        <v>16.8</v>
      </c>
      <c r="P55" s="163">
        <v>1.2</v>
      </c>
      <c r="Q55" s="163">
        <v>0.8</v>
      </c>
      <c r="R55" s="162">
        <v>0.2</v>
      </c>
      <c r="S55" s="162">
        <v>4.4000000000000004</v>
      </c>
      <c r="T55" s="162">
        <v>0.2</v>
      </c>
      <c r="U55" s="162">
        <v>0</v>
      </c>
      <c r="V55" s="162">
        <v>0</v>
      </c>
      <c r="W55" s="162">
        <v>0</v>
      </c>
      <c r="X55" s="162">
        <v>0</v>
      </c>
      <c r="Y55" s="162">
        <v>0</v>
      </c>
      <c r="Z55" s="162">
        <v>0</v>
      </c>
      <c r="AA55" s="162">
        <v>0</v>
      </c>
      <c r="AB55" s="162">
        <v>0</v>
      </c>
      <c r="AC55" s="162">
        <v>0</v>
      </c>
      <c r="AD55" s="162">
        <v>0</v>
      </c>
      <c r="AE55" s="162">
        <v>0</v>
      </c>
      <c r="AF55" s="162">
        <v>0.6</v>
      </c>
      <c r="AG55" s="162">
        <v>0</v>
      </c>
      <c r="AH55" s="163">
        <v>10.4</v>
      </c>
      <c r="AI55" s="159">
        <f t="shared" si="2"/>
        <v>79.800000000000011</v>
      </c>
      <c r="AJ55" s="160"/>
    </row>
    <row r="56" spans="1:36" ht="17.25" customHeight="1" x14ac:dyDescent="0.25">
      <c r="A56" s="153">
        <v>1270</v>
      </c>
      <c r="B56" s="154" t="s">
        <v>55</v>
      </c>
      <c r="C56" s="178"/>
      <c r="D56" s="162">
        <v>1</v>
      </c>
      <c r="E56" s="180">
        <v>3.4</v>
      </c>
      <c r="F56" s="180">
        <v>0.6</v>
      </c>
      <c r="G56" s="162">
        <v>0</v>
      </c>
      <c r="H56" s="162">
        <v>0</v>
      </c>
      <c r="I56" s="162">
        <v>0</v>
      </c>
      <c r="J56" s="163">
        <v>0</v>
      </c>
      <c r="K56" s="163">
        <v>0</v>
      </c>
      <c r="L56" s="163">
        <v>0.6</v>
      </c>
      <c r="M56" s="180">
        <v>0.2</v>
      </c>
      <c r="N56" s="180">
        <v>10.8</v>
      </c>
      <c r="O56" s="163">
        <v>23.4</v>
      </c>
      <c r="P56" s="163">
        <v>0.8</v>
      </c>
      <c r="Q56" s="163">
        <v>0.2</v>
      </c>
      <c r="R56" s="162">
        <v>1.2</v>
      </c>
      <c r="S56" s="379" t="s">
        <v>86</v>
      </c>
      <c r="T56" s="380"/>
      <c r="U56" s="162">
        <v>0</v>
      </c>
      <c r="V56" s="162">
        <v>0</v>
      </c>
      <c r="W56" s="162">
        <v>0</v>
      </c>
      <c r="X56" s="162">
        <v>0</v>
      </c>
      <c r="Y56" s="162">
        <v>0</v>
      </c>
      <c r="Z56" s="162">
        <v>0</v>
      </c>
      <c r="AA56" s="162">
        <v>0</v>
      </c>
      <c r="AB56" s="162">
        <v>0</v>
      </c>
      <c r="AC56" s="162">
        <v>0</v>
      </c>
      <c r="AD56" s="162">
        <v>0</v>
      </c>
      <c r="AE56" s="162">
        <v>0</v>
      </c>
      <c r="AF56" s="162">
        <v>0.2</v>
      </c>
      <c r="AG56" s="162">
        <v>0.2</v>
      </c>
      <c r="AH56" s="180">
        <v>3</v>
      </c>
      <c r="AI56" s="159">
        <f t="shared" si="2"/>
        <v>45.600000000000009</v>
      </c>
      <c r="AJ56" s="160"/>
    </row>
    <row r="57" spans="1:36" ht="17.25" customHeight="1" x14ac:dyDescent="0.2">
      <c r="A57" s="153">
        <v>1313</v>
      </c>
      <c r="B57" s="154" t="s">
        <v>19</v>
      </c>
      <c r="C57" s="178"/>
      <c r="D57" s="162">
        <v>0</v>
      </c>
      <c r="E57" s="162">
        <v>1.8</v>
      </c>
      <c r="F57" s="162">
        <v>0</v>
      </c>
      <c r="G57" s="162">
        <v>0</v>
      </c>
      <c r="H57" s="162">
        <v>0</v>
      </c>
      <c r="I57" s="162">
        <v>0</v>
      </c>
      <c r="J57" s="163">
        <v>0</v>
      </c>
      <c r="K57" s="163">
        <v>0</v>
      </c>
      <c r="L57" s="163">
        <v>0.1</v>
      </c>
      <c r="M57" s="163">
        <v>20.3</v>
      </c>
      <c r="N57" s="163">
        <v>8.1999999999999993</v>
      </c>
      <c r="O57" s="163">
        <v>22</v>
      </c>
      <c r="P57" s="163">
        <v>0</v>
      </c>
      <c r="Q57" s="163">
        <v>0</v>
      </c>
      <c r="R57" s="162">
        <v>2.5</v>
      </c>
      <c r="S57" s="162">
        <v>0.6</v>
      </c>
      <c r="T57" s="162">
        <v>0</v>
      </c>
      <c r="U57" s="162">
        <v>0</v>
      </c>
      <c r="V57" s="162">
        <v>0</v>
      </c>
      <c r="W57" s="162">
        <v>0</v>
      </c>
      <c r="X57" s="162">
        <v>0</v>
      </c>
      <c r="Y57" s="162">
        <v>0</v>
      </c>
      <c r="Z57" s="162">
        <v>0.3</v>
      </c>
      <c r="AA57" s="162">
        <v>0</v>
      </c>
      <c r="AB57" s="162">
        <v>0</v>
      </c>
      <c r="AC57" s="162">
        <v>0</v>
      </c>
      <c r="AD57" s="162">
        <v>0</v>
      </c>
      <c r="AE57" s="162">
        <v>0</v>
      </c>
      <c r="AF57" s="162">
        <v>0.5</v>
      </c>
      <c r="AG57" s="162">
        <v>0</v>
      </c>
      <c r="AH57" s="162">
        <v>13.5</v>
      </c>
      <c r="AI57" s="159">
        <f t="shared" si="2"/>
        <v>69.8</v>
      </c>
      <c r="AJ57" s="160"/>
    </row>
    <row r="58" spans="1:36" ht="17.25" customHeight="1" x14ac:dyDescent="0.2">
      <c r="A58" s="153">
        <v>1320</v>
      </c>
      <c r="B58" s="154" t="s">
        <v>20</v>
      </c>
      <c r="C58" s="178"/>
      <c r="D58" s="162">
        <v>0</v>
      </c>
      <c r="E58" s="162">
        <v>8.6</v>
      </c>
      <c r="F58" s="162">
        <v>0.2</v>
      </c>
      <c r="G58" s="162">
        <v>0.1</v>
      </c>
      <c r="H58" s="162">
        <v>0</v>
      </c>
      <c r="I58" s="162">
        <v>0</v>
      </c>
      <c r="J58" s="163">
        <v>0</v>
      </c>
      <c r="K58" s="163">
        <v>0</v>
      </c>
      <c r="L58" s="163">
        <v>0.5</v>
      </c>
      <c r="M58" s="163">
        <v>14</v>
      </c>
      <c r="N58" s="163">
        <v>20</v>
      </c>
      <c r="O58" s="163">
        <v>14.8</v>
      </c>
      <c r="P58" s="163">
        <v>0.3</v>
      </c>
      <c r="Q58" s="163">
        <v>0.1</v>
      </c>
      <c r="R58" s="162">
        <v>2.1</v>
      </c>
      <c r="S58" s="162">
        <v>1.4</v>
      </c>
      <c r="T58" s="162">
        <v>0</v>
      </c>
      <c r="U58" s="162">
        <v>0</v>
      </c>
      <c r="V58" s="162">
        <v>0</v>
      </c>
      <c r="W58" s="162">
        <v>0</v>
      </c>
      <c r="X58" s="162">
        <v>0</v>
      </c>
      <c r="Y58" s="162">
        <v>0</v>
      </c>
      <c r="Z58" s="162">
        <v>0</v>
      </c>
      <c r="AA58" s="162">
        <v>0</v>
      </c>
      <c r="AB58" s="162">
        <v>0</v>
      </c>
      <c r="AC58" s="162">
        <v>0</v>
      </c>
      <c r="AD58" s="162">
        <v>0</v>
      </c>
      <c r="AE58" s="162">
        <v>0</v>
      </c>
      <c r="AF58" s="163">
        <v>0.1</v>
      </c>
      <c r="AG58" s="163">
        <v>0.2</v>
      </c>
      <c r="AH58" s="162">
        <v>13.7</v>
      </c>
      <c r="AI58" s="159">
        <f t="shared" si="2"/>
        <v>76.100000000000009</v>
      </c>
      <c r="AJ58" s="160"/>
    </row>
    <row r="59" spans="1:36" ht="17.25" customHeight="1" x14ac:dyDescent="0.25">
      <c r="A59" s="153">
        <v>1377</v>
      </c>
      <c r="B59" s="154" t="s">
        <v>56</v>
      </c>
      <c r="C59" s="178"/>
      <c r="D59" s="162">
        <v>0</v>
      </c>
      <c r="E59" s="162">
        <v>5.8</v>
      </c>
      <c r="F59" s="162">
        <v>0.4</v>
      </c>
      <c r="G59" s="162">
        <v>0</v>
      </c>
      <c r="H59" s="182">
        <v>0</v>
      </c>
      <c r="I59" s="162">
        <v>0</v>
      </c>
      <c r="J59" s="163">
        <v>0</v>
      </c>
      <c r="K59" s="163">
        <v>0</v>
      </c>
      <c r="L59" s="163">
        <v>0.4</v>
      </c>
      <c r="M59" s="381" t="s">
        <v>48</v>
      </c>
      <c r="N59" s="382"/>
      <c r="O59" s="383"/>
      <c r="P59" s="163">
        <v>0</v>
      </c>
      <c r="Q59" s="163">
        <v>0</v>
      </c>
      <c r="R59" s="162">
        <v>2.2000000000000002</v>
      </c>
      <c r="S59" s="162">
        <v>1.2</v>
      </c>
      <c r="T59" s="162">
        <v>0</v>
      </c>
      <c r="U59" s="162">
        <v>0</v>
      </c>
      <c r="V59" s="162">
        <v>0</v>
      </c>
      <c r="W59" s="162">
        <v>0</v>
      </c>
      <c r="X59" s="162">
        <v>0</v>
      </c>
      <c r="Y59" s="162">
        <v>0</v>
      </c>
      <c r="Z59" s="162">
        <v>0</v>
      </c>
      <c r="AA59" s="162">
        <v>0</v>
      </c>
      <c r="AB59" s="162">
        <v>0</v>
      </c>
      <c r="AC59" s="162">
        <v>0</v>
      </c>
      <c r="AD59" s="162">
        <v>0</v>
      </c>
      <c r="AE59" s="162">
        <v>0</v>
      </c>
      <c r="AF59" s="162">
        <v>0.6</v>
      </c>
      <c r="AG59" s="162">
        <v>0.2</v>
      </c>
      <c r="AH59" s="162">
        <v>13.2</v>
      </c>
      <c r="AI59" s="159">
        <f t="shared" si="2"/>
        <v>24</v>
      </c>
      <c r="AJ59" s="160"/>
    </row>
    <row r="60" spans="1:36" ht="17.25" customHeight="1" x14ac:dyDescent="0.2">
      <c r="A60" s="153">
        <v>1388</v>
      </c>
      <c r="B60" s="154" t="s">
        <v>57</v>
      </c>
      <c r="C60" s="178"/>
      <c r="D60" s="162">
        <v>0</v>
      </c>
      <c r="E60" s="162">
        <v>1.6</v>
      </c>
      <c r="F60" s="162">
        <v>0.2</v>
      </c>
      <c r="G60" s="162">
        <v>0</v>
      </c>
      <c r="H60" s="162">
        <v>0</v>
      </c>
      <c r="I60" s="162">
        <v>0</v>
      </c>
      <c r="J60" s="163">
        <v>0</v>
      </c>
      <c r="K60" s="163">
        <v>0</v>
      </c>
      <c r="L60" s="163">
        <v>0.2</v>
      </c>
      <c r="M60" s="163">
        <v>15.4</v>
      </c>
      <c r="N60" s="163">
        <v>4</v>
      </c>
      <c r="O60" s="163">
        <v>15.4</v>
      </c>
      <c r="P60" s="163">
        <v>0.2</v>
      </c>
      <c r="Q60" s="163">
        <v>0</v>
      </c>
      <c r="R60" s="162">
        <v>0</v>
      </c>
      <c r="S60" s="162">
        <v>4.4000000000000004</v>
      </c>
      <c r="T60" s="162">
        <v>0.2</v>
      </c>
      <c r="U60" s="162">
        <v>0</v>
      </c>
      <c r="V60" s="162">
        <v>0</v>
      </c>
      <c r="W60" s="162">
        <v>0</v>
      </c>
      <c r="X60" s="162">
        <v>0</v>
      </c>
      <c r="Y60" s="162">
        <v>0</v>
      </c>
      <c r="Z60" s="162">
        <v>0.6</v>
      </c>
      <c r="AA60" s="162">
        <v>0</v>
      </c>
      <c r="AB60" s="162">
        <v>0</v>
      </c>
      <c r="AC60" s="162">
        <v>0</v>
      </c>
      <c r="AD60" s="162">
        <v>0</v>
      </c>
      <c r="AE60" s="162">
        <v>0</v>
      </c>
      <c r="AF60" s="162">
        <v>0</v>
      </c>
      <c r="AG60" s="162">
        <v>0</v>
      </c>
      <c r="AH60" s="162">
        <v>11.8</v>
      </c>
      <c r="AI60" s="159">
        <f t="shared" si="2"/>
        <v>54</v>
      </c>
      <c r="AJ60" s="160"/>
    </row>
    <row r="61" spans="1:36" ht="17.25" customHeight="1" x14ac:dyDescent="0.2">
      <c r="A61" s="153">
        <v>1389</v>
      </c>
      <c r="B61" s="154" t="s">
        <v>58</v>
      </c>
      <c r="C61" s="178"/>
      <c r="D61" s="162">
        <v>0</v>
      </c>
      <c r="E61" s="162">
        <v>0.8</v>
      </c>
      <c r="F61" s="162">
        <v>0</v>
      </c>
      <c r="G61" s="162">
        <v>0</v>
      </c>
      <c r="H61" s="162">
        <v>0</v>
      </c>
      <c r="I61" s="162">
        <v>0</v>
      </c>
      <c r="J61" s="163">
        <v>0</v>
      </c>
      <c r="K61" s="163">
        <v>0</v>
      </c>
      <c r="L61" s="163">
        <v>0.1</v>
      </c>
      <c r="M61" s="163">
        <v>16.7</v>
      </c>
      <c r="N61" s="163">
        <v>6.4</v>
      </c>
      <c r="O61" s="163">
        <v>15.5</v>
      </c>
      <c r="P61" s="163">
        <v>0.1</v>
      </c>
      <c r="Q61" s="163">
        <v>0</v>
      </c>
      <c r="R61" s="162">
        <v>0</v>
      </c>
      <c r="S61" s="162">
        <v>2.6</v>
      </c>
      <c r="T61" s="162">
        <v>0.2</v>
      </c>
      <c r="U61" s="162">
        <v>0</v>
      </c>
      <c r="V61" s="162">
        <v>0</v>
      </c>
      <c r="W61" s="162">
        <v>0</v>
      </c>
      <c r="X61" s="162">
        <v>0</v>
      </c>
      <c r="Y61" s="162">
        <v>0.1</v>
      </c>
      <c r="Z61" s="162">
        <v>0.2</v>
      </c>
      <c r="AA61" s="162">
        <v>0.1</v>
      </c>
      <c r="AB61" s="162">
        <v>0</v>
      </c>
      <c r="AC61" s="162">
        <v>0</v>
      </c>
      <c r="AD61" s="162">
        <v>0</v>
      </c>
      <c r="AE61" s="162">
        <v>0</v>
      </c>
      <c r="AF61" s="162">
        <v>0.1</v>
      </c>
      <c r="AG61" s="162">
        <v>0</v>
      </c>
      <c r="AH61" s="162">
        <v>9.6999999999999993</v>
      </c>
      <c r="AI61" s="159">
        <f t="shared" si="2"/>
        <v>52.600000000000009</v>
      </c>
      <c r="AJ61" s="160"/>
    </row>
    <row r="62" spans="1:36" ht="17.25" customHeight="1" x14ac:dyDescent="0.2">
      <c r="A62" s="153">
        <v>1401</v>
      </c>
      <c r="B62" s="154" t="s">
        <v>59</v>
      </c>
      <c r="C62" s="178"/>
      <c r="D62" s="162">
        <v>0.2</v>
      </c>
      <c r="E62" s="162">
        <v>5.7</v>
      </c>
      <c r="F62" s="162">
        <v>1.5</v>
      </c>
      <c r="G62" s="162">
        <v>0</v>
      </c>
      <c r="H62" s="162">
        <v>0</v>
      </c>
      <c r="I62" s="162">
        <v>0</v>
      </c>
      <c r="J62" s="163">
        <v>0</v>
      </c>
      <c r="K62" s="163">
        <v>0</v>
      </c>
      <c r="L62" s="163">
        <v>0.9</v>
      </c>
      <c r="M62" s="163">
        <v>12.9</v>
      </c>
      <c r="N62" s="163">
        <v>26.7</v>
      </c>
      <c r="O62" s="163">
        <v>18.8</v>
      </c>
      <c r="P62" s="163">
        <v>0</v>
      </c>
      <c r="Q62" s="163">
        <v>0</v>
      </c>
      <c r="R62" s="162">
        <v>2.4</v>
      </c>
      <c r="S62" s="162">
        <v>3.4</v>
      </c>
      <c r="T62" s="162">
        <v>0</v>
      </c>
      <c r="U62" s="162">
        <v>0</v>
      </c>
      <c r="V62" s="162">
        <v>0</v>
      </c>
      <c r="W62" s="162">
        <v>0</v>
      </c>
      <c r="X62" s="162">
        <v>0</v>
      </c>
      <c r="Y62" s="162">
        <v>0</v>
      </c>
      <c r="Z62" s="162">
        <v>0</v>
      </c>
      <c r="AA62" s="162">
        <v>0</v>
      </c>
      <c r="AB62" s="162">
        <v>0</v>
      </c>
      <c r="AC62" s="162">
        <v>0</v>
      </c>
      <c r="AD62" s="162">
        <v>0</v>
      </c>
      <c r="AE62" s="162">
        <v>0</v>
      </c>
      <c r="AF62" s="162">
        <v>0.2</v>
      </c>
      <c r="AG62" s="162">
        <v>0</v>
      </c>
      <c r="AH62" s="162">
        <v>15.2</v>
      </c>
      <c r="AI62" s="159">
        <f t="shared" si="2"/>
        <v>87.90000000000002</v>
      </c>
      <c r="AJ62" s="160"/>
    </row>
    <row r="63" spans="1:36" ht="17.25" customHeight="1" x14ac:dyDescent="0.2">
      <c r="A63" s="153">
        <v>1415</v>
      </c>
      <c r="B63" s="154" t="s">
        <v>60</v>
      </c>
      <c r="C63" s="178"/>
      <c r="D63" s="162">
        <v>0</v>
      </c>
      <c r="E63" s="162">
        <v>4.2</v>
      </c>
      <c r="F63" s="162">
        <v>2.8</v>
      </c>
      <c r="G63" s="162">
        <v>0.2</v>
      </c>
      <c r="H63" s="162">
        <v>0</v>
      </c>
      <c r="I63" s="162">
        <v>0</v>
      </c>
      <c r="J63" s="163">
        <v>0</v>
      </c>
      <c r="K63" s="163">
        <v>0</v>
      </c>
      <c r="L63" s="163">
        <v>1.4</v>
      </c>
      <c r="M63" s="163">
        <v>2.4</v>
      </c>
      <c r="N63" s="163">
        <v>4.5999999999999996</v>
      </c>
      <c r="O63" s="163">
        <v>11.6</v>
      </c>
      <c r="P63" s="163">
        <v>0.2</v>
      </c>
      <c r="Q63" s="163">
        <v>0</v>
      </c>
      <c r="R63" s="162">
        <v>0.2</v>
      </c>
      <c r="S63" s="162">
        <v>1</v>
      </c>
      <c r="T63" s="162">
        <v>0</v>
      </c>
      <c r="U63" s="162">
        <v>0</v>
      </c>
      <c r="V63" s="162">
        <v>0</v>
      </c>
      <c r="W63" s="162">
        <v>0</v>
      </c>
      <c r="X63" s="162">
        <v>0</v>
      </c>
      <c r="Y63" s="162">
        <v>0</v>
      </c>
      <c r="Z63" s="162">
        <v>0</v>
      </c>
      <c r="AA63" s="162">
        <v>0</v>
      </c>
      <c r="AB63" s="162">
        <v>0</v>
      </c>
      <c r="AC63" s="162">
        <v>0</v>
      </c>
      <c r="AD63" s="162">
        <v>0</v>
      </c>
      <c r="AE63" s="162">
        <v>0</v>
      </c>
      <c r="AF63" s="163">
        <v>0</v>
      </c>
      <c r="AG63" s="163">
        <v>0</v>
      </c>
      <c r="AH63" s="162">
        <v>6.2</v>
      </c>
      <c r="AI63" s="159">
        <f t="shared" si="2"/>
        <v>34.799999999999997</v>
      </c>
      <c r="AJ63" s="160"/>
    </row>
    <row r="64" spans="1:36" ht="17.25" customHeight="1" x14ac:dyDescent="0.2">
      <c r="A64" s="179">
        <v>1425</v>
      </c>
      <c r="B64" s="154" t="s">
        <v>61</v>
      </c>
      <c r="C64" s="178"/>
      <c r="D64" s="162">
        <v>0</v>
      </c>
      <c r="E64" s="162">
        <v>3.6</v>
      </c>
      <c r="F64" s="162">
        <v>3.6</v>
      </c>
      <c r="G64" s="162">
        <v>0</v>
      </c>
      <c r="H64" s="162">
        <v>0</v>
      </c>
      <c r="I64" s="162">
        <v>0</v>
      </c>
      <c r="J64" s="163">
        <v>0</v>
      </c>
      <c r="K64" s="163">
        <v>0</v>
      </c>
      <c r="L64" s="163">
        <v>2.6</v>
      </c>
      <c r="M64" s="163">
        <v>4.2</v>
      </c>
      <c r="N64" s="163">
        <v>14.8</v>
      </c>
      <c r="O64" s="163">
        <v>7.6</v>
      </c>
      <c r="P64" s="163">
        <v>0.2</v>
      </c>
      <c r="Q64" s="163">
        <v>0</v>
      </c>
      <c r="R64" s="162">
        <v>0</v>
      </c>
      <c r="S64" s="162">
        <v>1</v>
      </c>
      <c r="T64" s="162">
        <v>0</v>
      </c>
      <c r="U64" s="162">
        <v>0</v>
      </c>
      <c r="V64" s="162">
        <v>0</v>
      </c>
      <c r="W64" s="162">
        <v>0</v>
      </c>
      <c r="X64" s="162">
        <v>0</v>
      </c>
      <c r="Y64" s="162">
        <v>0</v>
      </c>
      <c r="Z64" s="162">
        <v>0</v>
      </c>
      <c r="AA64" s="162">
        <v>0</v>
      </c>
      <c r="AB64" s="162">
        <v>0</v>
      </c>
      <c r="AC64" s="162">
        <v>0</v>
      </c>
      <c r="AD64" s="162">
        <v>0</v>
      </c>
      <c r="AE64" s="162">
        <v>0</v>
      </c>
      <c r="AF64" s="162">
        <v>0.4</v>
      </c>
      <c r="AG64" s="162">
        <v>0</v>
      </c>
      <c r="AH64" s="162">
        <v>6.8</v>
      </c>
      <c r="AI64" s="159">
        <f t="shared" si="2"/>
        <v>44.8</v>
      </c>
      <c r="AJ64" s="160"/>
    </row>
    <row r="65" spans="1:36" ht="17.25" customHeight="1" x14ac:dyDescent="0.2">
      <c r="A65" s="153">
        <v>1466</v>
      </c>
      <c r="B65" s="154" t="s">
        <v>62</v>
      </c>
      <c r="C65" s="178"/>
      <c r="D65" s="162">
        <v>0</v>
      </c>
      <c r="E65" s="162">
        <v>1.6</v>
      </c>
      <c r="F65" s="162">
        <v>0.6</v>
      </c>
      <c r="G65" s="162">
        <v>0</v>
      </c>
      <c r="H65" s="162">
        <v>0</v>
      </c>
      <c r="I65" s="162">
        <v>0</v>
      </c>
      <c r="J65" s="163">
        <v>0</v>
      </c>
      <c r="K65" s="163">
        <v>0</v>
      </c>
      <c r="L65" s="163">
        <v>0.1</v>
      </c>
      <c r="M65" s="163">
        <v>21.9</v>
      </c>
      <c r="N65" s="163">
        <v>21.8</v>
      </c>
      <c r="O65" s="163">
        <v>17.600000000000001</v>
      </c>
      <c r="P65" s="163">
        <v>0</v>
      </c>
      <c r="Q65" s="163">
        <v>0</v>
      </c>
      <c r="R65" s="162">
        <v>4.5</v>
      </c>
      <c r="S65" s="162">
        <v>0.4</v>
      </c>
      <c r="T65" s="162">
        <v>0</v>
      </c>
      <c r="U65" s="162">
        <v>0</v>
      </c>
      <c r="V65" s="162">
        <v>0</v>
      </c>
      <c r="W65" s="162">
        <v>0</v>
      </c>
      <c r="X65" s="162">
        <v>0</v>
      </c>
      <c r="Y65" s="162">
        <v>0</v>
      </c>
      <c r="Z65" s="162">
        <v>0</v>
      </c>
      <c r="AA65" s="162">
        <v>0</v>
      </c>
      <c r="AB65" s="162">
        <v>0</v>
      </c>
      <c r="AC65" s="162">
        <v>0</v>
      </c>
      <c r="AD65" s="162">
        <v>0</v>
      </c>
      <c r="AE65" s="162">
        <v>0</v>
      </c>
      <c r="AF65" s="162">
        <v>0.9</v>
      </c>
      <c r="AG65" s="162">
        <v>0</v>
      </c>
      <c r="AH65" s="162">
        <v>19.399999999999999</v>
      </c>
      <c r="AI65" s="159">
        <f t="shared" si="2"/>
        <v>88.800000000000011</v>
      </c>
      <c r="AJ65" s="160"/>
    </row>
    <row r="66" spans="1:36" ht="17.25" customHeight="1" x14ac:dyDescent="0.2">
      <c r="A66" s="153">
        <v>1469</v>
      </c>
      <c r="B66" s="154" t="s">
        <v>63</v>
      </c>
      <c r="C66" s="178"/>
      <c r="D66" s="162">
        <v>0</v>
      </c>
      <c r="E66" s="162">
        <v>0.3</v>
      </c>
      <c r="F66" s="162">
        <v>0</v>
      </c>
      <c r="G66" s="162">
        <v>0</v>
      </c>
      <c r="H66" s="162">
        <v>0</v>
      </c>
      <c r="I66" s="162">
        <v>0</v>
      </c>
      <c r="J66" s="163">
        <v>0</v>
      </c>
      <c r="K66" s="163">
        <v>0</v>
      </c>
      <c r="L66" s="163">
        <v>0.1</v>
      </c>
      <c r="M66" s="163">
        <v>18.7</v>
      </c>
      <c r="N66" s="163">
        <v>14.1</v>
      </c>
      <c r="O66" s="163">
        <v>21.5</v>
      </c>
      <c r="P66" s="163">
        <v>0</v>
      </c>
      <c r="Q66" s="163">
        <v>0</v>
      </c>
      <c r="R66" s="162">
        <v>6.3</v>
      </c>
      <c r="S66" s="162">
        <v>0.6</v>
      </c>
      <c r="T66" s="162">
        <v>0</v>
      </c>
      <c r="U66" s="162">
        <v>0</v>
      </c>
      <c r="V66" s="162">
        <v>0</v>
      </c>
      <c r="W66" s="162">
        <v>15.2</v>
      </c>
      <c r="X66" s="162">
        <v>0</v>
      </c>
      <c r="Y66" s="162">
        <v>0</v>
      </c>
      <c r="Z66" s="162">
        <v>0</v>
      </c>
      <c r="AA66" s="162">
        <v>0</v>
      </c>
      <c r="AB66" s="162">
        <v>0</v>
      </c>
      <c r="AC66" s="162">
        <v>0.1</v>
      </c>
      <c r="AD66" s="162">
        <v>0.2</v>
      </c>
      <c r="AE66" s="162">
        <v>0.1</v>
      </c>
      <c r="AF66" s="162">
        <v>0.6</v>
      </c>
      <c r="AG66" s="162">
        <v>0</v>
      </c>
      <c r="AH66" s="162">
        <v>13.7</v>
      </c>
      <c r="AI66" s="159">
        <f t="shared" si="2"/>
        <v>91.499999999999986</v>
      </c>
      <c r="AJ66" s="160"/>
    </row>
    <row r="67" spans="1:36" ht="17.25" customHeight="1" x14ac:dyDescent="0.25">
      <c r="A67" s="153">
        <v>1505</v>
      </c>
      <c r="B67" s="154" t="s">
        <v>64</v>
      </c>
      <c r="C67" s="178"/>
      <c r="D67" s="162">
        <v>0</v>
      </c>
      <c r="E67" s="162">
        <v>2.2000000000000002</v>
      </c>
      <c r="F67" s="162">
        <v>0</v>
      </c>
      <c r="G67" s="162">
        <v>0</v>
      </c>
      <c r="H67" s="162">
        <v>0</v>
      </c>
      <c r="I67" s="162">
        <v>0</v>
      </c>
      <c r="J67" s="163">
        <v>0</v>
      </c>
      <c r="K67" s="163">
        <v>0</v>
      </c>
      <c r="L67" s="163">
        <v>0.8</v>
      </c>
      <c r="M67" s="381" t="s">
        <v>48</v>
      </c>
      <c r="N67" s="384"/>
      <c r="O67" s="384"/>
      <c r="P67" s="380"/>
      <c r="Q67" s="163">
        <v>0</v>
      </c>
      <c r="R67" s="162">
        <v>1.3</v>
      </c>
      <c r="S67" s="162">
        <v>2.1</v>
      </c>
      <c r="T67" s="162">
        <v>0</v>
      </c>
      <c r="U67" s="162">
        <v>0</v>
      </c>
      <c r="V67" s="162">
        <v>0</v>
      </c>
      <c r="W67" s="162">
        <v>0</v>
      </c>
      <c r="X67" s="162">
        <v>0</v>
      </c>
      <c r="Y67" s="162">
        <v>0</v>
      </c>
      <c r="Z67" s="162">
        <v>0</v>
      </c>
      <c r="AA67" s="162">
        <v>0</v>
      </c>
      <c r="AB67" s="162">
        <v>0</v>
      </c>
      <c r="AC67" s="162">
        <v>0</v>
      </c>
      <c r="AD67" s="162">
        <v>0</v>
      </c>
      <c r="AE67" s="162">
        <v>0</v>
      </c>
      <c r="AF67" s="162">
        <v>0.2</v>
      </c>
      <c r="AG67" s="162">
        <v>0</v>
      </c>
      <c r="AH67" s="162">
        <v>15.2</v>
      </c>
      <c r="AI67" s="159">
        <f t="shared" si="2"/>
        <v>21.8</v>
      </c>
      <c r="AJ67" s="160"/>
    </row>
    <row r="68" spans="1:36" ht="17.25" customHeight="1" x14ac:dyDescent="0.2">
      <c r="A68" s="153">
        <v>1559</v>
      </c>
      <c r="B68" s="154" t="s">
        <v>65</v>
      </c>
      <c r="C68" s="178"/>
      <c r="D68" s="162">
        <v>0</v>
      </c>
      <c r="E68" s="162">
        <v>2.2999999999999998</v>
      </c>
      <c r="F68" s="162">
        <v>0.7</v>
      </c>
      <c r="G68" s="162">
        <v>0</v>
      </c>
      <c r="H68" s="162">
        <v>0</v>
      </c>
      <c r="I68" s="162">
        <v>0</v>
      </c>
      <c r="J68" s="163">
        <v>0</v>
      </c>
      <c r="K68" s="163">
        <v>0</v>
      </c>
      <c r="L68" s="163">
        <v>2</v>
      </c>
      <c r="M68" s="163">
        <v>10.7</v>
      </c>
      <c r="N68" s="163">
        <v>8</v>
      </c>
      <c r="O68" s="163">
        <v>4.5</v>
      </c>
      <c r="P68" s="163">
        <v>0</v>
      </c>
      <c r="Q68" s="163">
        <v>0</v>
      </c>
      <c r="R68" s="162">
        <v>0</v>
      </c>
      <c r="S68" s="162">
        <v>0.4</v>
      </c>
      <c r="T68" s="162">
        <v>0</v>
      </c>
      <c r="U68" s="162">
        <v>0</v>
      </c>
      <c r="V68" s="162">
        <v>0</v>
      </c>
      <c r="W68" s="162">
        <v>0</v>
      </c>
      <c r="X68" s="162">
        <v>0</v>
      </c>
      <c r="Y68" s="162">
        <v>0</v>
      </c>
      <c r="Z68" s="162">
        <v>0</v>
      </c>
      <c r="AA68" s="162">
        <v>0</v>
      </c>
      <c r="AB68" s="162">
        <v>0</v>
      </c>
      <c r="AC68" s="162">
        <v>0</v>
      </c>
      <c r="AD68" s="162">
        <v>0</v>
      </c>
      <c r="AE68" s="162">
        <v>0</v>
      </c>
      <c r="AF68" s="162">
        <v>0.1</v>
      </c>
      <c r="AG68" s="162">
        <v>0</v>
      </c>
      <c r="AH68" s="162">
        <v>4.8</v>
      </c>
      <c r="AI68" s="159">
        <f t="shared" si="2"/>
        <v>33.5</v>
      </c>
      <c r="AJ68" s="160"/>
    </row>
    <row r="69" spans="1:36" ht="17.25" customHeight="1" x14ac:dyDescent="0.2">
      <c r="A69" s="153">
        <v>1572</v>
      </c>
      <c r="B69" s="154" t="s">
        <v>31</v>
      </c>
      <c r="C69" s="178"/>
      <c r="D69" s="162">
        <v>0</v>
      </c>
      <c r="E69" s="162">
        <v>0.8</v>
      </c>
      <c r="F69" s="162">
        <v>0.1</v>
      </c>
      <c r="G69" s="162">
        <v>0</v>
      </c>
      <c r="H69" s="162">
        <v>0</v>
      </c>
      <c r="I69" s="162">
        <v>0</v>
      </c>
      <c r="J69" s="163">
        <v>0</v>
      </c>
      <c r="K69" s="163">
        <v>0</v>
      </c>
      <c r="L69" s="163">
        <v>0.9</v>
      </c>
      <c r="M69" s="163">
        <v>11.9</v>
      </c>
      <c r="N69" s="163">
        <v>17.600000000000001</v>
      </c>
      <c r="O69" s="163">
        <v>18.600000000000001</v>
      </c>
      <c r="P69" s="163">
        <v>0.1</v>
      </c>
      <c r="Q69" s="163">
        <v>0</v>
      </c>
      <c r="R69" s="162">
        <v>2.2999999999999998</v>
      </c>
      <c r="S69" s="162">
        <v>0.5</v>
      </c>
      <c r="T69" s="162">
        <v>0.1</v>
      </c>
      <c r="U69" s="162">
        <v>0</v>
      </c>
      <c r="V69" s="162">
        <v>0</v>
      </c>
      <c r="W69" s="162">
        <v>2.1</v>
      </c>
      <c r="X69" s="162">
        <v>0</v>
      </c>
      <c r="Y69" s="162">
        <v>0</v>
      </c>
      <c r="Z69" s="162">
        <v>0</v>
      </c>
      <c r="AA69" s="162">
        <v>0</v>
      </c>
      <c r="AB69" s="162">
        <v>0</v>
      </c>
      <c r="AC69" s="162">
        <v>0</v>
      </c>
      <c r="AD69" s="162">
        <v>0</v>
      </c>
      <c r="AE69" s="162">
        <v>0</v>
      </c>
      <c r="AF69" s="162">
        <v>0</v>
      </c>
      <c r="AG69" s="162">
        <v>0.1</v>
      </c>
      <c r="AH69" s="162">
        <v>5.6</v>
      </c>
      <c r="AI69" s="159">
        <f t="shared" si="2"/>
        <v>60.70000000000001</v>
      </c>
      <c r="AJ69" s="160"/>
    </row>
    <row r="70" spans="1:36" ht="17.25" customHeight="1" x14ac:dyDescent="0.2">
      <c r="A70" s="153">
        <v>1592</v>
      </c>
      <c r="B70" s="154" t="s">
        <v>66</v>
      </c>
      <c r="C70" s="178"/>
      <c r="D70" s="162">
        <v>0</v>
      </c>
      <c r="E70" s="162">
        <v>0</v>
      </c>
      <c r="F70" s="162">
        <v>0.2</v>
      </c>
      <c r="G70" s="162">
        <v>0</v>
      </c>
      <c r="H70" s="162">
        <v>0</v>
      </c>
      <c r="I70" s="162">
        <v>0</v>
      </c>
      <c r="J70" s="163">
        <v>0</v>
      </c>
      <c r="K70" s="163">
        <v>0</v>
      </c>
      <c r="L70" s="163">
        <v>1.6</v>
      </c>
      <c r="M70" s="163">
        <v>13.8</v>
      </c>
      <c r="N70" s="163">
        <v>10</v>
      </c>
      <c r="O70" s="163">
        <v>12</v>
      </c>
      <c r="P70" s="163">
        <v>0</v>
      </c>
      <c r="Q70" s="163">
        <v>0</v>
      </c>
      <c r="R70" s="162">
        <v>1.8</v>
      </c>
      <c r="S70" s="162">
        <v>1</v>
      </c>
      <c r="T70" s="162">
        <v>0</v>
      </c>
      <c r="U70" s="162">
        <v>0</v>
      </c>
      <c r="V70" s="162">
        <v>0</v>
      </c>
      <c r="W70" s="162">
        <v>0</v>
      </c>
      <c r="X70" s="162">
        <v>0</v>
      </c>
      <c r="Y70" s="162">
        <v>0</v>
      </c>
      <c r="Z70" s="162">
        <v>0</v>
      </c>
      <c r="AA70" s="162">
        <v>0</v>
      </c>
      <c r="AB70" s="162">
        <v>0</v>
      </c>
      <c r="AC70" s="162">
        <v>0</v>
      </c>
      <c r="AD70" s="162">
        <v>0</v>
      </c>
      <c r="AE70" s="162">
        <v>0</v>
      </c>
      <c r="AF70" s="162">
        <v>0.8</v>
      </c>
      <c r="AG70" s="162">
        <v>0</v>
      </c>
      <c r="AH70" s="162">
        <v>10</v>
      </c>
      <c r="AI70" s="159">
        <f t="shared" si="2"/>
        <v>51.199999999999996</v>
      </c>
      <c r="AJ70" s="160"/>
    </row>
    <row r="71" spans="1:36" ht="17.25" customHeight="1" x14ac:dyDescent="0.2">
      <c r="A71" s="153">
        <v>1597</v>
      </c>
      <c r="B71" s="154" t="s">
        <v>67</v>
      </c>
      <c r="C71" s="178"/>
      <c r="D71" s="162">
        <v>0.2</v>
      </c>
      <c r="E71" s="162">
        <v>0</v>
      </c>
      <c r="F71" s="162">
        <v>0.4</v>
      </c>
      <c r="G71" s="162">
        <v>0</v>
      </c>
      <c r="H71" s="162">
        <v>0</v>
      </c>
      <c r="I71" s="162">
        <v>0</v>
      </c>
      <c r="J71" s="163">
        <v>0</v>
      </c>
      <c r="K71" s="163">
        <v>0</v>
      </c>
      <c r="L71" s="163">
        <v>1.6</v>
      </c>
      <c r="M71" s="163">
        <v>12.2</v>
      </c>
      <c r="N71" s="163">
        <v>6.2</v>
      </c>
      <c r="O71" s="163">
        <v>5.8</v>
      </c>
      <c r="P71" s="163">
        <v>0</v>
      </c>
      <c r="Q71" s="163">
        <v>0</v>
      </c>
      <c r="R71" s="162">
        <v>0</v>
      </c>
      <c r="S71" s="162">
        <v>1</v>
      </c>
      <c r="T71" s="162">
        <v>0</v>
      </c>
      <c r="U71" s="162">
        <v>0</v>
      </c>
      <c r="V71" s="162">
        <v>0</v>
      </c>
      <c r="W71" s="162">
        <v>0</v>
      </c>
      <c r="X71" s="162">
        <v>0</v>
      </c>
      <c r="Y71" s="162">
        <v>0.4</v>
      </c>
      <c r="Z71" s="162">
        <v>0</v>
      </c>
      <c r="AA71" s="162">
        <v>0</v>
      </c>
      <c r="AB71" s="162">
        <v>0</v>
      </c>
      <c r="AC71" s="162">
        <v>0</v>
      </c>
      <c r="AD71" s="162">
        <v>0</v>
      </c>
      <c r="AE71" s="162">
        <v>0</v>
      </c>
      <c r="AF71" s="163">
        <v>0.4</v>
      </c>
      <c r="AG71" s="163">
        <v>0.2</v>
      </c>
      <c r="AH71" s="162">
        <v>4.4000000000000004</v>
      </c>
      <c r="AI71" s="159">
        <f t="shared" si="2"/>
        <v>32.799999999999997</v>
      </c>
      <c r="AJ71" s="160"/>
    </row>
    <row r="72" spans="1:36" ht="17.25" customHeight="1" x14ac:dyDescent="0.2">
      <c r="A72" s="153">
        <v>1630</v>
      </c>
      <c r="B72" s="154" t="s">
        <v>68</v>
      </c>
      <c r="C72" s="178"/>
      <c r="D72" s="162">
        <v>0</v>
      </c>
      <c r="E72" s="162">
        <v>4.2</v>
      </c>
      <c r="F72" s="162">
        <v>5</v>
      </c>
      <c r="G72" s="162">
        <v>0</v>
      </c>
      <c r="H72" s="162">
        <v>0</v>
      </c>
      <c r="I72" s="162">
        <v>0</v>
      </c>
      <c r="J72" s="163">
        <v>0</v>
      </c>
      <c r="K72" s="163">
        <v>0</v>
      </c>
      <c r="L72" s="163">
        <v>2.2999999999999998</v>
      </c>
      <c r="M72" s="163">
        <v>18.5</v>
      </c>
      <c r="N72" s="163">
        <v>3.1</v>
      </c>
      <c r="O72" s="163">
        <v>9</v>
      </c>
      <c r="P72" s="163">
        <v>0</v>
      </c>
      <c r="Q72" s="163">
        <v>0</v>
      </c>
      <c r="R72" s="162">
        <v>3.8</v>
      </c>
      <c r="S72" s="162">
        <v>1.5</v>
      </c>
      <c r="T72" s="162">
        <v>0</v>
      </c>
      <c r="U72" s="162">
        <v>0</v>
      </c>
      <c r="V72" s="162">
        <v>0</v>
      </c>
      <c r="W72" s="162">
        <v>0.6</v>
      </c>
      <c r="X72" s="162">
        <v>0</v>
      </c>
      <c r="Y72" s="162">
        <v>0</v>
      </c>
      <c r="Z72" s="162">
        <v>0.5</v>
      </c>
      <c r="AA72" s="162">
        <v>0</v>
      </c>
      <c r="AB72" s="162">
        <v>0</v>
      </c>
      <c r="AC72" s="162">
        <v>0.1</v>
      </c>
      <c r="AD72" s="162">
        <v>0.1</v>
      </c>
      <c r="AE72" s="162">
        <v>0</v>
      </c>
      <c r="AF72" s="162">
        <v>0.1</v>
      </c>
      <c r="AG72" s="162">
        <v>0</v>
      </c>
      <c r="AH72" s="162">
        <v>12.2</v>
      </c>
      <c r="AI72" s="159">
        <f t="shared" si="2"/>
        <v>61</v>
      </c>
      <c r="AJ72" s="160"/>
    </row>
    <row r="73" spans="1:36" ht="17.25" customHeight="1" x14ac:dyDescent="0.2">
      <c r="A73" s="153">
        <v>1632</v>
      </c>
      <c r="B73" s="154" t="s">
        <v>69</v>
      </c>
      <c r="C73" s="178"/>
      <c r="D73" s="162">
        <v>0</v>
      </c>
      <c r="E73" s="162">
        <v>0</v>
      </c>
      <c r="F73" s="162">
        <v>0.2</v>
      </c>
      <c r="G73" s="162">
        <v>0</v>
      </c>
      <c r="H73" s="162">
        <v>0</v>
      </c>
      <c r="I73" s="162">
        <v>0</v>
      </c>
      <c r="J73" s="163">
        <v>0</v>
      </c>
      <c r="K73" s="163">
        <v>0</v>
      </c>
      <c r="L73" s="163">
        <v>1.8</v>
      </c>
      <c r="M73" s="163">
        <v>12.1</v>
      </c>
      <c r="N73" s="163">
        <v>6</v>
      </c>
      <c r="O73" s="163">
        <v>4.3</v>
      </c>
      <c r="P73" s="163">
        <v>0</v>
      </c>
      <c r="Q73" s="163">
        <v>0</v>
      </c>
      <c r="R73" s="162">
        <v>1</v>
      </c>
      <c r="S73" s="162">
        <v>1.6</v>
      </c>
      <c r="T73" s="162">
        <v>0</v>
      </c>
      <c r="U73" s="162">
        <v>0</v>
      </c>
      <c r="V73" s="162">
        <v>0</v>
      </c>
      <c r="W73" s="162">
        <v>0</v>
      </c>
      <c r="X73" s="162">
        <v>0</v>
      </c>
      <c r="Y73" s="162">
        <v>0</v>
      </c>
      <c r="Z73" s="162">
        <v>0</v>
      </c>
      <c r="AA73" s="162">
        <v>0</v>
      </c>
      <c r="AB73" s="162">
        <v>0</v>
      </c>
      <c r="AC73" s="162">
        <v>0.1</v>
      </c>
      <c r="AD73" s="162">
        <v>0</v>
      </c>
      <c r="AE73" s="162">
        <v>0</v>
      </c>
      <c r="AF73" s="162">
        <v>0.3</v>
      </c>
      <c r="AG73" s="162">
        <v>0</v>
      </c>
      <c r="AH73" s="162">
        <v>7.1</v>
      </c>
      <c r="AI73" s="159">
        <f t="shared" si="2"/>
        <v>34.500000000000007</v>
      </c>
      <c r="AJ73" s="160"/>
    </row>
    <row r="74" spans="1:36" ht="17.25" customHeight="1" x14ac:dyDescent="0.2">
      <c r="A74" s="153">
        <v>1634</v>
      </c>
      <c r="B74" s="154" t="s">
        <v>89</v>
      </c>
      <c r="C74" s="178"/>
      <c r="D74" s="162">
        <v>0</v>
      </c>
      <c r="E74" s="162">
        <v>2</v>
      </c>
      <c r="F74" s="162">
        <v>0</v>
      </c>
      <c r="G74" s="162">
        <v>0</v>
      </c>
      <c r="H74" s="162">
        <v>0</v>
      </c>
      <c r="I74" s="162">
        <v>0</v>
      </c>
      <c r="J74" s="163">
        <v>0</v>
      </c>
      <c r="K74" s="163">
        <v>0</v>
      </c>
      <c r="L74" s="163">
        <v>2.4</v>
      </c>
      <c r="M74" s="163">
        <v>14.8</v>
      </c>
      <c r="N74" s="163">
        <v>4.5999999999999996</v>
      </c>
      <c r="O74" s="163">
        <v>8.6</v>
      </c>
      <c r="P74" s="163">
        <v>0</v>
      </c>
      <c r="Q74" s="163">
        <v>0.2</v>
      </c>
      <c r="R74" s="162">
        <v>1.4</v>
      </c>
      <c r="S74" s="162">
        <v>0</v>
      </c>
      <c r="T74" s="162">
        <v>0</v>
      </c>
      <c r="U74" s="162">
        <v>0</v>
      </c>
      <c r="V74" s="162">
        <v>0</v>
      </c>
      <c r="W74" s="162">
        <v>0</v>
      </c>
      <c r="X74" s="162">
        <v>0</v>
      </c>
      <c r="Y74" s="162">
        <v>0</v>
      </c>
      <c r="Z74" s="162">
        <v>0</v>
      </c>
      <c r="AA74" s="162">
        <v>0</v>
      </c>
      <c r="AB74" s="162">
        <v>0</v>
      </c>
      <c r="AC74" s="162">
        <v>0</v>
      </c>
      <c r="AD74" s="162">
        <v>0</v>
      </c>
      <c r="AE74" s="162">
        <v>0</v>
      </c>
      <c r="AF74" s="162">
        <v>0.4</v>
      </c>
      <c r="AG74" s="162">
        <v>0</v>
      </c>
      <c r="AH74" s="162">
        <v>5.6</v>
      </c>
      <c r="AI74" s="159">
        <f t="shared" si="2"/>
        <v>40.000000000000007</v>
      </c>
      <c r="AJ74" s="160"/>
    </row>
    <row r="75" spans="1:36" ht="17.25" customHeight="1" x14ac:dyDescent="0.2">
      <c r="A75" s="153">
        <v>1640</v>
      </c>
      <c r="B75" s="154" t="s">
        <v>70</v>
      </c>
      <c r="C75" s="178"/>
      <c r="D75" s="162">
        <v>0</v>
      </c>
      <c r="E75" s="162">
        <v>0.2</v>
      </c>
      <c r="F75" s="162">
        <v>0.2</v>
      </c>
      <c r="G75" s="162">
        <v>0</v>
      </c>
      <c r="H75" s="162">
        <v>0</v>
      </c>
      <c r="I75" s="162">
        <v>0</v>
      </c>
      <c r="J75" s="163">
        <v>0</v>
      </c>
      <c r="K75" s="163">
        <v>0</v>
      </c>
      <c r="L75" s="163">
        <v>1.2</v>
      </c>
      <c r="M75" s="163">
        <v>10.6</v>
      </c>
      <c r="N75" s="163">
        <v>1.8</v>
      </c>
      <c r="O75" s="163">
        <v>5.6</v>
      </c>
      <c r="P75" s="163">
        <v>0</v>
      </c>
      <c r="Q75" s="163">
        <v>0.2</v>
      </c>
      <c r="R75" s="162">
        <v>0</v>
      </c>
      <c r="S75" s="162">
        <v>0</v>
      </c>
      <c r="T75" s="162">
        <v>0</v>
      </c>
      <c r="U75" s="162">
        <v>0</v>
      </c>
      <c r="V75" s="162">
        <v>0</v>
      </c>
      <c r="W75" s="162">
        <v>0.2</v>
      </c>
      <c r="X75" s="162">
        <v>0.2</v>
      </c>
      <c r="Y75" s="162">
        <v>0.2</v>
      </c>
      <c r="Z75" s="162">
        <v>0</v>
      </c>
      <c r="AA75" s="162">
        <v>0</v>
      </c>
      <c r="AB75" s="162">
        <v>0</v>
      </c>
      <c r="AC75" s="162">
        <v>0</v>
      </c>
      <c r="AD75" s="162">
        <v>0.2</v>
      </c>
      <c r="AE75" s="162">
        <v>0</v>
      </c>
      <c r="AF75" s="163">
        <v>0.4</v>
      </c>
      <c r="AG75" s="163">
        <v>0.2</v>
      </c>
      <c r="AH75" s="162">
        <v>0.4</v>
      </c>
      <c r="AI75" s="159">
        <f t="shared" si="2"/>
        <v>21.599999999999994</v>
      </c>
      <c r="AJ75" s="160"/>
    </row>
    <row r="76" spans="1:36" ht="17.25" customHeight="1" x14ac:dyDescent="0.2">
      <c r="A76" s="153">
        <v>1666</v>
      </c>
      <c r="B76" s="154" t="s">
        <v>71</v>
      </c>
      <c r="C76" s="178"/>
      <c r="D76" s="162">
        <v>0</v>
      </c>
      <c r="E76" s="162">
        <v>0.4</v>
      </c>
      <c r="F76" s="162">
        <v>0</v>
      </c>
      <c r="G76" s="162">
        <v>0</v>
      </c>
      <c r="H76" s="162">
        <v>0</v>
      </c>
      <c r="I76" s="162">
        <v>0</v>
      </c>
      <c r="J76" s="163">
        <v>0</v>
      </c>
      <c r="K76" s="163">
        <v>0</v>
      </c>
      <c r="L76" s="163">
        <v>1.4</v>
      </c>
      <c r="M76" s="163">
        <v>11.1</v>
      </c>
      <c r="N76" s="163">
        <v>2.4</v>
      </c>
      <c r="O76" s="163">
        <v>8</v>
      </c>
      <c r="P76" s="163">
        <v>0</v>
      </c>
      <c r="Q76" s="163">
        <v>0</v>
      </c>
      <c r="R76" s="162">
        <v>0</v>
      </c>
      <c r="S76" s="162">
        <v>1.3</v>
      </c>
      <c r="T76" s="162">
        <v>0</v>
      </c>
      <c r="U76" s="162">
        <v>0</v>
      </c>
      <c r="V76" s="162">
        <v>0</v>
      </c>
      <c r="W76" s="162">
        <v>0</v>
      </c>
      <c r="X76" s="162">
        <v>0.1</v>
      </c>
      <c r="Y76" s="162">
        <v>0.1</v>
      </c>
      <c r="Z76" s="162">
        <v>0</v>
      </c>
      <c r="AA76" s="162">
        <v>0</v>
      </c>
      <c r="AB76" s="162">
        <v>0</v>
      </c>
      <c r="AC76" s="162">
        <v>0</v>
      </c>
      <c r="AD76" s="162">
        <v>0.1</v>
      </c>
      <c r="AE76" s="162">
        <v>0</v>
      </c>
      <c r="AF76" s="162">
        <v>0.4</v>
      </c>
      <c r="AG76" s="162">
        <v>0</v>
      </c>
      <c r="AH76" s="162">
        <v>1.5</v>
      </c>
      <c r="AI76" s="159">
        <f t="shared" si="2"/>
        <v>26.8</v>
      </c>
      <c r="AJ76" s="160"/>
    </row>
    <row r="77" spans="1:36" ht="17.25" customHeight="1" x14ac:dyDescent="0.2">
      <c r="A77" s="153">
        <v>1668</v>
      </c>
      <c r="B77" s="154" t="s">
        <v>72</v>
      </c>
      <c r="C77" s="178"/>
      <c r="D77" s="162">
        <v>0</v>
      </c>
      <c r="E77" s="162">
        <v>0.5</v>
      </c>
      <c r="F77" s="162">
        <v>0</v>
      </c>
      <c r="G77" s="162">
        <v>0</v>
      </c>
      <c r="H77" s="162">
        <v>0</v>
      </c>
      <c r="I77" s="162">
        <v>0</v>
      </c>
      <c r="J77" s="163">
        <v>0</v>
      </c>
      <c r="K77" s="163">
        <v>0</v>
      </c>
      <c r="L77" s="163">
        <v>2</v>
      </c>
      <c r="M77" s="163">
        <v>9.4</v>
      </c>
      <c r="N77" s="163">
        <v>2.2000000000000002</v>
      </c>
      <c r="O77" s="163">
        <v>6.7</v>
      </c>
      <c r="P77" s="163">
        <v>0</v>
      </c>
      <c r="Q77" s="163">
        <v>0</v>
      </c>
      <c r="R77" s="162">
        <v>0</v>
      </c>
      <c r="S77" s="162">
        <v>1.1000000000000001</v>
      </c>
      <c r="T77" s="162">
        <v>0</v>
      </c>
      <c r="U77" s="162">
        <v>0</v>
      </c>
      <c r="V77" s="162">
        <v>0</v>
      </c>
      <c r="W77" s="162">
        <v>0</v>
      </c>
      <c r="X77" s="162">
        <v>0</v>
      </c>
      <c r="Y77" s="162">
        <v>0</v>
      </c>
      <c r="Z77" s="162">
        <v>0</v>
      </c>
      <c r="AA77" s="162">
        <v>0</v>
      </c>
      <c r="AB77" s="162">
        <v>0</v>
      </c>
      <c r="AC77" s="162">
        <v>0</v>
      </c>
      <c r="AD77" s="162">
        <v>0</v>
      </c>
      <c r="AE77" s="162">
        <v>0</v>
      </c>
      <c r="AF77" s="162">
        <v>0.3</v>
      </c>
      <c r="AG77" s="162">
        <v>0</v>
      </c>
      <c r="AH77" s="162">
        <v>1</v>
      </c>
      <c r="AI77" s="159">
        <f t="shared" si="2"/>
        <v>23.200000000000003</v>
      </c>
      <c r="AJ77" s="160"/>
    </row>
    <row r="78" spans="1:36" ht="17.25" customHeight="1" x14ac:dyDescent="0.2">
      <c r="A78" s="153">
        <v>1674</v>
      </c>
      <c r="B78" s="154" t="s">
        <v>73</v>
      </c>
      <c r="C78" s="178"/>
      <c r="D78" s="162">
        <v>0</v>
      </c>
      <c r="E78" s="162">
        <v>1.3</v>
      </c>
      <c r="F78" s="162">
        <v>0.1</v>
      </c>
      <c r="G78" s="162">
        <v>0</v>
      </c>
      <c r="H78" s="162">
        <v>0</v>
      </c>
      <c r="I78" s="162">
        <v>0</v>
      </c>
      <c r="J78" s="163">
        <v>0</v>
      </c>
      <c r="K78" s="163">
        <v>0</v>
      </c>
      <c r="L78" s="163">
        <v>1.6</v>
      </c>
      <c r="M78" s="163">
        <v>7.1</v>
      </c>
      <c r="N78" s="163">
        <v>5.0999999999999996</v>
      </c>
      <c r="O78" s="163">
        <v>4.5999999999999996</v>
      </c>
      <c r="P78" s="163">
        <v>0.1</v>
      </c>
      <c r="Q78" s="163">
        <v>0</v>
      </c>
      <c r="R78" s="162">
        <v>0.1</v>
      </c>
      <c r="S78" s="162">
        <v>0</v>
      </c>
      <c r="T78" s="162">
        <v>0.1</v>
      </c>
      <c r="U78" s="162">
        <v>0</v>
      </c>
      <c r="V78" s="162">
        <v>0</v>
      </c>
      <c r="W78" s="162">
        <v>0</v>
      </c>
      <c r="X78" s="162">
        <v>0.1</v>
      </c>
      <c r="Y78" s="162">
        <v>0</v>
      </c>
      <c r="Z78" s="162">
        <v>0</v>
      </c>
      <c r="AA78" s="162">
        <v>0</v>
      </c>
      <c r="AB78" s="162">
        <v>0</v>
      </c>
      <c r="AC78" s="162">
        <v>0.1</v>
      </c>
      <c r="AD78" s="162">
        <v>0</v>
      </c>
      <c r="AE78" s="162">
        <v>0</v>
      </c>
      <c r="AF78" s="162">
        <v>0.4</v>
      </c>
      <c r="AG78" s="162">
        <v>0</v>
      </c>
      <c r="AH78" s="162">
        <v>3.6</v>
      </c>
      <c r="AI78" s="159">
        <f t="shared" si="2"/>
        <v>24.300000000000004</v>
      </c>
      <c r="AJ78" s="160"/>
    </row>
    <row r="79" spans="1:36" ht="17.25" customHeight="1" x14ac:dyDescent="0.2">
      <c r="A79" s="153">
        <v>1686</v>
      </c>
      <c r="B79" s="154" t="s">
        <v>74</v>
      </c>
      <c r="C79" s="178"/>
      <c r="D79" s="162">
        <v>0</v>
      </c>
      <c r="E79" s="162">
        <v>2.2000000000000002</v>
      </c>
      <c r="F79" s="162">
        <v>0</v>
      </c>
      <c r="G79" s="162">
        <v>0</v>
      </c>
      <c r="H79" s="162">
        <v>0</v>
      </c>
      <c r="I79" s="162">
        <v>0</v>
      </c>
      <c r="J79" s="163">
        <v>0</v>
      </c>
      <c r="K79" s="163">
        <v>0</v>
      </c>
      <c r="L79" s="163">
        <v>0</v>
      </c>
      <c r="M79" s="163">
        <v>11.6</v>
      </c>
      <c r="N79" s="163">
        <v>8</v>
      </c>
      <c r="O79" s="163">
        <v>9</v>
      </c>
      <c r="P79" s="163">
        <v>0</v>
      </c>
      <c r="Q79" s="163">
        <v>0</v>
      </c>
      <c r="R79" s="163">
        <v>2.4</v>
      </c>
      <c r="S79" s="162">
        <v>0.4</v>
      </c>
      <c r="T79" s="162">
        <v>0.2</v>
      </c>
      <c r="U79" s="162">
        <v>0</v>
      </c>
      <c r="V79" s="162">
        <v>0</v>
      </c>
      <c r="W79" s="162">
        <v>0</v>
      </c>
      <c r="X79" s="162">
        <v>0</v>
      </c>
      <c r="Y79" s="162">
        <v>0</v>
      </c>
      <c r="Z79" s="162">
        <v>0</v>
      </c>
      <c r="AA79" s="162">
        <v>0</v>
      </c>
      <c r="AB79" s="162">
        <v>0</v>
      </c>
      <c r="AC79" s="162">
        <v>0</v>
      </c>
      <c r="AD79" s="162">
        <v>0</v>
      </c>
      <c r="AE79" s="162">
        <v>0</v>
      </c>
      <c r="AF79" s="163">
        <v>0.4</v>
      </c>
      <c r="AG79" s="163">
        <v>0.2</v>
      </c>
      <c r="AH79" s="162">
        <v>8.6</v>
      </c>
      <c r="AI79" s="159">
        <f t="shared" si="2"/>
        <v>43.000000000000007</v>
      </c>
      <c r="AJ79" s="160"/>
    </row>
    <row r="80" spans="1:36" ht="17.25" customHeight="1" x14ac:dyDescent="0.2">
      <c r="A80" s="153">
        <v>1690</v>
      </c>
      <c r="B80" s="154" t="s">
        <v>37</v>
      </c>
      <c r="C80" s="178"/>
      <c r="D80" s="162">
        <v>0</v>
      </c>
      <c r="E80" s="162">
        <v>1.2</v>
      </c>
      <c r="F80" s="162">
        <v>0</v>
      </c>
      <c r="G80" s="162">
        <v>0</v>
      </c>
      <c r="H80" s="162">
        <v>0</v>
      </c>
      <c r="I80" s="162">
        <v>0</v>
      </c>
      <c r="J80" s="163">
        <v>0</v>
      </c>
      <c r="K80" s="163">
        <v>0</v>
      </c>
      <c r="L80" s="163">
        <v>0.8</v>
      </c>
      <c r="M80" s="163">
        <v>11.4</v>
      </c>
      <c r="N80" s="163">
        <v>3.4</v>
      </c>
      <c r="O80" s="163">
        <v>2.6</v>
      </c>
      <c r="P80" s="163">
        <v>0</v>
      </c>
      <c r="Q80" s="163">
        <v>0</v>
      </c>
      <c r="R80" s="162">
        <v>0</v>
      </c>
      <c r="S80" s="162">
        <v>0</v>
      </c>
      <c r="T80" s="162">
        <v>0</v>
      </c>
      <c r="U80" s="162">
        <v>0</v>
      </c>
      <c r="V80" s="162">
        <v>0</v>
      </c>
      <c r="W80" s="162">
        <v>0</v>
      </c>
      <c r="X80" s="162">
        <v>0</v>
      </c>
      <c r="Y80" s="162">
        <v>0</v>
      </c>
      <c r="Z80" s="162">
        <v>0</v>
      </c>
      <c r="AA80" s="162">
        <v>0</v>
      </c>
      <c r="AB80" s="162">
        <v>0</v>
      </c>
      <c r="AC80" s="162">
        <v>0</v>
      </c>
      <c r="AD80" s="162">
        <v>0</v>
      </c>
      <c r="AE80" s="162">
        <v>0</v>
      </c>
      <c r="AF80" s="162">
        <v>0</v>
      </c>
      <c r="AG80" s="162">
        <v>0.2</v>
      </c>
      <c r="AH80" s="162">
        <v>2.2000000000000002</v>
      </c>
      <c r="AI80" s="159">
        <f t="shared" si="2"/>
        <v>21.8</v>
      </c>
      <c r="AJ80" s="160"/>
    </row>
    <row r="81" spans="1:36" ht="17.25" customHeight="1" x14ac:dyDescent="0.2">
      <c r="A81" s="153">
        <v>1800</v>
      </c>
      <c r="B81" s="154" t="s">
        <v>75</v>
      </c>
      <c r="C81" s="178"/>
      <c r="D81" s="162">
        <v>0</v>
      </c>
      <c r="E81" s="162">
        <v>2.6</v>
      </c>
      <c r="F81" s="162">
        <v>0.2</v>
      </c>
      <c r="G81" s="162">
        <v>0</v>
      </c>
      <c r="H81" s="162">
        <v>0</v>
      </c>
      <c r="I81" s="162">
        <v>0</v>
      </c>
      <c r="J81" s="163">
        <v>0</v>
      </c>
      <c r="K81" s="163">
        <v>0</v>
      </c>
      <c r="L81" s="163">
        <v>0</v>
      </c>
      <c r="M81" s="163">
        <v>9.8000000000000007</v>
      </c>
      <c r="N81" s="163">
        <v>0.8</v>
      </c>
      <c r="O81" s="163">
        <v>4.5999999999999996</v>
      </c>
      <c r="P81" s="163">
        <v>0</v>
      </c>
      <c r="Q81" s="163">
        <v>0</v>
      </c>
      <c r="R81" s="162">
        <v>0</v>
      </c>
      <c r="S81" s="162">
        <v>0.4</v>
      </c>
      <c r="T81" s="162">
        <v>0</v>
      </c>
      <c r="U81" s="162">
        <v>0</v>
      </c>
      <c r="V81" s="162">
        <v>0</v>
      </c>
      <c r="W81" s="162">
        <v>0</v>
      </c>
      <c r="X81" s="162">
        <v>0</v>
      </c>
      <c r="Y81" s="162">
        <v>0</v>
      </c>
      <c r="Z81" s="162">
        <v>0</v>
      </c>
      <c r="AA81" s="162">
        <v>0</v>
      </c>
      <c r="AB81" s="162">
        <v>0</v>
      </c>
      <c r="AC81" s="162">
        <v>0</v>
      </c>
      <c r="AD81" s="162">
        <v>0</v>
      </c>
      <c r="AE81" s="162">
        <v>0</v>
      </c>
      <c r="AF81" s="162">
        <v>0</v>
      </c>
      <c r="AG81" s="163">
        <v>0</v>
      </c>
      <c r="AH81" s="162">
        <v>4.2</v>
      </c>
      <c r="AI81" s="159">
        <f t="shared" si="2"/>
        <v>22.599999999999998</v>
      </c>
      <c r="AJ81" s="160"/>
    </row>
    <row r="82" spans="1:36" ht="17.25" customHeight="1" x14ac:dyDescent="0.2">
      <c r="A82" s="153">
        <v>1810</v>
      </c>
      <c r="B82" s="154" t="s">
        <v>76</v>
      </c>
      <c r="C82" s="178"/>
      <c r="D82" s="162">
        <v>0</v>
      </c>
      <c r="E82" s="162">
        <v>1.4</v>
      </c>
      <c r="F82" s="162">
        <v>0</v>
      </c>
      <c r="G82" s="162">
        <v>0</v>
      </c>
      <c r="H82" s="162">
        <v>0</v>
      </c>
      <c r="I82" s="162">
        <v>0</v>
      </c>
      <c r="J82" s="163">
        <v>0</v>
      </c>
      <c r="K82" s="163">
        <v>0.1</v>
      </c>
      <c r="L82" s="163">
        <v>0</v>
      </c>
      <c r="M82" s="163">
        <v>6.4</v>
      </c>
      <c r="N82" s="163">
        <v>2.5</v>
      </c>
      <c r="O82" s="163">
        <v>2.5</v>
      </c>
      <c r="P82" s="163">
        <v>0</v>
      </c>
      <c r="Q82" s="163">
        <v>0</v>
      </c>
      <c r="R82" s="162">
        <v>0</v>
      </c>
      <c r="S82" s="163">
        <v>0</v>
      </c>
      <c r="T82" s="162">
        <v>0.1</v>
      </c>
      <c r="U82" s="162">
        <v>0</v>
      </c>
      <c r="V82" s="162">
        <v>0</v>
      </c>
      <c r="W82" s="162">
        <v>0.1</v>
      </c>
      <c r="X82" s="162">
        <v>0.1</v>
      </c>
      <c r="Y82" s="162">
        <v>0.1</v>
      </c>
      <c r="Z82" s="162">
        <v>0</v>
      </c>
      <c r="AA82" s="162">
        <v>0</v>
      </c>
      <c r="AB82" s="162">
        <v>0</v>
      </c>
      <c r="AC82" s="162">
        <v>0</v>
      </c>
      <c r="AD82" s="162">
        <v>0</v>
      </c>
      <c r="AE82" s="162">
        <v>0</v>
      </c>
      <c r="AF82" s="162">
        <v>0.1</v>
      </c>
      <c r="AG82" s="162">
        <v>0</v>
      </c>
      <c r="AH82" s="162">
        <v>10.6</v>
      </c>
      <c r="AI82" s="159">
        <f t="shared" si="2"/>
        <v>24</v>
      </c>
      <c r="AJ82" s="160"/>
    </row>
    <row r="83" spans="1:36" ht="17.25" customHeight="1" x14ac:dyDescent="0.2">
      <c r="A83" s="153">
        <v>1889</v>
      </c>
      <c r="B83" s="154" t="s">
        <v>77</v>
      </c>
      <c r="C83" s="178"/>
      <c r="D83" s="162">
        <v>0</v>
      </c>
      <c r="E83" s="162">
        <v>4</v>
      </c>
      <c r="F83" s="162">
        <v>0</v>
      </c>
      <c r="G83" s="162">
        <v>0</v>
      </c>
      <c r="H83" s="162">
        <v>0</v>
      </c>
      <c r="I83" s="162">
        <v>0</v>
      </c>
      <c r="J83" s="163">
        <v>0</v>
      </c>
      <c r="K83" s="163">
        <v>0</v>
      </c>
      <c r="L83" s="163">
        <v>0</v>
      </c>
      <c r="M83" s="163">
        <v>11.8</v>
      </c>
      <c r="N83" s="163">
        <v>5.2</v>
      </c>
      <c r="O83" s="163">
        <v>1.8</v>
      </c>
      <c r="P83" s="163">
        <v>0</v>
      </c>
      <c r="Q83" s="163">
        <v>0.2</v>
      </c>
      <c r="R83" s="162">
        <v>0</v>
      </c>
      <c r="S83" s="162">
        <v>0</v>
      </c>
      <c r="T83" s="162">
        <v>0</v>
      </c>
      <c r="U83" s="162">
        <v>0</v>
      </c>
      <c r="V83" s="162">
        <v>0</v>
      </c>
      <c r="W83" s="162">
        <v>0</v>
      </c>
      <c r="X83" s="162">
        <v>0</v>
      </c>
      <c r="Y83" s="162">
        <v>0</v>
      </c>
      <c r="Z83" s="162">
        <v>0</v>
      </c>
      <c r="AA83" s="162">
        <v>0</v>
      </c>
      <c r="AB83" s="162">
        <v>0</v>
      </c>
      <c r="AC83" s="162">
        <v>0</v>
      </c>
      <c r="AD83" s="162">
        <v>0</v>
      </c>
      <c r="AE83" s="162">
        <v>0</v>
      </c>
      <c r="AF83" s="162">
        <v>0</v>
      </c>
      <c r="AG83" s="162">
        <v>0</v>
      </c>
      <c r="AH83" s="162">
        <v>15</v>
      </c>
      <c r="AI83" s="159">
        <f t="shared" si="2"/>
        <v>38</v>
      </c>
      <c r="AJ83" s="160"/>
    </row>
    <row r="84" spans="1:36" ht="8.25" customHeight="1" x14ac:dyDescent="0.2">
      <c r="C84" s="183"/>
      <c r="Y84" s="145"/>
      <c r="AI84" s="184"/>
      <c r="AJ84" s="185"/>
    </row>
    <row r="85" spans="1:36" ht="17.25" customHeight="1" x14ac:dyDescent="0.2">
      <c r="B85" s="186" t="s">
        <v>78</v>
      </c>
      <c r="C85" s="187">
        <v>61.9</v>
      </c>
      <c r="D85" s="188">
        <v>0</v>
      </c>
      <c r="E85" s="188">
        <v>5.0999999999999996</v>
      </c>
      <c r="F85" s="188">
        <v>0.8</v>
      </c>
      <c r="G85" s="188">
        <v>0</v>
      </c>
      <c r="H85" s="188">
        <v>0</v>
      </c>
      <c r="I85" s="188">
        <v>0</v>
      </c>
      <c r="J85" s="188">
        <v>0</v>
      </c>
      <c r="K85" s="188">
        <v>0</v>
      </c>
      <c r="L85" s="188">
        <v>0.6</v>
      </c>
      <c r="M85" s="189"/>
      <c r="N85" s="189"/>
      <c r="O85" s="189">
        <v>37.6</v>
      </c>
      <c r="P85" s="190">
        <v>0.3</v>
      </c>
      <c r="Q85" s="190">
        <v>0</v>
      </c>
      <c r="R85" s="190">
        <v>1.7</v>
      </c>
      <c r="S85" s="190">
        <v>2</v>
      </c>
      <c r="T85" s="190">
        <v>0</v>
      </c>
      <c r="U85" s="190">
        <v>0</v>
      </c>
      <c r="V85" s="190">
        <v>0</v>
      </c>
      <c r="W85" s="190">
        <v>0</v>
      </c>
      <c r="X85" s="190">
        <v>0</v>
      </c>
      <c r="Y85" s="190">
        <v>0</v>
      </c>
      <c r="Z85" s="190">
        <v>0</v>
      </c>
      <c r="AA85" s="190">
        <v>0</v>
      </c>
      <c r="AB85" s="190">
        <v>0</v>
      </c>
      <c r="AC85" s="190">
        <v>0</v>
      </c>
      <c r="AD85" s="190">
        <v>0</v>
      </c>
      <c r="AE85" s="190">
        <v>0</v>
      </c>
      <c r="AF85" s="190">
        <v>0.1</v>
      </c>
      <c r="AG85" s="188">
        <v>0</v>
      </c>
      <c r="AH85" s="188">
        <v>9.6</v>
      </c>
      <c r="AI85" s="150">
        <v>59.8</v>
      </c>
      <c r="AJ85" s="191">
        <f>AI85/C85</f>
        <v>0.96607431340872374</v>
      </c>
    </row>
    <row r="86" spans="1:36" s="192" customFormat="1" ht="12.75" customHeight="1" x14ac:dyDescent="0.2">
      <c r="B86" s="193"/>
      <c r="C86" s="194"/>
      <c r="E86" s="195"/>
      <c r="F86" s="195"/>
      <c r="G86" s="196"/>
      <c r="H86" s="195" t="s">
        <v>79</v>
      </c>
      <c r="I86" s="197"/>
      <c r="K86" s="198"/>
      <c r="L86" s="195" t="s">
        <v>80</v>
      </c>
      <c r="M86" s="197"/>
      <c r="N86" s="197"/>
      <c r="O86" s="197"/>
      <c r="P86" s="195" t="s">
        <v>81</v>
      </c>
      <c r="Q86" s="197"/>
      <c r="R86" s="197"/>
      <c r="S86" s="197"/>
      <c r="T86" s="197"/>
      <c r="U86" s="197" t="s">
        <v>82</v>
      </c>
      <c r="W86" s="197"/>
      <c r="X86" s="197"/>
      <c r="Y86" s="197"/>
      <c r="Z86" s="197"/>
      <c r="AA86" s="197"/>
      <c r="AB86" s="197"/>
      <c r="AC86" s="197"/>
      <c r="AD86" s="197"/>
      <c r="AE86" s="197"/>
      <c r="AF86" s="197"/>
      <c r="AG86" s="197"/>
      <c r="AH86" s="197"/>
      <c r="AI86" s="197"/>
      <c r="AJ86" s="197"/>
    </row>
    <row r="87" spans="1:36" x14ac:dyDescent="0.2">
      <c r="AI87" s="199"/>
      <c r="AJ87" s="200"/>
    </row>
    <row r="88" spans="1:36" x14ac:dyDescent="0.2">
      <c r="AI88" s="199"/>
      <c r="AJ88" s="200"/>
    </row>
    <row r="89" spans="1:36" x14ac:dyDescent="0.2">
      <c r="AI89" s="201"/>
    </row>
    <row r="90" spans="1:36" x14ac:dyDescent="0.2">
      <c r="AI90" s="201"/>
    </row>
    <row r="91" spans="1:36" x14ac:dyDescent="0.2">
      <c r="AI91" s="201"/>
    </row>
    <row r="92" spans="1:36" x14ac:dyDescent="0.2">
      <c r="AI92" s="201"/>
    </row>
  </sheetData>
  <mergeCells count="9">
    <mergeCell ref="S56:T56"/>
    <mergeCell ref="M59:O59"/>
    <mergeCell ref="M67:P67"/>
    <mergeCell ref="J1:Y1"/>
    <mergeCell ref="A41:B41"/>
    <mergeCell ref="M43:O43"/>
    <mergeCell ref="D46:Y46"/>
    <mergeCell ref="N49:V49"/>
    <mergeCell ref="D53:AH53"/>
  </mergeCells>
  <conditionalFormatting sqref="D4:E52 P68 P59:P66 F47:L52 L78:Y85 Z46:AD46 Y47:AD52 AJ4:AJ85 AI69:AI85 Q4:AD45 AE4:AI52 M60:O68 M59 Z79:AH85 Z78:AE78 F44:P45 F43:M43 M47:X48 M50:X52 M49:N49 L70:AH77 F4:P42 Q57:X68 Q56:S56 U56:X56 M54:P58 AI53 Y54:AI68 L54:L68 Q54:X55 D53 D54:K85">
    <cfRule type="cellIs" dxfId="222" priority="5" stopIfTrue="1" operator="equal">
      <formula>0</formula>
    </cfRule>
  </conditionalFormatting>
  <conditionalFormatting sqref="AF78:AH78">
    <cfRule type="cellIs" dxfId="221" priority="4" stopIfTrue="1" operator="equal">
      <formula>0</formula>
    </cfRule>
  </conditionalFormatting>
  <conditionalFormatting sqref="P43">
    <cfRule type="cellIs" dxfId="220" priority="3" stopIfTrue="1" operator="equal">
      <formula>0</formula>
    </cfRule>
  </conditionalFormatting>
  <conditionalFormatting sqref="W49:X49">
    <cfRule type="cellIs" dxfId="219" priority="2" stopIfTrue="1" operator="equal">
      <formula>0</formula>
    </cfRule>
  </conditionalFormatting>
  <conditionalFormatting sqref="L69:AH69">
    <cfRule type="cellIs" dxfId="218" priority="1" stopIfTrue="1" operator="equal">
      <formula>0</formula>
    </cfRule>
  </conditionalFormatting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I92"/>
  <sheetViews>
    <sheetView zoomScaleNormal="100" workbookViewId="0">
      <selection activeCell="F36" sqref="F36"/>
    </sheetView>
  </sheetViews>
  <sheetFormatPr defaultColWidth="9.140625" defaultRowHeight="12.75" x14ac:dyDescent="0.2"/>
  <cols>
    <col min="1" max="1" width="5" style="72" bestFit="1" customWidth="1"/>
    <col min="2" max="2" width="26.42578125" style="77" bestFit="1" customWidth="1"/>
    <col min="3" max="3" width="6" style="78" customWidth="1"/>
    <col min="4" max="33" width="4.7109375" style="79" customWidth="1"/>
    <col min="34" max="34" width="5.85546875" style="80" customWidth="1"/>
    <col min="35" max="35" width="6.140625" style="202" bestFit="1" customWidth="1"/>
    <col min="36" max="16384" width="9.140625" style="76"/>
  </cols>
  <sheetData>
    <row r="1" spans="1:35" x14ac:dyDescent="0.2">
      <c r="B1" s="73"/>
      <c r="C1" s="74"/>
      <c r="D1" s="74"/>
      <c r="E1" s="74"/>
      <c r="F1" s="74"/>
      <c r="G1" s="74"/>
      <c r="H1" s="74"/>
      <c r="I1" s="74"/>
      <c r="J1" s="375" t="s">
        <v>94</v>
      </c>
      <c r="K1" s="390"/>
      <c r="L1" s="390"/>
      <c r="M1" s="390"/>
      <c r="N1" s="390"/>
      <c r="O1" s="390"/>
      <c r="P1" s="390"/>
      <c r="Q1" s="390"/>
      <c r="R1" s="390"/>
      <c r="S1" s="390"/>
      <c r="T1" s="390"/>
      <c r="U1" s="390"/>
      <c r="V1" s="390"/>
      <c r="W1" s="390"/>
      <c r="X1" s="390"/>
      <c r="Y1" s="390"/>
      <c r="Z1" s="74"/>
      <c r="AA1" s="74"/>
      <c r="AB1" s="74"/>
      <c r="AC1" s="74"/>
      <c r="AD1" s="74"/>
      <c r="AE1" s="74"/>
      <c r="AF1" s="74"/>
      <c r="AG1" s="74"/>
      <c r="AH1" s="74"/>
    </row>
    <row r="2" spans="1:35" ht="6" customHeight="1" x14ac:dyDescent="0.2"/>
    <row r="3" spans="1:35" s="87" customFormat="1" ht="38.25" x14ac:dyDescent="0.25">
      <c r="A3" s="341" t="s">
        <v>0</v>
      </c>
      <c r="B3" s="342" t="s">
        <v>1</v>
      </c>
      <c r="C3" s="85" t="s">
        <v>2</v>
      </c>
      <c r="D3" s="84">
        <v>1</v>
      </c>
      <c r="E3" s="84">
        <v>2</v>
      </c>
      <c r="F3" s="84">
        <v>3</v>
      </c>
      <c r="G3" s="84">
        <v>4</v>
      </c>
      <c r="H3" s="84">
        <v>5</v>
      </c>
      <c r="I3" s="84">
        <v>6</v>
      </c>
      <c r="J3" s="84">
        <v>7</v>
      </c>
      <c r="K3" s="203">
        <v>8</v>
      </c>
      <c r="L3" s="203">
        <v>9</v>
      </c>
      <c r="M3" s="203">
        <v>10</v>
      </c>
      <c r="N3" s="203">
        <v>11</v>
      </c>
      <c r="O3" s="203">
        <v>12</v>
      </c>
      <c r="P3" s="84">
        <v>13</v>
      </c>
      <c r="Q3" s="84">
        <v>14</v>
      </c>
      <c r="R3" s="84">
        <v>15</v>
      </c>
      <c r="S3" s="84">
        <v>16</v>
      </c>
      <c r="T3" s="84">
        <v>17</v>
      </c>
      <c r="U3" s="84">
        <v>18</v>
      </c>
      <c r="V3" s="84">
        <v>19</v>
      </c>
      <c r="W3" s="84">
        <v>20</v>
      </c>
      <c r="X3" s="84">
        <v>21</v>
      </c>
      <c r="Y3" s="84">
        <v>22</v>
      </c>
      <c r="Z3" s="84">
        <v>23</v>
      </c>
      <c r="AA3" s="84">
        <v>24</v>
      </c>
      <c r="AB3" s="84">
        <v>25</v>
      </c>
      <c r="AC3" s="84">
        <v>26</v>
      </c>
      <c r="AD3" s="84">
        <v>27</v>
      </c>
      <c r="AE3" s="84">
        <v>28</v>
      </c>
      <c r="AF3" s="84">
        <v>29</v>
      </c>
      <c r="AG3" s="84">
        <v>30</v>
      </c>
      <c r="AH3" s="85" t="s">
        <v>3</v>
      </c>
      <c r="AI3" s="204" t="s">
        <v>4</v>
      </c>
    </row>
    <row r="4" spans="1:35" s="96" customFormat="1" ht="17.25" customHeight="1" x14ac:dyDescent="0.2">
      <c r="A4" s="338">
        <v>10</v>
      </c>
      <c r="B4" s="339" t="s">
        <v>5</v>
      </c>
      <c r="C4" s="340">
        <v>33.700000000000003</v>
      </c>
      <c r="D4" s="91">
        <v>4.3</v>
      </c>
      <c r="E4" s="91">
        <v>0</v>
      </c>
      <c r="F4" s="91">
        <v>0</v>
      </c>
      <c r="G4" s="91">
        <v>0</v>
      </c>
      <c r="H4" s="91">
        <v>0</v>
      </c>
      <c r="I4" s="91">
        <v>0</v>
      </c>
      <c r="J4" s="91">
        <v>0</v>
      </c>
      <c r="K4" s="92">
        <v>0</v>
      </c>
      <c r="L4" s="92">
        <v>0</v>
      </c>
      <c r="M4" s="92">
        <v>0</v>
      </c>
      <c r="N4" s="92">
        <v>0</v>
      </c>
      <c r="O4" s="92">
        <v>0.6</v>
      </c>
      <c r="P4" s="91">
        <v>2</v>
      </c>
      <c r="Q4" s="91">
        <v>0</v>
      </c>
      <c r="R4" s="91">
        <v>0</v>
      </c>
      <c r="S4" s="91">
        <v>0</v>
      </c>
      <c r="T4" s="91">
        <v>0</v>
      </c>
      <c r="U4" s="91">
        <v>0</v>
      </c>
      <c r="V4" s="91">
        <v>0</v>
      </c>
      <c r="W4" s="91">
        <v>0</v>
      </c>
      <c r="X4" s="91">
        <v>0</v>
      </c>
      <c r="Y4" s="91">
        <v>0</v>
      </c>
      <c r="Z4" s="91">
        <v>0</v>
      </c>
      <c r="AA4" s="93">
        <v>0</v>
      </c>
      <c r="AB4" s="93">
        <v>0</v>
      </c>
      <c r="AC4" s="93">
        <v>0</v>
      </c>
      <c r="AD4" s="93">
        <v>0</v>
      </c>
      <c r="AE4" s="93">
        <v>0</v>
      </c>
      <c r="AF4" s="93">
        <v>0</v>
      </c>
      <c r="AG4" s="93">
        <v>0</v>
      </c>
      <c r="AH4" s="94">
        <f t="shared" ref="AH4:AH40" si="0">SUM(D4:AG4)</f>
        <v>6.8999999999999995</v>
      </c>
      <c r="AI4" s="95">
        <f t="shared" ref="AI4:AI40" si="1">AH4/C4</f>
        <v>0.20474777448071213</v>
      </c>
    </row>
    <row r="5" spans="1:35" s="87" customFormat="1" ht="17.25" customHeight="1" x14ac:dyDescent="0.2">
      <c r="A5" s="88">
        <v>38</v>
      </c>
      <c r="B5" s="17" t="s">
        <v>6</v>
      </c>
      <c r="C5" s="90">
        <v>22.5</v>
      </c>
      <c r="D5" s="92">
        <v>9</v>
      </c>
      <c r="E5" s="92">
        <v>0</v>
      </c>
      <c r="F5" s="92">
        <v>0</v>
      </c>
      <c r="G5" s="92">
        <v>0</v>
      </c>
      <c r="H5" s="92">
        <v>0</v>
      </c>
      <c r="I5" s="92">
        <v>0</v>
      </c>
      <c r="J5" s="92">
        <v>0</v>
      </c>
      <c r="K5" s="92">
        <v>0</v>
      </c>
      <c r="L5" s="92">
        <v>0</v>
      </c>
      <c r="M5" s="92">
        <v>0</v>
      </c>
      <c r="N5" s="92">
        <v>0</v>
      </c>
      <c r="O5" s="92">
        <v>0</v>
      </c>
      <c r="P5" s="92">
        <v>4.5</v>
      </c>
      <c r="Q5" s="92">
        <v>0</v>
      </c>
      <c r="R5" s="92">
        <v>0</v>
      </c>
      <c r="S5" s="92">
        <v>0</v>
      </c>
      <c r="T5" s="92">
        <v>0</v>
      </c>
      <c r="U5" s="92">
        <v>0</v>
      </c>
      <c r="V5" s="92">
        <v>0</v>
      </c>
      <c r="W5" s="92">
        <v>0</v>
      </c>
      <c r="X5" s="92">
        <v>0</v>
      </c>
      <c r="Y5" s="92">
        <v>0</v>
      </c>
      <c r="Z5" s="92">
        <v>0</v>
      </c>
      <c r="AA5" s="92">
        <v>0</v>
      </c>
      <c r="AB5" s="92">
        <v>0</v>
      </c>
      <c r="AC5" s="92">
        <v>0</v>
      </c>
      <c r="AD5" s="92">
        <v>0</v>
      </c>
      <c r="AE5" s="92">
        <v>0</v>
      </c>
      <c r="AF5" s="97">
        <v>0</v>
      </c>
      <c r="AG5" s="97">
        <v>0</v>
      </c>
      <c r="AH5" s="94">
        <f t="shared" si="0"/>
        <v>13.5</v>
      </c>
      <c r="AI5" s="95">
        <f t="shared" si="1"/>
        <v>0.6</v>
      </c>
    </row>
    <row r="6" spans="1:35" s="87" customFormat="1" ht="17.25" customHeight="1" x14ac:dyDescent="0.2">
      <c r="A6" s="88">
        <v>40</v>
      </c>
      <c r="B6" s="17" t="s">
        <v>7</v>
      </c>
      <c r="C6" s="90">
        <v>26.5</v>
      </c>
      <c r="D6" s="92">
        <v>0</v>
      </c>
      <c r="E6" s="92">
        <v>0</v>
      </c>
      <c r="F6" s="92">
        <v>0</v>
      </c>
      <c r="G6" s="92">
        <v>0</v>
      </c>
      <c r="H6" s="92">
        <v>0</v>
      </c>
      <c r="I6" s="92">
        <v>0</v>
      </c>
      <c r="J6" s="92">
        <v>0</v>
      </c>
      <c r="K6" s="92">
        <v>0</v>
      </c>
      <c r="L6" s="92">
        <v>0</v>
      </c>
      <c r="M6" s="92">
        <v>0</v>
      </c>
      <c r="N6" s="92">
        <v>0</v>
      </c>
      <c r="O6" s="92" t="s">
        <v>28</v>
      </c>
      <c r="P6" s="92">
        <v>0.9</v>
      </c>
      <c r="Q6" s="92">
        <v>0</v>
      </c>
      <c r="R6" s="92">
        <v>0</v>
      </c>
      <c r="S6" s="92">
        <v>0</v>
      </c>
      <c r="T6" s="92">
        <v>0</v>
      </c>
      <c r="U6" s="92">
        <v>0</v>
      </c>
      <c r="V6" s="92">
        <v>0</v>
      </c>
      <c r="W6" s="92">
        <v>0</v>
      </c>
      <c r="X6" s="92">
        <v>0</v>
      </c>
      <c r="Y6" s="92">
        <v>0</v>
      </c>
      <c r="Z6" s="92">
        <v>0</v>
      </c>
      <c r="AA6" s="92">
        <v>0</v>
      </c>
      <c r="AB6" s="92">
        <v>0</v>
      </c>
      <c r="AC6" s="92">
        <v>0</v>
      </c>
      <c r="AD6" s="92">
        <v>0</v>
      </c>
      <c r="AE6" s="92">
        <v>0</v>
      </c>
      <c r="AF6" s="97">
        <v>0</v>
      </c>
      <c r="AG6" s="97">
        <v>0</v>
      </c>
      <c r="AH6" s="94">
        <f t="shared" si="0"/>
        <v>0.9</v>
      </c>
      <c r="AI6" s="95">
        <f t="shared" si="1"/>
        <v>3.3962264150943396E-2</v>
      </c>
    </row>
    <row r="7" spans="1:35" s="87" customFormat="1" ht="17.25" customHeight="1" x14ac:dyDescent="0.2">
      <c r="A7" s="88">
        <v>63</v>
      </c>
      <c r="B7" s="17" t="s">
        <v>8</v>
      </c>
      <c r="C7" s="90">
        <v>29</v>
      </c>
      <c r="D7" s="92">
        <v>2.7</v>
      </c>
      <c r="E7" s="92">
        <v>0</v>
      </c>
      <c r="F7" s="92">
        <v>0</v>
      </c>
      <c r="G7" s="92">
        <v>0</v>
      </c>
      <c r="H7" s="92">
        <v>0</v>
      </c>
      <c r="I7" s="92">
        <v>0</v>
      </c>
      <c r="J7" s="92">
        <v>0</v>
      </c>
      <c r="K7" s="92">
        <v>0</v>
      </c>
      <c r="L7" s="92">
        <v>0</v>
      </c>
      <c r="M7" s="92">
        <v>0</v>
      </c>
      <c r="N7" s="92">
        <v>0</v>
      </c>
      <c r="O7" s="92">
        <v>0.2</v>
      </c>
      <c r="P7" s="92">
        <v>0.7</v>
      </c>
      <c r="Q7" s="92">
        <v>0</v>
      </c>
      <c r="R7" s="92">
        <v>0</v>
      </c>
      <c r="S7" s="92">
        <v>0</v>
      </c>
      <c r="T7" s="92">
        <v>0</v>
      </c>
      <c r="U7" s="92">
        <v>0</v>
      </c>
      <c r="V7" s="92">
        <v>0</v>
      </c>
      <c r="W7" s="92">
        <v>0</v>
      </c>
      <c r="X7" s="92">
        <v>0</v>
      </c>
      <c r="Y7" s="92">
        <v>0</v>
      </c>
      <c r="Z7" s="92">
        <v>0</v>
      </c>
      <c r="AA7" s="92">
        <v>0</v>
      </c>
      <c r="AB7" s="92">
        <v>0</v>
      </c>
      <c r="AC7" s="92">
        <v>0</v>
      </c>
      <c r="AD7" s="92">
        <v>0</v>
      </c>
      <c r="AE7" s="92">
        <v>0</v>
      </c>
      <c r="AF7" s="97">
        <v>0</v>
      </c>
      <c r="AG7" s="97">
        <v>0</v>
      </c>
      <c r="AH7" s="94">
        <f t="shared" si="0"/>
        <v>3.6000000000000005</v>
      </c>
      <c r="AI7" s="95">
        <f t="shared" si="1"/>
        <v>0.12413793103448277</v>
      </c>
    </row>
    <row r="8" spans="1:35" s="87" customFormat="1" ht="17.25" customHeight="1" x14ac:dyDescent="0.2">
      <c r="A8" s="88">
        <v>82</v>
      </c>
      <c r="B8" s="17" t="s">
        <v>9</v>
      </c>
      <c r="C8" s="90">
        <v>24</v>
      </c>
      <c r="D8" s="92">
        <v>0</v>
      </c>
      <c r="E8" s="92">
        <v>0</v>
      </c>
      <c r="F8" s="92">
        <v>0</v>
      </c>
      <c r="G8" s="92">
        <v>0</v>
      </c>
      <c r="H8" s="92">
        <v>0</v>
      </c>
      <c r="I8" s="92">
        <v>0</v>
      </c>
      <c r="J8" s="92">
        <v>0</v>
      </c>
      <c r="K8" s="92" t="s">
        <v>28</v>
      </c>
      <c r="L8" s="92">
        <v>0</v>
      </c>
      <c r="M8" s="92">
        <v>0</v>
      </c>
      <c r="N8" s="92" t="s">
        <v>28</v>
      </c>
      <c r="O8" s="92">
        <v>0.9</v>
      </c>
      <c r="P8" s="92">
        <v>1.7</v>
      </c>
      <c r="Q8" s="92" t="s">
        <v>28</v>
      </c>
      <c r="R8" s="92">
        <v>0</v>
      </c>
      <c r="S8" s="92">
        <v>0</v>
      </c>
      <c r="T8" s="92">
        <v>0</v>
      </c>
      <c r="U8" s="92">
        <v>0</v>
      </c>
      <c r="V8" s="92">
        <v>0</v>
      </c>
      <c r="W8" s="92">
        <v>0</v>
      </c>
      <c r="X8" s="92">
        <v>0</v>
      </c>
      <c r="Y8" s="92">
        <v>0</v>
      </c>
      <c r="Z8" s="92">
        <v>0</v>
      </c>
      <c r="AA8" s="92">
        <v>0</v>
      </c>
      <c r="AB8" s="92">
        <v>0</v>
      </c>
      <c r="AC8" s="92">
        <v>0</v>
      </c>
      <c r="AD8" s="92">
        <v>0</v>
      </c>
      <c r="AE8" s="92">
        <v>0</v>
      </c>
      <c r="AF8" s="97">
        <v>0</v>
      </c>
      <c r="AG8" s="97">
        <v>0</v>
      </c>
      <c r="AH8" s="94">
        <f t="shared" si="0"/>
        <v>2.6</v>
      </c>
      <c r="AI8" s="95">
        <f t="shared" si="1"/>
        <v>0.10833333333333334</v>
      </c>
    </row>
    <row r="9" spans="1:35" ht="17.25" customHeight="1" x14ac:dyDescent="0.2">
      <c r="A9" s="88">
        <v>90</v>
      </c>
      <c r="B9" s="25" t="s">
        <v>84</v>
      </c>
      <c r="C9" s="90">
        <v>28.2</v>
      </c>
      <c r="D9" s="92">
        <v>0</v>
      </c>
      <c r="E9" s="205">
        <v>0</v>
      </c>
      <c r="F9" s="92">
        <v>0</v>
      </c>
      <c r="G9" s="92">
        <v>0</v>
      </c>
      <c r="H9" s="92">
        <v>0</v>
      </c>
      <c r="I9" s="92">
        <v>0</v>
      </c>
      <c r="J9" s="92">
        <v>0</v>
      </c>
      <c r="K9" s="92">
        <v>0</v>
      </c>
      <c r="L9" s="92">
        <v>0</v>
      </c>
      <c r="M9" s="92">
        <v>0</v>
      </c>
      <c r="N9" s="92">
        <v>0</v>
      </c>
      <c r="O9" s="92">
        <v>0</v>
      </c>
      <c r="P9" s="92" t="s">
        <v>28</v>
      </c>
      <c r="Q9" s="92">
        <v>0</v>
      </c>
      <c r="R9" s="92">
        <v>0</v>
      </c>
      <c r="S9" s="92">
        <v>0</v>
      </c>
      <c r="T9" s="92">
        <v>0</v>
      </c>
      <c r="U9" s="92">
        <v>0</v>
      </c>
      <c r="V9" s="92">
        <v>0</v>
      </c>
      <c r="W9" s="92">
        <v>0</v>
      </c>
      <c r="X9" s="92">
        <v>0</v>
      </c>
      <c r="Y9" s="92">
        <v>0</v>
      </c>
      <c r="Z9" s="92">
        <v>0</v>
      </c>
      <c r="AA9" s="92">
        <v>0</v>
      </c>
      <c r="AB9" s="92">
        <v>0</v>
      </c>
      <c r="AC9" s="92">
        <v>0</v>
      </c>
      <c r="AD9" s="92">
        <v>0</v>
      </c>
      <c r="AE9" s="92">
        <v>0</v>
      </c>
      <c r="AF9" s="97">
        <v>0</v>
      </c>
      <c r="AG9" s="97">
        <v>0</v>
      </c>
      <c r="AH9" s="94">
        <f t="shared" si="0"/>
        <v>0</v>
      </c>
      <c r="AI9" s="95">
        <f t="shared" si="1"/>
        <v>0</v>
      </c>
    </row>
    <row r="10" spans="1:35" ht="17.25" customHeight="1" x14ac:dyDescent="0.2">
      <c r="A10" s="88">
        <v>94</v>
      </c>
      <c r="B10" s="17" t="s">
        <v>10</v>
      </c>
      <c r="C10" s="90">
        <v>24</v>
      </c>
      <c r="D10" s="92">
        <v>0</v>
      </c>
      <c r="E10" s="205">
        <v>0</v>
      </c>
      <c r="F10" s="92">
        <v>0</v>
      </c>
      <c r="G10" s="92">
        <v>0</v>
      </c>
      <c r="H10" s="92">
        <v>0</v>
      </c>
      <c r="I10" s="92">
        <v>0</v>
      </c>
      <c r="J10" s="92">
        <v>0</v>
      </c>
      <c r="K10" s="92">
        <v>0</v>
      </c>
      <c r="L10" s="92">
        <v>0</v>
      </c>
      <c r="M10" s="92">
        <v>0</v>
      </c>
      <c r="N10" s="92">
        <v>0</v>
      </c>
      <c r="O10" s="92">
        <v>1.2</v>
      </c>
      <c r="P10" s="92">
        <v>2</v>
      </c>
      <c r="Q10" s="92">
        <v>0</v>
      </c>
      <c r="R10" s="92">
        <v>0</v>
      </c>
      <c r="S10" s="92">
        <v>0</v>
      </c>
      <c r="T10" s="92">
        <v>0</v>
      </c>
      <c r="U10" s="92">
        <v>0</v>
      </c>
      <c r="V10" s="92">
        <v>0</v>
      </c>
      <c r="W10" s="92">
        <v>0</v>
      </c>
      <c r="X10" s="92">
        <v>0</v>
      </c>
      <c r="Y10" s="92">
        <v>0</v>
      </c>
      <c r="Z10" s="92">
        <v>0</v>
      </c>
      <c r="AA10" s="92">
        <v>0</v>
      </c>
      <c r="AB10" s="92">
        <v>0</v>
      </c>
      <c r="AC10" s="92">
        <v>0</v>
      </c>
      <c r="AD10" s="92">
        <v>0</v>
      </c>
      <c r="AE10" s="92">
        <v>0</v>
      </c>
      <c r="AF10" s="97">
        <v>0</v>
      </c>
      <c r="AG10" s="97">
        <v>0</v>
      </c>
      <c r="AH10" s="94">
        <f t="shared" si="0"/>
        <v>3.2</v>
      </c>
      <c r="AI10" s="95">
        <f t="shared" si="1"/>
        <v>0.13333333333333333</v>
      </c>
    </row>
    <row r="11" spans="1:35" ht="17.25" customHeight="1" x14ac:dyDescent="0.2">
      <c r="A11" s="88">
        <v>105</v>
      </c>
      <c r="B11" s="17" t="s">
        <v>85</v>
      </c>
      <c r="C11" s="90">
        <v>36.4</v>
      </c>
      <c r="D11" s="92">
        <v>6.5</v>
      </c>
      <c r="E11" s="205">
        <v>0</v>
      </c>
      <c r="F11" s="92">
        <v>0</v>
      </c>
      <c r="G11" s="92">
        <v>0</v>
      </c>
      <c r="H11" s="92">
        <v>0</v>
      </c>
      <c r="I11" s="92">
        <v>0</v>
      </c>
      <c r="J11" s="92">
        <v>0</v>
      </c>
      <c r="K11" s="92">
        <v>0</v>
      </c>
      <c r="L11" s="92">
        <v>0</v>
      </c>
      <c r="M11" s="92">
        <v>0</v>
      </c>
      <c r="N11" s="92">
        <v>0</v>
      </c>
      <c r="O11" s="92">
        <v>1.2</v>
      </c>
      <c r="P11" s="92">
        <v>1.4</v>
      </c>
      <c r="Q11" s="92">
        <v>0</v>
      </c>
      <c r="R11" s="92">
        <v>0</v>
      </c>
      <c r="S11" s="92">
        <v>0</v>
      </c>
      <c r="T11" s="92">
        <v>0</v>
      </c>
      <c r="U11" s="92">
        <v>0</v>
      </c>
      <c r="V11" s="92">
        <v>0</v>
      </c>
      <c r="W11" s="92">
        <v>0</v>
      </c>
      <c r="X11" s="92">
        <v>0</v>
      </c>
      <c r="Y11" s="92">
        <v>0</v>
      </c>
      <c r="Z11" s="92">
        <v>0</v>
      </c>
      <c r="AA11" s="92">
        <v>0</v>
      </c>
      <c r="AB11" s="92">
        <v>0</v>
      </c>
      <c r="AC11" s="92">
        <v>0</v>
      </c>
      <c r="AD11" s="92">
        <v>0</v>
      </c>
      <c r="AE11" s="92">
        <v>0</v>
      </c>
      <c r="AF11" s="97">
        <v>0</v>
      </c>
      <c r="AG11" s="97">
        <v>0</v>
      </c>
      <c r="AH11" s="94">
        <f t="shared" si="0"/>
        <v>9.1</v>
      </c>
      <c r="AI11" s="95">
        <f t="shared" si="1"/>
        <v>0.25</v>
      </c>
    </row>
    <row r="12" spans="1:35" ht="17.25" customHeight="1" x14ac:dyDescent="0.2">
      <c r="A12" s="88">
        <v>120</v>
      </c>
      <c r="B12" s="17" t="s">
        <v>12</v>
      </c>
      <c r="C12" s="90">
        <v>47.9</v>
      </c>
      <c r="D12" s="92">
        <v>7.7</v>
      </c>
      <c r="E12" s="205">
        <v>0</v>
      </c>
      <c r="F12" s="92">
        <v>0</v>
      </c>
      <c r="G12" s="92">
        <v>0</v>
      </c>
      <c r="H12" s="92">
        <v>0</v>
      </c>
      <c r="I12" s="92">
        <v>0</v>
      </c>
      <c r="J12" s="92">
        <v>0</v>
      </c>
      <c r="K12" s="92">
        <v>0</v>
      </c>
      <c r="L12" s="92">
        <v>0</v>
      </c>
      <c r="M12" s="92">
        <v>0</v>
      </c>
      <c r="N12" s="92">
        <v>0</v>
      </c>
      <c r="O12" s="92">
        <v>2.4</v>
      </c>
      <c r="P12" s="92">
        <v>5.6</v>
      </c>
      <c r="Q12" s="92">
        <v>0</v>
      </c>
      <c r="R12" s="92">
        <v>0</v>
      </c>
      <c r="S12" s="92">
        <v>0</v>
      </c>
      <c r="T12" s="92">
        <v>0</v>
      </c>
      <c r="U12" s="92">
        <v>0.1</v>
      </c>
      <c r="V12" s="92">
        <v>0</v>
      </c>
      <c r="W12" s="92">
        <v>0</v>
      </c>
      <c r="X12" s="92">
        <v>0</v>
      </c>
      <c r="Y12" s="92">
        <v>0</v>
      </c>
      <c r="Z12" s="92">
        <v>0</v>
      </c>
      <c r="AA12" s="92">
        <v>0</v>
      </c>
      <c r="AB12" s="92">
        <v>0</v>
      </c>
      <c r="AC12" s="92">
        <v>0</v>
      </c>
      <c r="AD12" s="92">
        <v>0</v>
      </c>
      <c r="AE12" s="92">
        <v>0</v>
      </c>
      <c r="AF12" s="97">
        <v>0</v>
      </c>
      <c r="AG12" s="97">
        <v>0</v>
      </c>
      <c r="AH12" s="94">
        <f t="shared" si="0"/>
        <v>15.799999999999999</v>
      </c>
      <c r="AI12" s="95">
        <f t="shared" si="1"/>
        <v>0.3298538622129436</v>
      </c>
    </row>
    <row r="13" spans="1:35" ht="17.25" customHeight="1" x14ac:dyDescent="0.2">
      <c r="A13" s="88">
        <v>130</v>
      </c>
      <c r="B13" s="17" t="s">
        <v>13</v>
      </c>
      <c r="C13" s="90">
        <v>57.2</v>
      </c>
      <c r="D13" s="92">
        <v>8</v>
      </c>
      <c r="E13" s="92">
        <v>0</v>
      </c>
      <c r="F13" s="92">
        <v>0</v>
      </c>
      <c r="G13" s="92">
        <v>0</v>
      </c>
      <c r="H13" s="92">
        <v>0</v>
      </c>
      <c r="I13" s="92">
        <v>0</v>
      </c>
      <c r="J13" s="92">
        <v>0</v>
      </c>
      <c r="K13" s="92">
        <v>0</v>
      </c>
      <c r="L13" s="92">
        <v>0</v>
      </c>
      <c r="M13" s="92">
        <v>0</v>
      </c>
      <c r="N13" s="92">
        <v>0</v>
      </c>
      <c r="O13" s="92">
        <v>1.4</v>
      </c>
      <c r="P13" s="92">
        <v>2.4</v>
      </c>
      <c r="Q13" s="92">
        <v>0</v>
      </c>
      <c r="R13" s="92">
        <v>0</v>
      </c>
      <c r="S13" s="92">
        <v>0</v>
      </c>
      <c r="T13" s="92" t="s">
        <v>28</v>
      </c>
      <c r="U13" s="92" t="s">
        <v>28</v>
      </c>
      <c r="V13" s="92">
        <v>0</v>
      </c>
      <c r="W13" s="92">
        <v>0</v>
      </c>
      <c r="X13" s="92">
        <v>0</v>
      </c>
      <c r="Y13" s="92">
        <v>0</v>
      </c>
      <c r="Z13" s="92">
        <v>0</v>
      </c>
      <c r="AA13" s="92">
        <v>0</v>
      </c>
      <c r="AB13" s="92">
        <v>0</v>
      </c>
      <c r="AC13" s="92">
        <v>0</v>
      </c>
      <c r="AD13" s="92">
        <v>0</v>
      </c>
      <c r="AE13" s="92">
        <v>0</v>
      </c>
      <c r="AF13" s="97">
        <v>0</v>
      </c>
      <c r="AG13" s="97">
        <v>0</v>
      </c>
      <c r="AH13" s="94">
        <f t="shared" si="0"/>
        <v>11.8</v>
      </c>
      <c r="AI13" s="95">
        <f t="shared" si="1"/>
        <v>0.2062937062937063</v>
      </c>
    </row>
    <row r="14" spans="1:35" ht="17.25" customHeight="1" x14ac:dyDescent="0.2">
      <c r="A14" s="88">
        <v>160</v>
      </c>
      <c r="B14" s="25" t="s">
        <v>14</v>
      </c>
      <c r="C14" s="90">
        <v>26.4</v>
      </c>
      <c r="D14" s="92">
        <v>0</v>
      </c>
      <c r="E14" s="92">
        <v>0</v>
      </c>
      <c r="F14" s="92">
        <v>0</v>
      </c>
      <c r="G14" s="92">
        <v>0</v>
      </c>
      <c r="H14" s="92">
        <v>0</v>
      </c>
      <c r="I14" s="92">
        <v>0</v>
      </c>
      <c r="J14" s="92">
        <v>0</v>
      </c>
      <c r="K14" s="92">
        <v>0</v>
      </c>
      <c r="L14" s="92">
        <v>0</v>
      </c>
      <c r="M14" s="92">
        <v>0</v>
      </c>
      <c r="N14" s="92">
        <v>0</v>
      </c>
      <c r="O14" s="92">
        <v>0.5</v>
      </c>
      <c r="P14" s="92" t="s">
        <v>28</v>
      </c>
      <c r="Q14" s="92">
        <v>0</v>
      </c>
      <c r="R14" s="92">
        <v>0</v>
      </c>
      <c r="S14" s="92">
        <v>0</v>
      </c>
      <c r="T14" s="92">
        <v>0</v>
      </c>
      <c r="U14" s="92">
        <v>0</v>
      </c>
      <c r="V14" s="92">
        <v>0</v>
      </c>
      <c r="W14" s="92">
        <v>0</v>
      </c>
      <c r="X14" s="92">
        <v>0</v>
      </c>
      <c r="Y14" s="92">
        <v>0</v>
      </c>
      <c r="Z14" s="92">
        <v>0</v>
      </c>
      <c r="AA14" s="92">
        <v>0</v>
      </c>
      <c r="AB14" s="92">
        <v>0</v>
      </c>
      <c r="AC14" s="92">
        <v>0</v>
      </c>
      <c r="AD14" s="92">
        <v>0</v>
      </c>
      <c r="AE14" s="92">
        <v>0</v>
      </c>
      <c r="AF14" s="97">
        <v>0</v>
      </c>
      <c r="AG14" s="97">
        <v>0</v>
      </c>
      <c r="AH14" s="94">
        <f t="shared" si="0"/>
        <v>0.5</v>
      </c>
      <c r="AI14" s="95">
        <f t="shared" si="1"/>
        <v>1.893939393939394E-2</v>
      </c>
    </row>
    <row r="15" spans="1:35" ht="17.25" customHeight="1" x14ac:dyDescent="0.2">
      <c r="A15" s="88">
        <v>178</v>
      </c>
      <c r="B15" s="25" t="s">
        <v>15</v>
      </c>
      <c r="C15" s="90">
        <v>42.8</v>
      </c>
      <c r="D15" s="92">
        <v>0</v>
      </c>
      <c r="E15" s="92">
        <v>1.9</v>
      </c>
      <c r="F15" s="92">
        <v>0</v>
      </c>
      <c r="G15" s="92">
        <v>0</v>
      </c>
      <c r="H15" s="92">
        <v>0</v>
      </c>
      <c r="I15" s="92">
        <v>0</v>
      </c>
      <c r="J15" s="92">
        <v>0</v>
      </c>
      <c r="K15" s="92">
        <v>0</v>
      </c>
      <c r="L15" s="92">
        <v>0</v>
      </c>
      <c r="M15" s="92">
        <v>0</v>
      </c>
      <c r="N15" s="92">
        <v>0</v>
      </c>
      <c r="O15" s="92">
        <v>3.2</v>
      </c>
      <c r="P15" s="92">
        <v>5.7</v>
      </c>
      <c r="Q15" s="92">
        <v>0</v>
      </c>
      <c r="R15" s="92">
        <v>0</v>
      </c>
      <c r="S15" s="92">
        <v>7.7</v>
      </c>
      <c r="T15" s="92">
        <v>0</v>
      </c>
      <c r="U15" s="92">
        <v>0.6</v>
      </c>
      <c r="V15" s="92">
        <v>0</v>
      </c>
      <c r="W15" s="92">
        <v>0</v>
      </c>
      <c r="X15" s="92">
        <v>0</v>
      </c>
      <c r="Y15" s="92">
        <v>0</v>
      </c>
      <c r="Z15" s="92">
        <v>0</v>
      </c>
      <c r="AA15" s="92">
        <v>0</v>
      </c>
      <c r="AB15" s="92">
        <v>0</v>
      </c>
      <c r="AC15" s="92">
        <v>0</v>
      </c>
      <c r="AD15" s="92">
        <v>0</v>
      </c>
      <c r="AE15" s="92">
        <v>0</v>
      </c>
      <c r="AF15" s="97">
        <v>0</v>
      </c>
      <c r="AG15" s="97">
        <v>0</v>
      </c>
      <c r="AH15" s="94">
        <f t="shared" si="0"/>
        <v>19.100000000000001</v>
      </c>
      <c r="AI15" s="95">
        <f t="shared" si="1"/>
        <v>0.44626168224299073</v>
      </c>
    </row>
    <row r="16" spans="1:35" ht="17.25" customHeight="1" x14ac:dyDescent="0.2">
      <c r="A16" s="88">
        <v>211</v>
      </c>
      <c r="B16" s="17" t="s">
        <v>16</v>
      </c>
      <c r="C16" s="90">
        <v>37</v>
      </c>
      <c r="D16" s="92">
        <v>3.8</v>
      </c>
      <c r="E16" s="92">
        <v>16</v>
      </c>
      <c r="F16" s="92">
        <v>0</v>
      </c>
      <c r="G16" s="92">
        <v>0</v>
      </c>
      <c r="H16" s="92">
        <v>0</v>
      </c>
      <c r="I16" s="92">
        <v>0</v>
      </c>
      <c r="J16" s="92">
        <v>0</v>
      </c>
      <c r="K16" s="92">
        <v>0</v>
      </c>
      <c r="L16" s="92">
        <v>0</v>
      </c>
      <c r="M16" s="92">
        <v>0</v>
      </c>
      <c r="N16" s="92">
        <v>0.4</v>
      </c>
      <c r="O16" s="92">
        <v>4.4000000000000004</v>
      </c>
      <c r="P16" s="92">
        <v>4.3</v>
      </c>
      <c r="Q16" s="92">
        <v>0</v>
      </c>
      <c r="R16" s="92">
        <v>0</v>
      </c>
      <c r="S16" s="92">
        <v>2.2999999999999998</v>
      </c>
      <c r="T16" s="92">
        <v>1</v>
      </c>
      <c r="U16" s="92">
        <v>0</v>
      </c>
      <c r="V16" s="92">
        <v>0</v>
      </c>
      <c r="W16" s="92">
        <v>0</v>
      </c>
      <c r="X16" s="92">
        <v>0</v>
      </c>
      <c r="Y16" s="92">
        <v>0</v>
      </c>
      <c r="Z16" s="92">
        <v>0</v>
      </c>
      <c r="AA16" s="92">
        <v>0</v>
      </c>
      <c r="AB16" s="92">
        <v>0</v>
      </c>
      <c r="AC16" s="92">
        <v>0</v>
      </c>
      <c r="AD16" s="92">
        <v>0</v>
      </c>
      <c r="AE16" s="92">
        <v>0</v>
      </c>
      <c r="AF16" s="97">
        <v>0</v>
      </c>
      <c r="AG16" s="97">
        <v>0</v>
      </c>
      <c r="AH16" s="94">
        <f t="shared" si="0"/>
        <v>32.200000000000003</v>
      </c>
      <c r="AI16" s="95">
        <f t="shared" si="1"/>
        <v>0.87027027027027037</v>
      </c>
    </row>
    <row r="17" spans="1:35" ht="17.25" customHeight="1" x14ac:dyDescent="0.2">
      <c r="A17" s="88">
        <v>225</v>
      </c>
      <c r="B17" s="17" t="s">
        <v>17</v>
      </c>
      <c r="C17" s="90">
        <v>53.6</v>
      </c>
      <c r="D17" s="92">
        <v>9.1999999999999993</v>
      </c>
      <c r="E17" s="92">
        <v>3.3</v>
      </c>
      <c r="F17" s="92">
        <v>0</v>
      </c>
      <c r="G17" s="92">
        <v>0</v>
      </c>
      <c r="H17" s="92">
        <v>0</v>
      </c>
      <c r="I17" s="92">
        <v>0</v>
      </c>
      <c r="J17" s="92">
        <v>0</v>
      </c>
      <c r="K17" s="92">
        <v>0.2</v>
      </c>
      <c r="L17" s="92">
        <v>0</v>
      </c>
      <c r="M17" s="92">
        <v>0</v>
      </c>
      <c r="N17" s="92">
        <v>2.2000000000000002</v>
      </c>
      <c r="O17" s="92">
        <v>4.2</v>
      </c>
      <c r="P17" s="92">
        <v>4.7</v>
      </c>
      <c r="Q17" s="92">
        <v>0.4</v>
      </c>
      <c r="R17" s="92">
        <v>0</v>
      </c>
      <c r="S17" s="92">
        <v>0</v>
      </c>
      <c r="T17" s="92">
        <v>0</v>
      </c>
      <c r="U17" s="92">
        <v>0</v>
      </c>
      <c r="V17" s="92">
        <v>0</v>
      </c>
      <c r="W17" s="92">
        <v>0</v>
      </c>
      <c r="X17" s="92">
        <v>0</v>
      </c>
      <c r="Y17" s="92">
        <v>0</v>
      </c>
      <c r="Z17" s="92">
        <v>0</v>
      </c>
      <c r="AA17" s="92">
        <v>0</v>
      </c>
      <c r="AB17" s="92">
        <v>0</v>
      </c>
      <c r="AC17" s="92">
        <v>0</v>
      </c>
      <c r="AD17" s="92">
        <v>0</v>
      </c>
      <c r="AE17" s="92">
        <v>0</v>
      </c>
      <c r="AF17" s="97">
        <v>0</v>
      </c>
      <c r="AG17" s="97">
        <v>0</v>
      </c>
      <c r="AH17" s="94">
        <f t="shared" si="0"/>
        <v>24.199999999999996</v>
      </c>
      <c r="AI17" s="95">
        <f t="shared" si="1"/>
        <v>0.45149253731343275</v>
      </c>
    </row>
    <row r="18" spans="1:35" ht="17.25" customHeight="1" x14ac:dyDescent="0.2">
      <c r="A18" s="88">
        <v>310</v>
      </c>
      <c r="B18" s="17" t="s">
        <v>18</v>
      </c>
      <c r="C18" s="90">
        <v>51.9</v>
      </c>
      <c r="D18" s="92">
        <v>2</v>
      </c>
      <c r="E18" s="92">
        <v>1.1000000000000001</v>
      </c>
      <c r="F18" s="92">
        <v>0</v>
      </c>
      <c r="G18" s="92">
        <v>0</v>
      </c>
      <c r="H18" s="92">
        <v>0</v>
      </c>
      <c r="I18" s="92">
        <v>0</v>
      </c>
      <c r="J18" s="92">
        <v>0</v>
      </c>
      <c r="K18" s="92">
        <v>0</v>
      </c>
      <c r="L18" s="92">
        <v>0</v>
      </c>
      <c r="M18" s="92">
        <v>0</v>
      </c>
      <c r="N18" s="92">
        <v>1.9</v>
      </c>
      <c r="O18" s="92">
        <v>7.5</v>
      </c>
      <c r="P18" s="92">
        <v>5</v>
      </c>
      <c r="Q18" s="92">
        <v>0</v>
      </c>
      <c r="R18" s="92">
        <v>0</v>
      </c>
      <c r="S18" s="92">
        <v>6.1</v>
      </c>
      <c r="T18" s="92" t="s">
        <v>28</v>
      </c>
      <c r="U18" s="92" t="s">
        <v>28</v>
      </c>
      <c r="V18" s="92">
        <v>0</v>
      </c>
      <c r="W18" s="92">
        <v>0</v>
      </c>
      <c r="X18" s="92">
        <v>0</v>
      </c>
      <c r="Y18" s="92">
        <v>0</v>
      </c>
      <c r="Z18" s="92">
        <v>0</v>
      </c>
      <c r="AA18" s="92">
        <v>0</v>
      </c>
      <c r="AB18" s="92">
        <v>0</v>
      </c>
      <c r="AC18" s="92">
        <v>0</v>
      </c>
      <c r="AD18" s="92">
        <v>0</v>
      </c>
      <c r="AE18" s="92">
        <v>0</v>
      </c>
      <c r="AF18" s="97">
        <v>0</v>
      </c>
      <c r="AG18" s="97">
        <v>0</v>
      </c>
      <c r="AH18" s="94">
        <f t="shared" si="0"/>
        <v>23.6</v>
      </c>
      <c r="AI18" s="95">
        <f t="shared" si="1"/>
        <v>0.45472061657032758</v>
      </c>
    </row>
    <row r="19" spans="1:35" ht="17.25" customHeight="1" x14ac:dyDescent="0.2">
      <c r="A19" s="88">
        <v>313</v>
      </c>
      <c r="B19" s="17" t="s">
        <v>19</v>
      </c>
      <c r="C19" s="90">
        <v>26</v>
      </c>
      <c r="D19" s="92">
        <v>6</v>
      </c>
      <c r="E19" s="92">
        <v>3.2</v>
      </c>
      <c r="F19" s="92">
        <v>0</v>
      </c>
      <c r="G19" s="92">
        <v>0</v>
      </c>
      <c r="H19" s="92">
        <v>0</v>
      </c>
      <c r="I19" s="92">
        <v>0</v>
      </c>
      <c r="J19" s="92">
        <v>0</v>
      </c>
      <c r="K19" s="92" t="s">
        <v>28</v>
      </c>
      <c r="L19" s="92">
        <v>0</v>
      </c>
      <c r="M19" s="92">
        <v>0</v>
      </c>
      <c r="N19" s="92">
        <v>0</v>
      </c>
      <c r="O19" s="92">
        <v>6.8</v>
      </c>
      <c r="P19" s="92">
        <v>3.5</v>
      </c>
      <c r="Q19" s="92">
        <v>0.5</v>
      </c>
      <c r="R19" s="92">
        <v>0.5</v>
      </c>
      <c r="S19" s="92">
        <v>0</v>
      </c>
      <c r="T19" s="92">
        <v>0</v>
      </c>
      <c r="U19" s="92">
        <v>0</v>
      </c>
      <c r="V19" s="92">
        <v>0</v>
      </c>
      <c r="W19" s="92">
        <v>0</v>
      </c>
      <c r="X19" s="92">
        <v>0</v>
      </c>
      <c r="Y19" s="92">
        <v>0</v>
      </c>
      <c r="Z19" s="92">
        <v>0</v>
      </c>
      <c r="AA19" s="92">
        <v>0</v>
      </c>
      <c r="AB19" s="92">
        <v>0</v>
      </c>
      <c r="AC19" s="92">
        <v>0</v>
      </c>
      <c r="AD19" s="92">
        <v>0</v>
      </c>
      <c r="AE19" s="92">
        <v>0</v>
      </c>
      <c r="AF19" s="97">
        <v>0</v>
      </c>
      <c r="AG19" s="97">
        <v>0</v>
      </c>
      <c r="AH19" s="94">
        <f t="shared" si="0"/>
        <v>20.5</v>
      </c>
      <c r="AI19" s="95">
        <f t="shared" si="1"/>
        <v>0.78846153846153844</v>
      </c>
    </row>
    <row r="20" spans="1:35" ht="17.25" customHeight="1" x14ac:dyDescent="0.2">
      <c r="A20" s="88">
        <v>320</v>
      </c>
      <c r="B20" s="89" t="s">
        <v>20</v>
      </c>
      <c r="C20" s="90">
        <v>47.8</v>
      </c>
      <c r="D20" s="92">
        <v>3</v>
      </c>
      <c r="E20" s="92">
        <v>5.5</v>
      </c>
      <c r="F20" s="92">
        <v>0</v>
      </c>
      <c r="G20" s="92">
        <v>0</v>
      </c>
      <c r="H20" s="92">
        <v>0</v>
      </c>
      <c r="I20" s="92">
        <v>0</v>
      </c>
      <c r="J20" s="92">
        <v>0</v>
      </c>
      <c r="K20" s="92">
        <v>0.1</v>
      </c>
      <c r="L20" s="92">
        <v>0</v>
      </c>
      <c r="M20" s="92">
        <v>0</v>
      </c>
      <c r="N20" s="92">
        <v>0.9</v>
      </c>
      <c r="O20" s="92">
        <v>5.5</v>
      </c>
      <c r="P20" s="92">
        <v>1.7</v>
      </c>
      <c r="Q20" s="92">
        <v>1.5</v>
      </c>
      <c r="R20" s="92">
        <v>0</v>
      </c>
      <c r="S20" s="92">
        <v>0.1</v>
      </c>
      <c r="T20" s="92">
        <v>0</v>
      </c>
      <c r="U20" s="92">
        <v>0</v>
      </c>
      <c r="V20" s="92">
        <v>0</v>
      </c>
      <c r="W20" s="92">
        <v>0</v>
      </c>
      <c r="X20" s="92">
        <v>0</v>
      </c>
      <c r="Y20" s="92">
        <v>0</v>
      </c>
      <c r="Z20" s="92">
        <v>0</v>
      </c>
      <c r="AA20" s="92">
        <v>0</v>
      </c>
      <c r="AB20" s="92">
        <v>0</v>
      </c>
      <c r="AC20" s="92">
        <v>0</v>
      </c>
      <c r="AD20" s="92">
        <v>0</v>
      </c>
      <c r="AE20" s="92">
        <v>0</v>
      </c>
      <c r="AF20" s="97">
        <v>0</v>
      </c>
      <c r="AG20" s="97">
        <v>0</v>
      </c>
      <c r="AH20" s="94">
        <f t="shared" si="0"/>
        <v>18.3</v>
      </c>
      <c r="AI20" s="95">
        <f t="shared" si="1"/>
        <v>0.38284518828451886</v>
      </c>
    </row>
    <row r="21" spans="1:35" ht="17.25" customHeight="1" x14ac:dyDescent="0.2">
      <c r="A21" s="88">
        <v>332</v>
      </c>
      <c r="B21" s="17" t="s">
        <v>21</v>
      </c>
      <c r="C21" s="90">
        <v>16.600000000000001</v>
      </c>
      <c r="D21" s="92" t="s">
        <v>28</v>
      </c>
      <c r="E21" s="92">
        <v>0.8</v>
      </c>
      <c r="F21" s="92">
        <v>0</v>
      </c>
      <c r="G21" s="92">
        <v>0</v>
      </c>
      <c r="H21" s="92">
        <v>0</v>
      </c>
      <c r="I21" s="92">
        <v>0</v>
      </c>
      <c r="J21" s="92">
        <v>0</v>
      </c>
      <c r="K21" s="92">
        <v>9.6</v>
      </c>
      <c r="L21" s="98">
        <v>0</v>
      </c>
      <c r="M21" s="92">
        <v>0</v>
      </c>
      <c r="N21" s="92" t="s">
        <v>28</v>
      </c>
      <c r="O21" s="92">
        <v>5</v>
      </c>
      <c r="P21" s="92" t="s">
        <v>28</v>
      </c>
      <c r="Q21" s="92">
        <v>2.2000000000000002</v>
      </c>
      <c r="R21" s="92">
        <v>0.2</v>
      </c>
      <c r="S21" s="92">
        <v>0</v>
      </c>
      <c r="T21" s="92" t="s">
        <v>28</v>
      </c>
      <c r="U21" s="92" t="s">
        <v>28</v>
      </c>
      <c r="V21" s="92">
        <v>0</v>
      </c>
      <c r="W21" s="92">
        <v>0</v>
      </c>
      <c r="X21" s="92">
        <v>0</v>
      </c>
      <c r="Y21" s="92">
        <v>0</v>
      </c>
      <c r="Z21" s="92">
        <v>0</v>
      </c>
      <c r="AA21" s="92">
        <v>0</v>
      </c>
      <c r="AB21" s="92">
        <v>0</v>
      </c>
      <c r="AC21" s="92">
        <v>0</v>
      </c>
      <c r="AD21" s="92">
        <v>0</v>
      </c>
      <c r="AE21" s="92">
        <v>0</v>
      </c>
      <c r="AF21" s="97">
        <v>0</v>
      </c>
      <c r="AG21" s="97">
        <v>0</v>
      </c>
      <c r="AH21" s="94">
        <f t="shared" si="0"/>
        <v>17.8</v>
      </c>
      <c r="AI21" s="95">
        <f t="shared" si="1"/>
        <v>1.072289156626506</v>
      </c>
    </row>
    <row r="22" spans="1:35" ht="17.25" customHeight="1" x14ac:dyDescent="0.2">
      <c r="A22" s="88">
        <v>338</v>
      </c>
      <c r="B22" s="17" t="s">
        <v>22</v>
      </c>
      <c r="C22" s="90">
        <v>24.6</v>
      </c>
      <c r="D22" s="92">
        <v>4</v>
      </c>
      <c r="E22" s="92">
        <v>1.6</v>
      </c>
      <c r="F22" s="92">
        <v>0</v>
      </c>
      <c r="G22" s="92">
        <v>0</v>
      </c>
      <c r="H22" s="92">
        <v>0</v>
      </c>
      <c r="I22" s="92">
        <v>0</v>
      </c>
      <c r="J22" s="92">
        <v>0</v>
      </c>
      <c r="K22" s="92">
        <v>0</v>
      </c>
      <c r="L22" s="92">
        <v>0</v>
      </c>
      <c r="M22" s="92">
        <v>0</v>
      </c>
      <c r="N22" s="92">
        <v>0</v>
      </c>
      <c r="O22" s="92">
        <v>6</v>
      </c>
      <c r="P22" s="92">
        <v>3.5</v>
      </c>
      <c r="Q22" s="92">
        <v>0.6</v>
      </c>
      <c r="R22" s="92">
        <v>0.5</v>
      </c>
      <c r="S22" s="92">
        <v>0</v>
      </c>
      <c r="T22" s="92">
        <v>0</v>
      </c>
      <c r="U22" s="92">
        <v>0</v>
      </c>
      <c r="V22" s="92">
        <v>0</v>
      </c>
      <c r="W22" s="92">
        <v>0</v>
      </c>
      <c r="X22" s="92">
        <v>0</v>
      </c>
      <c r="Y22" s="92">
        <v>0</v>
      </c>
      <c r="Z22" s="92">
        <v>0</v>
      </c>
      <c r="AA22" s="92">
        <v>0</v>
      </c>
      <c r="AB22" s="92">
        <v>0</v>
      </c>
      <c r="AC22" s="92">
        <v>0</v>
      </c>
      <c r="AD22" s="92">
        <v>0</v>
      </c>
      <c r="AE22" s="92">
        <v>0</v>
      </c>
      <c r="AF22" s="97">
        <v>0</v>
      </c>
      <c r="AG22" s="97">
        <v>0</v>
      </c>
      <c r="AH22" s="94">
        <f t="shared" si="0"/>
        <v>16.2</v>
      </c>
      <c r="AI22" s="95">
        <f t="shared" si="1"/>
        <v>0.65853658536585358</v>
      </c>
    </row>
    <row r="23" spans="1:35" ht="17.25" customHeight="1" x14ac:dyDescent="0.2">
      <c r="A23" s="88">
        <v>370</v>
      </c>
      <c r="B23" s="25" t="s">
        <v>23</v>
      </c>
      <c r="C23" s="90">
        <v>32.299999999999997</v>
      </c>
      <c r="D23" s="92">
        <v>23.2</v>
      </c>
      <c r="E23" s="92">
        <v>0</v>
      </c>
      <c r="F23" s="92">
        <v>0</v>
      </c>
      <c r="G23" s="92">
        <v>0</v>
      </c>
      <c r="H23" s="92">
        <v>0</v>
      </c>
      <c r="I23" s="92">
        <v>0</v>
      </c>
      <c r="J23" s="92">
        <v>0</v>
      </c>
      <c r="K23" s="92">
        <v>0</v>
      </c>
      <c r="L23" s="92">
        <v>0</v>
      </c>
      <c r="M23" s="92">
        <v>0</v>
      </c>
      <c r="N23" s="92">
        <v>1.3</v>
      </c>
      <c r="O23" s="92">
        <v>5.7</v>
      </c>
      <c r="P23" s="92">
        <v>8.4</v>
      </c>
      <c r="Q23" s="92">
        <v>0</v>
      </c>
      <c r="R23" s="92">
        <v>0</v>
      </c>
      <c r="S23" s="92">
        <v>4.2</v>
      </c>
      <c r="T23" s="92">
        <v>0</v>
      </c>
      <c r="U23" s="92">
        <v>0</v>
      </c>
      <c r="V23" s="92">
        <v>0</v>
      </c>
      <c r="W23" s="92">
        <v>0</v>
      </c>
      <c r="X23" s="92">
        <v>0</v>
      </c>
      <c r="Y23" s="92">
        <v>0</v>
      </c>
      <c r="Z23" s="92">
        <v>0</v>
      </c>
      <c r="AA23" s="92">
        <v>0</v>
      </c>
      <c r="AB23" s="92">
        <v>0</v>
      </c>
      <c r="AC23" s="92">
        <v>0</v>
      </c>
      <c r="AD23" s="92">
        <v>0</v>
      </c>
      <c r="AE23" s="92">
        <v>0</v>
      </c>
      <c r="AF23" s="97">
        <v>0</v>
      </c>
      <c r="AG23" s="97">
        <v>0</v>
      </c>
      <c r="AH23" s="94">
        <f t="shared" si="0"/>
        <v>42.800000000000004</v>
      </c>
      <c r="AI23" s="95">
        <f t="shared" si="1"/>
        <v>1.3250773993808052</v>
      </c>
    </row>
    <row r="24" spans="1:35" ht="17.25" customHeight="1" x14ac:dyDescent="0.2">
      <c r="A24" s="88">
        <v>377</v>
      </c>
      <c r="B24" s="17" t="s">
        <v>24</v>
      </c>
      <c r="C24" s="90">
        <v>43.2</v>
      </c>
      <c r="D24" s="92">
        <v>9.6999999999999993</v>
      </c>
      <c r="E24" s="92">
        <v>2.7</v>
      </c>
      <c r="F24" s="92">
        <v>0</v>
      </c>
      <c r="G24" s="92">
        <v>0</v>
      </c>
      <c r="H24" s="92">
        <v>0</v>
      </c>
      <c r="I24" s="92">
        <v>0</v>
      </c>
      <c r="J24" s="92">
        <v>0</v>
      </c>
      <c r="K24" s="92">
        <v>0</v>
      </c>
      <c r="L24" s="92">
        <v>0</v>
      </c>
      <c r="M24" s="92">
        <v>0</v>
      </c>
      <c r="N24" s="92">
        <v>1.2</v>
      </c>
      <c r="O24" s="92">
        <v>8.3000000000000007</v>
      </c>
      <c r="P24" s="92">
        <v>2</v>
      </c>
      <c r="Q24" s="92" t="s">
        <v>28</v>
      </c>
      <c r="R24" s="92">
        <v>0</v>
      </c>
      <c r="S24" s="92">
        <v>2.5</v>
      </c>
      <c r="T24" s="92" t="s">
        <v>28</v>
      </c>
      <c r="U24" s="92">
        <v>0</v>
      </c>
      <c r="V24" s="92">
        <v>0</v>
      </c>
      <c r="W24" s="92">
        <v>0</v>
      </c>
      <c r="X24" s="92">
        <v>0</v>
      </c>
      <c r="Y24" s="92">
        <v>0</v>
      </c>
      <c r="Z24" s="92">
        <v>0</v>
      </c>
      <c r="AA24" s="92">
        <v>0</v>
      </c>
      <c r="AB24" s="92">
        <v>0</v>
      </c>
      <c r="AC24" s="92">
        <v>0</v>
      </c>
      <c r="AD24" s="92">
        <v>0</v>
      </c>
      <c r="AE24" s="92">
        <v>0</v>
      </c>
      <c r="AF24" s="97">
        <v>0</v>
      </c>
      <c r="AG24" s="97">
        <v>0</v>
      </c>
      <c r="AH24" s="94">
        <f t="shared" si="0"/>
        <v>26.4</v>
      </c>
      <c r="AI24" s="95">
        <f t="shared" si="1"/>
        <v>0.61111111111111105</v>
      </c>
    </row>
    <row r="25" spans="1:35" ht="17.25" customHeight="1" x14ac:dyDescent="0.2">
      <c r="A25" s="88">
        <v>394</v>
      </c>
      <c r="B25" s="17" t="s">
        <v>25</v>
      </c>
      <c r="C25" s="90">
        <v>23.5</v>
      </c>
      <c r="D25" s="92">
        <v>2</v>
      </c>
      <c r="E25" s="92">
        <v>0.3</v>
      </c>
      <c r="F25" s="92">
        <v>0</v>
      </c>
      <c r="G25" s="92">
        <v>0</v>
      </c>
      <c r="H25" s="92">
        <v>0</v>
      </c>
      <c r="I25" s="92">
        <v>0</v>
      </c>
      <c r="J25" s="92">
        <v>0</v>
      </c>
      <c r="K25" s="92">
        <v>0</v>
      </c>
      <c r="L25" s="92">
        <v>0</v>
      </c>
      <c r="M25" s="92">
        <v>0</v>
      </c>
      <c r="N25" s="92">
        <v>0.8</v>
      </c>
      <c r="O25" s="92">
        <v>6.6</v>
      </c>
      <c r="P25" s="92">
        <v>0.1</v>
      </c>
      <c r="Q25" s="92">
        <v>0.2</v>
      </c>
      <c r="R25" s="92">
        <v>0.3</v>
      </c>
      <c r="S25" s="92">
        <v>0</v>
      </c>
      <c r="T25" s="92">
        <v>0</v>
      </c>
      <c r="U25" s="92">
        <v>0</v>
      </c>
      <c r="V25" s="92">
        <v>0</v>
      </c>
      <c r="W25" s="92">
        <v>0</v>
      </c>
      <c r="X25" s="92">
        <v>0</v>
      </c>
      <c r="Y25" s="92">
        <v>0</v>
      </c>
      <c r="Z25" s="92">
        <v>0</v>
      </c>
      <c r="AA25" s="92">
        <v>0</v>
      </c>
      <c r="AB25" s="92">
        <v>0</v>
      </c>
      <c r="AC25" s="92">
        <v>0</v>
      </c>
      <c r="AD25" s="92">
        <v>0</v>
      </c>
      <c r="AE25" s="92">
        <v>0</v>
      </c>
      <c r="AF25" s="97">
        <v>0</v>
      </c>
      <c r="AG25" s="97">
        <v>0</v>
      </c>
      <c r="AH25" s="94">
        <f t="shared" si="0"/>
        <v>10.299999999999999</v>
      </c>
      <c r="AI25" s="95">
        <f t="shared" si="1"/>
        <v>0.4382978723404255</v>
      </c>
    </row>
    <row r="26" spans="1:35" ht="17.25" customHeight="1" x14ac:dyDescent="0.2">
      <c r="A26" s="88">
        <v>429</v>
      </c>
      <c r="B26" s="17" t="s">
        <v>26</v>
      </c>
      <c r="C26" s="90">
        <v>29.3</v>
      </c>
      <c r="D26" s="92">
        <v>1</v>
      </c>
      <c r="E26" s="92">
        <v>1.5</v>
      </c>
      <c r="F26" s="92">
        <v>0</v>
      </c>
      <c r="G26" s="92">
        <v>0</v>
      </c>
      <c r="H26" s="92">
        <v>0</v>
      </c>
      <c r="I26" s="92">
        <v>0</v>
      </c>
      <c r="J26" s="92">
        <v>0</v>
      </c>
      <c r="K26" s="92">
        <v>0</v>
      </c>
      <c r="L26" s="92">
        <v>0</v>
      </c>
      <c r="M26" s="92">
        <v>0</v>
      </c>
      <c r="N26" s="92">
        <v>0.2</v>
      </c>
      <c r="O26" s="92">
        <v>6.1</v>
      </c>
      <c r="P26" s="92">
        <v>0.5</v>
      </c>
      <c r="Q26" s="92">
        <v>0.5</v>
      </c>
      <c r="R26" s="92">
        <v>3.6</v>
      </c>
      <c r="S26" s="92">
        <v>0</v>
      </c>
      <c r="T26" s="92">
        <v>0</v>
      </c>
      <c r="U26" s="92">
        <v>0</v>
      </c>
      <c r="V26" s="92">
        <v>0</v>
      </c>
      <c r="W26" s="92">
        <v>0</v>
      </c>
      <c r="X26" s="92">
        <v>0</v>
      </c>
      <c r="Y26" s="92">
        <v>0</v>
      </c>
      <c r="Z26" s="92">
        <v>0</v>
      </c>
      <c r="AA26" s="92">
        <v>0</v>
      </c>
      <c r="AB26" s="92">
        <v>0</v>
      </c>
      <c r="AC26" s="92">
        <v>0</v>
      </c>
      <c r="AD26" s="92">
        <v>0</v>
      </c>
      <c r="AE26" s="92">
        <v>0</v>
      </c>
      <c r="AF26" s="97">
        <v>0</v>
      </c>
      <c r="AG26" s="97">
        <v>0</v>
      </c>
      <c r="AH26" s="94">
        <f t="shared" si="0"/>
        <v>13.4</v>
      </c>
      <c r="AI26" s="95">
        <f t="shared" si="1"/>
        <v>0.45733788395904434</v>
      </c>
    </row>
    <row r="27" spans="1:35" ht="17.25" hidden="1" customHeight="1" x14ac:dyDescent="0.2">
      <c r="A27" s="88">
        <v>430</v>
      </c>
      <c r="B27" s="32" t="s">
        <v>27</v>
      </c>
      <c r="C27" s="90">
        <v>22.2</v>
      </c>
      <c r="D27" s="92"/>
      <c r="E27" s="205"/>
      <c r="F27" s="92">
        <v>0</v>
      </c>
      <c r="G27" s="92">
        <v>0</v>
      </c>
      <c r="H27" s="92">
        <v>0</v>
      </c>
      <c r="I27" s="92">
        <v>0</v>
      </c>
      <c r="J27" s="92">
        <v>0</v>
      </c>
      <c r="K27" s="92">
        <v>0</v>
      </c>
      <c r="L27" s="92">
        <v>0</v>
      </c>
      <c r="M27" s="92">
        <v>0</v>
      </c>
      <c r="N27" s="92"/>
      <c r="O27" s="92"/>
      <c r="P27" s="92"/>
      <c r="Q27" s="92"/>
      <c r="R27" s="92"/>
      <c r="S27" s="92"/>
      <c r="T27" s="92"/>
      <c r="U27" s="92"/>
      <c r="V27" s="92">
        <v>0</v>
      </c>
      <c r="W27" s="92">
        <v>0</v>
      </c>
      <c r="X27" s="92">
        <v>0</v>
      </c>
      <c r="Y27" s="92">
        <v>0</v>
      </c>
      <c r="Z27" s="92">
        <v>0</v>
      </c>
      <c r="AA27" s="92">
        <v>0</v>
      </c>
      <c r="AB27" s="92">
        <v>0</v>
      </c>
      <c r="AC27" s="92">
        <v>0</v>
      </c>
      <c r="AD27" s="92">
        <v>0</v>
      </c>
      <c r="AE27" s="92">
        <v>0</v>
      </c>
      <c r="AF27" s="97">
        <v>0</v>
      </c>
      <c r="AG27" s="97">
        <v>0</v>
      </c>
      <c r="AH27" s="94">
        <f t="shared" si="0"/>
        <v>0</v>
      </c>
      <c r="AI27" s="95">
        <f t="shared" si="1"/>
        <v>0</v>
      </c>
    </row>
    <row r="28" spans="1:35" ht="17.25" customHeight="1" x14ac:dyDescent="0.2">
      <c r="A28" s="88">
        <v>440</v>
      </c>
      <c r="B28" s="17" t="s">
        <v>29</v>
      </c>
      <c r="C28" s="90">
        <v>25.9</v>
      </c>
      <c r="D28" s="92">
        <v>18.8</v>
      </c>
      <c r="E28" s="92">
        <v>0</v>
      </c>
      <c r="F28" s="92" t="s">
        <v>28</v>
      </c>
      <c r="G28" s="92">
        <v>0</v>
      </c>
      <c r="H28" s="92">
        <v>0</v>
      </c>
      <c r="I28" s="92">
        <v>0</v>
      </c>
      <c r="J28" s="92">
        <v>0</v>
      </c>
      <c r="K28" s="92">
        <v>0</v>
      </c>
      <c r="L28" s="92">
        <v>0</v>
      </c>
      <c r="M28" s="92">
        <v>0</v>
      </c>
      <c r="N28" s="92">
        <v>1</v>
      </c>
      <c r="O28" s="92">
        <v>5.4</v>
      </c>
      <c r="P28" s="92">
        <v>0.7</v>
      </c>
      <c r="Q28" s="92" t="s">
        <v>28</v>
      </c>
      <c r="R28" s="92">
        <v>0</v>
      </c>
      <c r="S28" s="92">
        <v>0.3</v>
      </c>
      <c r="T28" s="92">
        <v>0</v>
      </c>
      <c r="U28" s="92">
        <v>0.1</v>
      </c>
      <c r="V28" s="92">
        <v>0</v>
      </c>
      <c r="W28" s="92">
        <v>0</v>
      </c>
      <c r="X28" s="92">
        <v>0</v>
      </c>
      <c r="Y28" s="92">
        <v>0</v>
      </c>
      <c r="Z28" s="92">
        <v>0</v>
      </c>
      <c r="AA28" s="92">
        <v>0</v>
      </c>
      <c r="AB28" s="92">
        <v>0</v>
      </c>
      <c r="AC28" s="92">
        <v>0</v>
      </c>
      <c r="AD28" s="92">
        <v>0</v>
      </c>
      <c r="AE28" s="92">
        <v>0</v>
      </c>
      <c r="AF28" s="97">
        <v>0</v>
      </c>
      <c r="AG28" s="97">
        <v>0</v>
      </c>
      <c r="AH28" s="94">
        <f t="shared" si="0"/>
        <v>26.300000000000004</v>
      </c>
      <c r="AI28" s="95">
        <f t="shared" si="1"/>
        <v>1.0154440154440156</v>
      </c>
    </row>
    <row r="29" spans="1:35" ht="17.25" customHeight="1" x14ac:dyDescent="0.2">
      <c r="A29" s="88">
        <v>477</v>
      </c>
      <c r="B29" s="17" t="s">
        <v>30</v>
      </c>
      <c r="C29" s="90">
        <v>33.299999999999997</v>
      </c>
      <c r="D29" s="92">
        <v>1.2</v>
      </c>
      <c r="E29" s="92">
        <v>4</v>
      </c>
      <c r="F29" s="92">
        <v>0</v>
      </c>
      <c r="G29" s="92">
        <v>0</v>
      </c>
      <c r="H29" s="92">
        <v>0</v>
      </c>
      <c r="I29" s="92">
        <v>0</v>
      </c>
      <c r="J29" s="92">
        <v>0</v>
      </c>
      <c r="K29" s="92">
        <v>0</v>
      </c>
      <c r="L29" s="92">
        <v>0</v>
      </c>
      <c r="M29" s="92">
        <v>0</v>
      </c>
      <c r="N29" s="92">
        <v>0</v>
      </c>
      <c r="O29" s="92">
        <v>6.2</v>
      </c>
      <c r="P29" s="92">
        <v>5.5</v>
      </c>
      <c r="Q29" s="92">
        <v>0.2</v>
      </c>
      <c r="R29" s="92">
        <v>16</v>
      </c>
      <c r="S29" s="92" t="s">
        <v>28</v>
      </c>
      <c r="T29" s="92">
        <v>0</v>
      </c>
      <c r="U29" s="92">
        <v>0</v>
      </c>
      <c r="V29" s="92">
        <v>0</v>
      </c>
      <c r="W29" s="92">
        <v>0</v>
      </c>
      <c r="X29" s="92">
        <v>0</v>
      </c>
      <c r="Y29" s="92">
        <v>0</v>
      </c>
      <c r="Z29" s="92">
        <v>0</v>
      </c>
      <c r="AA29" s="92">
        <v>0</v>
      </c>
      <c r="AB29" s="92">
        <v>0</v>
      </c>
      <c r="AC29" s="92">
        <v>0</v>
      </c>
      <c r="AD29" s="92">
        <v>0</v>
      </c>
      <c r="AE29" s="92">
        <v>0</v>
      </c>
      <c r="AF29" s="97">
        <v>0</v>
      </c>
      <c r="AG29" s="97">
        <v>0</v>
      </c>
      <c r="AH29" s="94">
        <f t="shared" si="0"/>
        <v>33.099999999999994</v>
      </c>
      <c r="AI29" s="95">
        <f t="shared" si="1"/>
        <v>0.99399399399399391</v>
      </c>
    </row>
    <row r="30" spans="1:35" ht="17.25" customHeight="1" x14ac:dyDescent="0.2">
      <c r="A30" s="88">
        <v>572</v>
      </c>
      <c r="B30" s="25" t="s">
        <v>31</v>
      </c>
      <c r="C30" s="90">
        <v>26.2</v>
      </c>
      <c r="D30" s="92">
        <v>0</v>
      </c>
      <c r="E30" s="92">
        <v>14.2</v>
      </c>
      <c r="F30" s="92">
        <v>0</v>
      </c>
      <c r="G30" s="92">
        <v>0</v>
      </c>
      <c r="H30" s="92">
        <v>0</v>
      </c>
      <c r="I30" s="92">
        <v>0</v>
      </c>
      <c r="J30" s="92">
        <v>0</v>
      </c>
      <c r="K30" s="92">
        <v>0</v>
      </c>
      <c r="L30" s="92">
        <v>0</v>
      </c>
      <c r="M30" s="92">
        <v>0</v>
      </c>
      <c r="N30" s="92">
        <v>0.6</v>
      </c>
      <c r="O30" s="92">
        <v>8.1</v>
      </c>
      <c r="P30" s="92">
        <v>3</v>
      </c>
      <c r="Q30" s="92">
        <v>0</v>
      </c>
      <c r="R30" s="92">
        <v>9.6999999999999993</v>
      </c>
      <c r="S30" s="92">
        <v>0</v>
      </c>
      <c r="T30" s="92">
        <v>0</v>
      </c>
      <c r="U30" s="92" t="s">
        <v>28</v>
      </c>
      <c r="V30" s="92">
        <v>0</v>
      </c>
      <c r="W30" s="92">
        <v>0</v>
      </c>
      <c r="X30" s="92">
        <v>0</v>
      </c>
      <c r="Y30" s="92">
        <v>0</v>
      </c>
      <c r="Z30" s="92">
        <v>0</v>
      </c>
      <c r="AA30" s="92">
        <v>0</v>
      </c>
      <c r="AB30" s="92">
        <v>0</v>
      </c>
      <c r="AC30" s="92">
        <v>0</v>
      </c>
      <c r="AD30" s="92">
        <v>0</v>
      </c>
      <c r="AE30" s="92">
        <v>0</v>
      </c>
      <c r="AF30" s="97">
        <v>0</v>
      </c>
      <c r="AG30" s="97">
        <v>0</v>
      </c>
      <c r="AH30" s="94">
        <f t="shared" si="0"/>
        <v>35.599999999999994</v>
      </c>
      <c r="AI30" s="95">
        <f t="shared" si="1"/>
        <v>1.3587786259541983</v>
      </c>
    </row>
    <row r="31" spans="1:35" ht="17.25" customHeight="1" x14ac:dyDescent="0.2">
      <c r="A31" s="88">
        <v>592</v>
      </c>
      <c r="B31" s="17" t="s">
        <v>32</v>
      </c>
      <c r="C31" s="90">
        <v>32</v>
      </c>
      <c r="D31" s="92">
        <v>0.8</v>
      </c>
      <c r="E31" s="92">
        <v>1.3</v>
      </c>
      <c r="F31" s="92">
        <v>0</v>
      </c>
      <c r="G31" s="92">
        <v>0</v>
      </c>
      <c r="H31" s="92">
        <v>0</v>
      </c>
      <c r="I31" s="92">
        <v>0</v>
      </c>
      <c r="J31" s="92">
        <v>6.5</v>
      </c>
      <c r="K31" s="92">
        <v>0</v>
      </c>
      <c r="L31" s="92">
        <v>0</v>
      </c>
      <c r="M31" s="92">
        <v>0</v>
      </c>
      <c r="N31" s="92">
        <v>0.5</v>
      </c>
      <c r="O31" s="92">
        <v>8.6</v>
      </c>
      <c r="P31" s="92">
        <v>1.3</v>
      </c>
      <c r="Q31" s="92">
        <v>0</v>
      </c>
      <c r="R31" s="92">
        <v>0.3</v>
      </c>
      <c r="S31" s="92">
        <v>0</v>
      </c>
      <c r="T31" s="92">
        <v>0</v>
      </c>
      <c r="U31" s="92">
        <v>0.3</v>
      </c>
      <c r="V31" s="92">
        <v>0</v>
      </c>
      <c r="W31" s="92">
        <v>0</v>
      </c>
      <c r="X31" s="92">
        <v>0</v>
      </c>
      <c r="Y31" s="92">
        <v>0</v>
      </c>
      <c r="Z31" s="92">
        <v>0</v>
      </c>
      <c r="AA31" s="92">
        <v>0</v>
      </c>
      <c r="AB31" s="92">
        <v>0</v>
      </c>
      <c r="AC31" s="92">
        <v>0</v>
      </c>
      <c r="AD31" s="92">
        <v>0</v>
      </c>
      <c r="AE31" s="92">
        <v>0</v>
      </c>
      <c r="AF31" s="97">
        <v>0</v>
      </c>
      <c r="AG31" s="97">
        <v>0</v>
      </c>
      <c r="AH31" s="94">
        <f t="shared" si="0"/>
        <v>19.600000000000001</v>
      </c>
      <c r="AI31" s="95">
        <f t="shared" si="1"/>
        <v>0.61250000000000004</v>
      </c>
    </row>
    <row r="32" spans="1:35" ht="17.25" customHeight="1" x14ac:dyDescent="0.2">
      <c r="A32" s="88">
        <v>602</v>
      </c>
      <c r="B32" s="17" t="s">
        <v>33</v>
      </c>
      <c r="C32" s="90">
        <v>26.7</v>
      </c>
      <c r="D32" s="92">
        <v>5.5</v>
      </c>
      <c r="E32" s="92">
        <v>1.2</v>
      </c>
      <c r="F32" s="92">
        <v>0</v>
      </c>
      <c r="G32" s="92">
        <v>0</v>
      </c>
      <c r="H32" s="92">
        <v>0</v>
      </c>
      <c r="I32" s="92">
        <v>0</v>
      </c>
      <c r="J32" s="92">
        <v>0</v>
      </c>
      <c r="K32" s="92">
        <v>0</v>
      </c>
      <c r="L32" s="92">
        <v>0</v>
      </c>
      <c r="M32" s="92">
        <v>0</v>
      </c>
      <c r="N32" s="92">
        <v>0.5</v>
      </c>
      <c r="O32" s="92">
        <v>8.8000000000000007</v>
      </c>
      <c r="P32" s="92">
        <v>1.1000000000000001</v>
      </c>
      <c r="Q32" s="92">
        <v>1.7</v>
      </c>
      <c r="R32" s="92">
        <v>1</v>
      </c>
      <c r="S32" s="92">
        <v>1.4</v>
      </c>
      <c r="T32" s="92" t="s">
        <v>28</v>
      </c>
      <c r="U32" s="92">
        <v>1.4</v>
      </c>
      <c r="V32" s="92">
        <v>0</v>
      </c>
      <c r="W32" s="92">
        <v>0</v>
      </c>
      <c r="X32" s="92">
        <v>0</v>
      </c>
      <c r="Y32" s="92">
        <v>0</v>
      </c>
      <c r="Z32" s="92">
        <v>0</v>
      </c>
      <c r="AA32" s="92">
        <v>0</v>
      </c>
      <c r="AB32" s="92">
        <v>0</v>
      </c>
      <c r="AC32" s="92">
        <v>0</v>
      </c>
      <c r="AD32" s="92">
        <v>0</v>
      </c>
      <c r="AE32" s="92">
        <v>0</v>
      </c>
      <c r="AF32" s="97">
        <v>0</v>
      </c>
      <c r="AG32" s="97">
        <v>0</v>
      </c>
      <c r="AH32" s="94">
        <f t="shared" si="0"/>
        <v>22.599999999999998</v>
      </c>
      <c r="AI32" s="95">
        <f t="shared" si="1"/>
        <v>0.84644194756554303</v>
      </c>
    </row>
    <row r="33" spans="1:35" ht="17.25" customHeight="1" x14ac:dyDescent="0.2">
      <c r="A33" s="88">
        <v>633</v>
      </c>
      <c r="B33" s="17" t="s">
        <v>34</v>
      </c>
      <c r="C33" s="90">
        <v>26</v>
      </c>
      <c r="D33" s="92">
        <v>0</v>
      </c>
      <c r="E33" s="92">
        <v>4</v>
      </c>
      <c r="F33" s="92">
        <v>0</v>
      </c>
      <c r="G33" s="92">
        <v>0</v>
      </c>
      <c r="H33" s="92">
        <v>0</v>
      </c>
      <c r="I33" s="92">
        <v>0</v>
      </c>
      <c r="J33" s="92">
        <v>0</v>
      </c>
      <c r="K33" s="92">
        <v>0</v>
      </c>
      <c r="L33" s="92">
        <v>0</v>
      </c>
      <c r="M33" s="92">
        <v>0</v>
      </c>
      <c r="N33" s="92">
        <v>1.8</v>
      </c>
      <c r="O33" s="92">
        <v>7</v>
      </c>
      <c r="P33" s="92">
        <v>0.8</v>
      </c>
      <c r="Q33" s="92">
        <v>0</v>
      </c>
      <c r="R33" s="92">
        <v>1.6</v>
      </c>
      <c r="S33" s="92">
        <v>0</v>
      </c>
      <c r="T33" s="92">
        <v>0</v>
      </c>
      <c r="U33" s="92">
        <v>4</v>
      </c>
      <c r="V33" s="92">
        <v>0</v>
      </c>
      <c r="W33" s="92">
        <v>0</v>
      </c>
      <c r="X33" s="92">
        <v>0</v>
      </c>
      <c r="Y33" s="92">
        <v>0</v>
      </c>
      <c r="Z33" s="92">
        <v>0</v>
      </c>
      <c r="AA33" s="92">
        <v>0</v>
      </c>
      <c r="AB33" s="92">
        <v>0</v>
      </c>
      <c r="AC33" s="92">
        <v>0</v>
      </c>
      <c r="AD33" s="92">
        <v>0</v>
      </c>
      <c r="AE33" s="92">
        <v>0</v>
      </c>
      <c r="AF33" s="97">
        <v>0</v>
      </c>
      <c r="AG33" s="97">
        <v>0</v>
      </c>
      <c r="AH33" s="94">
        <f t="shared" si="0"/>
        <v>19.200000000000003</v>
      </c>
      <c r="AI33" s="95">
        <f t="shared" si="1"/>
        <v>0.73846153846153861</v>
      </c>
    </row>
    <row r="34" spans="1:35" ht="17.25" hidden="1" customHeight="1" x14ac:dyDescent="0.2">
      <c r="A34" s="88">
        <v>640</v>
      </c>
      <c r="B34" s="206" t="s">
        <v>70</v>
      </c>
      <c r="C34" s="90">
        <v>23.9</v>
      </c>
      <c r="D34" s="92"/>
      <c r="E34" s="92"/>
      <c r="F34" s="92">
        <v>0</v>
      </c>
      <c r="G34" s="92">
        <v>0</v>
      </c>
      <c r="H34" s="92">
        <v>0</v>
      </c>
      <c r="I34" s="92">
        <v>0</v>
      </c>
      <c r="J34" s="92">
        <v>0</v>
      </c>
      <c r="K34" s="92">
        <v>0</v>
      </c>
      <c r="L34" s="92">
        <v>0</v>
      </c>
      <c r="M34" s="92">
        <v>0</v>
      </c>
      <c r="N34" s="92"/>
      <c r="O34" s="92"/>
      <c r="P34" s="92"/>
      <c r="Q34" s="92"/>
      <c r="R34" s="92"/>
      <c r="S34" s="92"/>
      <c r="T34" s="92"/>
      <c r="U34" s="92"/>
      <c r="V34" s="92">
        <v>0</v>
      </c>
      <c r="W34" s="92">
        <v>0</v>
      </c>
      <c r="X34" s="92">
        <v>0</v>
      </c>
      <c r="Y34" s="92">
        <v>0</v>
      </c>
      <c r="Z34" s="92">
        <v>0</v>
      </c>
      <c r="AA34" s="92">
        <v>0</v>
      </c>
      <c r="AB34" s="92">
        <v>0</v>
      </c>
      <c r="AC34" s="92">
        <v>0</v>
      </c>
      <c r="AD34" s="92">
        <v>0</v>
      </c>
      <c r="AE34" s="92">
        <v>0</v>
      </c>
      <c r="AF34" s="97">
        <v>0</v>
      </c>
      <c r="AG34" s="97">
        <v>0</v>
      </c>
      <c r="AH34" s="94">
        <f t="shared" si="0"/>
        <v>0</v>
      </c>
      <c r="AI34" s="95">
        <f t="shared" si="1"/>
        <v>0</v>
      </c>
    </row>
    <row r="35" spans="1:35" ht="17.25" customHeight="1" x14ac:dyDescent="0.2">
      <c r="A35" s="88">
        <v>660</v>
      </c>
      <c r="B35" s="25" t="s">
        <v>35</v>
      </c>
      <c r="C35" s="90">
        <v>26.9</v>
      </c>
      <c r="D35" s="92">
        <v>0.2</v>
      </c>
      <c r="E35" s="92">
        <v>7.3</v>
      </c>
      <c r="F35" s="92">
        <v>0</v>
      </c>
      <c r="G35" s="92">
        <v>0</v>
      </c>
      <c r="H35" s="92">
        <v>0</v>
      </c>
      <c r="I35" s="92">
        <v>0</v>
      </c>
      <c r="J35" s="92">
        <v>0.3</v>
      </c>
      <c r="K35" s="92">
        <v>0</v>
      </c>
      <c r="L35" s="92">
        <v>0</v>
      </c>
      <c r="M35" s="92">
        <v>0</v>
      </c>
      <c r="N35" s="92">
        <v>0</v>
      </c>
      <c r="O35" s="92">
        <v>9.6999999999999993</v>
      </c>
      <c r="P35" s="92">
        <v>1.3</v>
      </c>
      <c r="Q35" s="92">
        <v>0</v>
      </c>
      <c r="R35" s="92">
        <v>0</v>
      </c>
      <c r="S35" s="92">
        <v>0</v>
      </c>
      <c r="T35" s="92">
        <v>0</v>
      </c>
      <c r="U35" s="92">
        <v>5.2</v>
      </c>
      <c r="V35" s="92">
        <v>0</v>
      </c>
      <c r="W35" s="92">
        <v>0</v>
      </c>
      <c r="X35" s="92">
        <v>0</v>
      </c>
      <c r="Y35" s="92">
        <v>0</v>
      </c>
      <c r="Z35" s="92">
        <v>0</v>
      </c>
      <c r="AA35" s="92">
        <v>0</v>
      </c>
      <c r="AB35" s="92">
        <v>0</v>
      </c>
      <c r="AC35" s="92">
        <v>0</v>
      </c>
      <c r="AD35" s="92">
        <v>0</v>
      </c>
      <c r="AE35" s="92">
        <v>0</v>
      </c>
      <c r="AF35" s="97">
        <v>0</v>
      </c>
      <c r="AG35" s="97">
        <v>0</v>
      </c>
      <c r="AH35" s="94">
        <f t="shared" si="0"/>
        <v>24</v>
      </c>
      <c r="AI35" s="95">
        <f t="shared" si="1"/>
        <v>0.89219330855018597</v>
      </c>
    </row>
    <row r="36" spans="1:35" ht="17.25" customHeight="1" x14ac:dyDescent="0.2">
      <c r="A36" s="88">
        <v>666</v>
      </c>
      <c r="B36" s="17" t="s">
        <v>36</v>
      </c>
      <c r="C36" s="90">
        <v>22</v>
      </c>
      <c r="D36" s="92">
        <v>0</v>
      </c>
      <c r="E36" s="92">
        <v>2.6</v>
      </c>
      <c r="F36" s="92">
        <v>0.1</v>
      </c>
      <c r="G36" s="92">
        <v>0</v>
      </c>
      <c r="H36" s="92">
        <v>0</v>
      </c>
      <c r="I36" s="92">
        <v>0</v>
      </c>
      <c r="J36" s="92">
        <v>0</v>
      </c>
      <c r="K36" s="92">
        <v>0</v>
      </c>
      <c r="L36" s="92">
        <v>0</v>
      </c>
      <c r="M36" s="92">
        <v>0</v>
      </c>
      <c r="N36" s="92">
        <v>0.1</v>
      </c>
      <c r="O36" s="92">
        <v>7.4</v>
      </c>
      <c r="P36" s="92">
        <v>0.2</v>
      </c>
      <c r="Q36" s="92">
        <v>36.9</v>
      </c>
      <c r="R36" s="92">
        <v>0.2</v>
      </c>
      <c r="S36" s="92">
        <v>2.4</v>
      </c>
      <c r="T36" s="92">
        <v>4.0999999999999996</v>
      </c>
      <c r="U36" s="92" t="s">
        <v>28</v>
      </c>
      <c r="V36" s="92">
        <v>0.1</v>
      </c>
      <c r="W36" s="92">
        <v>0</v>
      </c>
      <c r="X36" s="92">
        <v>0.1</v>
      </c>
      <c r="Y36" s="92">
        <v>0</v>
      </c>
      <c r="Z36" s="92">
        <v>0</v>
      </c>
      <c r="AA36" s="92">
        <v>0</v>
      </c>
      <c r="AB36" s="92">
        <v>0</v>
      </c>
      <c r="AC36" s="92">
        <v>0</v>
      </c>
      <c r="AD36" s="92">
        <v>0</v>
      </c>
      <c r="AE36" s="92">
        <v>0</v>
      </c>
      <c r="AF36" s="97">
        <v>0</v>
      </c>
      <c r="AG36" s="97">
        <v>0</v>
      </c>
      <c r="AH36" s="94">
        <f t="shared" si="0"/>
        <v>54.2</v>
      </c>
      <c r="AI36" s="95">
        <f t="shared" si="1"/>
        <v>2.4636363636363638</v>
      </c>
    </row>
    <row r="37" spans="1:35" ht="17.25" customHeight="1" x14ac:dyDescent="0.2">
      <c r="A37" s="88">
        <v>690</v>
      </c>
      <c r="B37" s="89" t="s">
        <v>37</v>
      </c>
      <c r="C37" s="90">
        <v>19.2</v>
      </c>
      <c r="D37" s="92" t="s">
        <v>28</v>
      </c>
      <c r="E37" s="92" t="s">
        <v>28</v>
      </c>
      <c r="F37" s="92">
        <v>0</v>
      </c>
      <c r="G37" s="92">
        <v>0</v>
      </c>
      <c r="H37" s="92">
        <v>0</v>
      </c>
      <c r="I37" s="92">
        <v>0</v>
      </c>
      <c r="J37" s="92">
        <v>0</v>
      </c>
      <c r="K37" s="92">
        <v>0</v>
      </c>
      <c r="L37" s="92">
        <v>0</v>
      </c>
      <c r="M37" s="92">
        <v>0</v>
      </c>
      <c r="N37" s="92">
        <v>0</v>
      </c>
      <c r="O37" s="92">
        <v>8.6</v>
      </c>
      <c r="P37" s="92">
        <v>3.9</v>
      </c>
      <c r="Q37" s="92">
        <v>10.7</v>
      </c>
      <c r="R37" s="92">
        <v>0</v>
      </c>
      <c r="S37" s="92">
        <v>0</v>
      </c>
      <c r="T37" s="92">
        <v>0</v>
      </c>
      <c r="U37" s="92">
        <v>0</v>
      </c>
      <c r="V37" s="92">
        <v>0</v>
      </c>
      <c r="W37" s="92">
        <v>0</v>
      </c>
      <c r="X37" s="92">
        <v>0</v>
      </c>
      <c r="Y37" s="92">
        <v>0</v>
      </c>
      <c r="Z37" s="92">
        <v>0</v>
      </c>
      <c r="AA37" s="92">
        <v>0</v>
      </c>
      <c r="AB37" s="92">
        <v>0</v>
      </c>
      <c r="AC37" s="92">
        <v>0</v>
      </c>
      <c r="AD37" s="92">
        <v>0</v>
      </c>
      <c r="AE37" s="92">
        <v>0</v>
      </c>
      <c r="AF37" s="97">
        <v>0</v>
      </c>
      <c r="AG37" s="97">
        <v>0</v>
      </c>
      <c r="AH37" s="94">
        <f t="shared" si="0"/>
        <v>23.2</v>
      </c>
      <c r="AI37" s="95">
        <f t="shared" si="1"/>
        <v>1.2083333333333333</v>
      </c>
    </row>
    <row r="38" spans="1:35" ht="17.25" customHeight="1" x14ac:dyDescent="0.2">
      <c r="A38" s="88">
        <v>731</v>
      </c>
      <c r="B38" s="17" t="s">
        <v>38</v>
      </c>
      <c r="C38" s="90">
        <v>18</v>
      </c>
      <c r="D38" s="97" t="s">
        <v>28</v>
      </c>
      <c r="E38" s="97">
        <v>11.8</v>
      </c>
      <c r="F38" s="97">
        <v>0.2</v>
      </c>
      <c r="G38" s="92">
        <v>0</v>
      </c>
      <c r="H38" s="92">
        <v>0</v>
      </c>
      <c r="I38" s="92">
        <v>0</v>
      </c>
      <c r="J38" s="92">
        <v>0</v>
      </c>
      <c r="K38" s="92">
        <v>0</v>
      </c>
      <c r="L38" s="92">
        <v>0</v>
      </c>
      <c r="M38" s="92">
        <v>0</v>
      </c>
      <c r="N38" s="92" t="s">
        <v>28</v>
      </c>
      <c r="O38" s="92">
        <v>7.8</v>
      </c>
      <c r="P38" s="92">
        <v>0.2</v>
      </c>
      <c r="Q38" s="97">
        <v>0</v>
      </c>
      <c r="R38" s="92">
        <v>2.8</v>
      </c>
      <c r="S38" s="97">
        <v>0.2</v>
      </c>
      <c r="T38" s="97" t="s">
        <v>28</v>
      </c>
      <c r="U38" s="97">
        <v>0.2</v>
      </c>
      <c r="V38" s="97">
        <v>0</v>
      </c>
      <c r="W38" s="97">
        <v>0.2</v>
      </c>
      <c r="X38" s="92">
        <v>0</v>
      </c>
      <c r="Y38" s="92">
        <v>0</v>
      </c>
      <c r="Z38" s="92">
        <v>0</v>
      </c>
      <c r="AA38" s="92">
        <v>0</v>
      </c>
      <c r="AB38" s="92">
        <v>0</v>
      </c>
      <c r="AC38" s="92">
        <v>0</v>
      </c>
      <c r="AD38" s="92">
        <v>0</v>
      </c>
      <c r="AE38" s="92">
        <v>0</v>
      </c>
      <c r="AF38" s="97">
        <v>0</v>
      </c>
      <c r="AG38" s="97">
        <v>0</v>
      </c>
      <c r="AH38" s="94">
        <f t="shared" si="0"/>
        <v>23.4</v>
      </c>
      <c r="AI38" s="95">
        <f t="shared" si="1"/>
        <v>1.2999999999999998</v>
      </c>
    </row>
    <row r="39" spans="1:35" ht="17.25" customHeight="1" x14ac:dyDescent="0.2">
      <c r="A39" s="88">
        <v>782</v>
      </c>
      <c r="B39" s="89" t="s">
        <v>39</v>
      </c>
      <c r="C39" s="90">
        <v>18.100000000000001</v>
      </c>
      <c r="D39" s="97">
        <v>1.3</v>
      </c>
      <c r="E39" s="97">
        <v>4</v>
      </c>
      <c r="F39" s="97">
        <v>0</v>
      </c>
      <c r="G39" s="92">
        <v>0</v>
      </c>
      <c r="H39" s="92">
        <v>0</v>
      </c>
      <c r="I39" s="92">
        <v>0</v>
      </c>
      <c r="J39" s="92">
        <v>0</v>
      </c>
      <c r="K39" s="92">
        <v>0</v>
      </c>
      <c r="L39" s="92">
        <v>0</v>
      </c>
      <c r="M39" s="92">
        <v>0</v>
      </c>
      <c r="N39" s="92">
        <v>0</v>
      </c>
      <c r="O39" s="92">
        <v>4.7</v>
      </c>
      <c r="P39" s="92">
        <v>0</v>
      </c>
      <c r="Q39" s="97">
        <v>1</v>
      </c>
      <c r="R39" s="92">
        <v>1.1000000000000001</v>
      </c>
      <c r="S39" s="97">
        <v>0</v>
      </c>
      <c r="T39" s="97">
        <v>0</v>
      </c>
      <c r="U39" s="97">
        <v>0</v>
      </c>
      <c r="V39" s="97">
        <v>0</v>
      </c>
      <c r="W39" s="97">
        <v>0</v>
      </c>
      <c r="X39" s="92">
        <v>0</v>
      </c>
      <c r="Y39" s="92">
        <v>0</v>
      </c>
      <c r="Z39" s="92">
        <v>0</v>
      </c>
      <c r="AA39" s="92">
        <v>0</v>
      </c>
      <c r="AB39" s="92">
        <v>0</v>
      </c>
      <c r="AC39" s="92">
        <v>0</v>
      </c>
      <c r="AD39" s="92">
        <v>0</v>
      </c>
      <c r="AE39" s="92">
        <v>0</v>
      </c>
      <c r="AF39" s="97">
        <v>0</v>
      </c>
      <c r="AG39" s="97">
        <v>0</v>
      </c>
      <c r="AH39" s="94">
        <f t="shared" si="0"/>
        <v>12.1</v>
      </c>
      <c r="AI39" s="95">
        <f t="shared" si="1"/>
        <v>0.66850828729281764</v>
      </c>
    </row>
    <row r="40" spans="1:35" ht="17.25" customHeight="1" x14ac:dyDescent="0.2">
      <c r="A40" s="88">
        <v>845</v>
      </c>
      <c r="B40" s="17" t="s">
        <v>40</v>
      </c>
      <c r="C40" s="90">
        <v>13.5</v>
      </c>
      <c r="D40" s="97" t="s">
        <v>28</v>
      </c>
      <c r="E40" s="97">
        <v>0</v>
      </c>
      <c r="F40" s="97">
        <v>0</v>
      </c>
      <c r="G40" s="92">
        <v>0</v>
      </c>
      <c r="H40" s="92">
        <v>0</v>
      </c>
      <c r="I40" s="92">
        <v>0</v>
      </c>
      <c r="J40" s="92">
        <v>0</v>
      </c>
      <c r="K40" s="92">
        <v>0</v>
      </c>
      <c r="L40" s="92">
        <v>0</v>
      </c>
      <c r="M40" s="92">
        <v>0</v>
      </c>
      <c r="N40" s="92">
        <v>0</v>
      </c>
      <c r="O40" s="92">
        <v>4.9000000000000004</v>
      </c>
      <c r="P40" s="92">
        <v>1.1000000000000001</v>
      </c>
      <c r="Q40" s="97">
        <v>0</v>
      </c>
      <c r="R40" s="92">
        <v>3.9</v>
      </c>
      <c r="S40" s="97">
        <v>0</v>
      </c>
      <c r="T40" s="97">
        <v>0</v>
      </c>
      <c r="U40" s="97">
        <v>0</v>
      </c>
      <c r="V40" s="97">
        <v>0</v>
      </c>
      <c r="W40" s="97">
        <v>0</v>
      </c>
      <c r="X40" s="92">
        <v>0</v>
      </c>
      <c r="Y40" s="92">
        <v>0</v>
      </c>
      <c r="Z40" s="92">
        <v>0</v>
      </c>
      <c r="AA40" s="92">
        <v>0</v>
      </c>
      <c r="AB40" s="92">
        <v>0</v>
      </c>
      <c r="AC40" s="92">
        <v>0</v>
      </c>
      <c r="AD40" s="92">
        <v>0</v>
      </c>
      <c r="AE40" s="92">
        <v>0</v>
      </c>
      <c r="AF40" s="97">
        <v>0</v>
      </c>
      <c r="AG40" s="97">
        <v>0</v>
      </c>
      <c r="AH40" s="94">
        <f t="shared" si="0"/>
        <v>9.9</v>
      </c>
      <c r="AI40" s="95">
        <f t="shared" si="1"/>
        <v>0.73333333333333339</v>
      </c>
    </row>
    <row r="41" spans="1:35" ht="17.25" customHeight="1" x14ac:dyDescent="0.2">
      <c r="A41" s="376" t="s">
        <v>41</v>
      </c>
      <c r="B41" s="377"/>
      <c r="C41" s="107"/>
      <c r="D41" s="108"/>
      <c r="E41" s="108"/>
      <c r="F41" s="108"/>
      <c r="G41" s="108"/>
      <c r="H41" s="108"/>
      <c r="I41" s="108"/>
      <c r="J41" s="108"/>
      <c r="K41" s="108"/>
      <c r="L41" s="108"/>
      <c r="M41" s="108"/>
      <c r="N41" s="108"/>
      <c r="O41" s="108"/>
      <c r="P41" s="108"/>
      <c r="Q41" s="108"/>
      <c r="R41" s="108"/>
      <c r="S41" s="108"/>
      <c r="T41" s="108"/>
      <c r="U41" s="108"/>
      <c r="V41" s="108"/>
      <c r="W41" s="108"/>
      <c r="X41" s="108"/>
      <c r="Y41" s="108"/>
      <c r="Z41" s="108"/>
      <c r="AA41" s="108"/>
      <c r="AB41" s="108"/>
      <c r="AC41" s="108"/>
      <c r="AD41" s="108" t="s">
        <v>83</v>
      </c>
      <c r="AE41" s="108"/>
      <c r="AF41" s="108"/>
      <c r="AG41" s="108"/>
      <c r="AH41" s="109"/>
      <c r="AI41" s="110"/>
    </row>
    <row r="42" spans="1:35" ht="17.25" customHeight="1" x14ac:dyDescent="0.2">
      <c r="A42" s="16">
        <v>1002</v>
      </c>
      <c r="B42" s="17" t="s">
        <v>42</v>
      </c>
      <c r="C42" s="111"/>
      <c r="D42" s="97">
        <v>0.2</v>
      </c>
      <c r="E42" s="97">
        <v>0</v>
      </c>
      <c r="F42" s="97">
        <v>0</v>
      </c>
      <c r="G42" s="97">
        <v>0</v>
      </c>
      <c r="H42" s="97">
        <v>0</v>
      </c>
      <c r="I42" s="97">
        <v>0</v>
      </c>
      <c r="J42" s="92">
        <v>0</v>
      </c>
      <c r="K42" s="92">
        <v>0</v>
      </c>
      <c r="L42" s="92">
        <v>0</v>
      </c>
      <c r="M42" s="92">
        <v>0</v>
      </c>
      <c r="N42" s="92">
        <v>0</v>
      </c>
      <c r="O42" s="92">
        <v>1</v>
      </c>
      <c r="P42" s="92">
        <v>0.1</v>
      </c>
      <c r="Q42" s="92">
        <v>1</v>
      </c>
      <c r="R42" s="97">
        <v>0.2</v>
      </c>
      <c r="S42" s="97">
        <v>0.4</v>
      </c>
      <c r="T42" s="97">
        <v>0</v>
      </c>
      <c r="U42" s="97">
        <v>0</v>
      </c>
      <c r="V42" s="97">
        <v>0.2</v>
      </c>
      <c r="W42" s="97">
        <v>0</v>
      </c>
      <c r="X42" s="97">
        <v>0</v>
      </c>
      <c r="Y42" s="97">
        <v>0</v>
      </c>
      <c r="Z42" s="97">
        <v>0</v>
      </c>
      <c r="AA42" s="97">
        <v>0</v>
      </c>
      <c r="AB42" s="97">
        <v>0</v>
      </c>
      <c r="AC42" s="97">
        <v>0</v>
      </c>
      <c r="AD42" s="92">
        <v>0</v>
      </c>
      <c r="AE42" s="97">
        <v>0</v>
      </c>
      <c r="AF42" s="97">
        <v>0</v>
      </c>
      <c r="AG42" s="97">
        <v>0</v>
      </c>
      <c r="AH42" s="94">
        <f t="shared" ref="AH42:AH83" si="2">SUM(D42:AG42)</f>
        <v>3.1</v>
      </c>
      <c r="AI42" s="95"/>
    </row>
    <row r="43" spans="1:35" ht="17.25" customHeight="1" x14ac:dyDescent="0.2">
      <c r="A43" s="16">
        <v>1032</v>
      </c>
      <c r="B43" s="17" t="s">
        <v>43</v>
      </c>
      <c r="C43" s="111"/>
      <c r="D43" s="97">
        <v>15.2</v>
      </c>
      <c r="E43" s="97">
        <v>1.2</v>
      </c>
      <c r="F43" s="97">
        <v>0.1</v>
      </c>
      <c r="G43" s="97">
        <v>0</v>
      </c>
      <c r="H43" s="97">
        <v>0</v>
      </c>
      <c r="I43" s="97">
        <v>0</v>
      </c>
      <c r="J43" s="92">
        <v>0</v>
      </c>
      <c r="K43" s="92">
        <v>0</v>
      </c>
      <c r="L43" s="92">
        <v>0</v>
      </c>
      <c r="M43" s="92">
        <v>0</v>
      </c>
      <c r="N43" s="92">
        <v>0</v>
      </c>
      <c r="O43" s="92">
        <v>0.1</v>
      </c>
      <c r="P43" s="92">
        <v>2.5</v>
      </c>
      <c r="Q43" s="92">
        <v>0</v>
      </c>
      <c r="R43" s="97">
        <v>0.2</v>
      </c>
      <c r="S43" s="97">
        <v>0</v>
      </c>
      <c r="T43" s="97">
        <v>0.1</v>
      </c>
      <c r="U43" s="97">
        <v>0.1</v>
      </c>
      <c r="V43" s="97">
        <v>0</v>
      </c>
      <c r="W43" s="97">
        <v>0</v>
      </c>
      <c r="X43" s="97">
        <v>0</v>
      </c>
      <c r="Y43" s="97">
        <v>0</v>
      </c>
      <c r="Z43" s="97">
        <v>0</v>
      </c>
      <c r="AA43" s="97">
        <v>0</v>
      </c>
      <c r="AB43" s="97">
        <v>0</v>
      </c>
      <c r="AC43" s="97">
        <v>0</v>
      </c>
      <c r="AD43" s="92">
        <v>0</v>
      </c>
      <c r="AE43" s="97">
        <v>0</v>
      </c>
      <c r="AF43" s="97">
        <v>0</v>
      </c>
      <c r="AG43" s="97">
        <v>0</v>
      </c>
      <c r="AH43" s="94">
        <f t="shared" si="2"/>
        <v>19.500000000000004</v>
      </c>
      <c r="AI43" s="95"/>
    </row>
    <row r="44" spans="1:35" ht="17.25" customHeight="1" x14ac:dyDescent="0.2">
      <c r="A44" s="16">
        <v>1039</v>
      </c>
      <c r="B44" s="17" t="s">
        <v>44</v>
      </c>
      <c r="C44" s="111"/>
      <c r="D44" s="97">
        <v>0.6</v>
      </c>
      <c r="E44" s="97">
        <v>0</v>
      </c>
      <c r="F44" s="97">
        <v>0</v>
      </c>
      <c r="G44" s="97">
        <v>0</v>
      </c>
      <c r="H44" s="97">
        <v>0</v>
      </c>
      <c r="I44" s="97">
        <v>0</v>
      </c>
      <c r="J44" s="92">
        <v>0</v>
      </c>
      <c r="K44" s="92">
        <v>0</v>
      </c>
      <c r="L44" s="92">
        <v>0</v>
      </c>
      <c r="M44" s="92">
        <v>0</v>
      </c>
      <c r="N44" s="92">
        <v>0</v>
      </c>
      <c r="O44" s="92">
        <v>0.8</v>
      </c>
      <c r="P44" s="92">
        <v>0</v>
      </c>
      <c r="Q44" s="92">
        <v>0</v>
      </c>
      <c r="R44" s="97">
        <v>0</v>
      </c>
      <c r="S44" s="97">
        <v>0</v>
      </c>
      <c r="T44" s="97">
        <v>1</v>
      </c>
      <c r="U44" s="97">
        <v>0.2</v>
      </c>
      <c r="V44" s="97">
        <v>0</v>
      </c>
      <c r="W44" s="97">
        <v>0</v>
      </c>
      <c r="X44" s="97">
        <v>0</v>
      </c>
      <c r="Y44" s="97">
        <v>0</v>
      </c>
      <c r="Z44" s="97">
        <v>0</v>
      </c>
      <c r="AA44" s="97">
        <v>0</v>
      </c>
      <c r="AB44" s="97">
        <v>0</v>
      </c>
      <c r="AC44" s="97">
        <v>0</v>
      </c>
      <c r="AD44" s="92">
        <v>0</v>
      </c>
      <c r="AE44" s="97">
        <v>0</v>
      </c>
      <c r="AF44" s="97">
        <v>0</v>
      </c>
      <c r="AG44" s="97">
        <v>0</v>
      </c>
      <c r="AH44" s="94">
        <f t="shared" si="2"/>
        <v>2.6</v>
      </c>
      <c r="AI44" s="95"/>
    </row>
    <row r="45" spans="1:35" ht="17.25" customHeight="1" x14ac:dyDescent="0.2">
      <c r="A45" s="16">
        <v>1041</v>
      </c>
      <c r="B45" s="17" t="s">
        <v>7</v>
      </c>
      <c r="C45" s="111"/>
      <c r="D45" s="97">
        <v>0</v>
      </c>
      <c r="E45" s="97">
        <v>0</v>
      </c>
      <c r="F45" s="97">
        <v>0</v>
      </c>
      <c r="G45" s="97">
        <v>0</v>
      </c>
      <c r="H45" s="97">
        <v>0</v>
      </c>
      <c r="I45" s="97">
        <v>0</v>
      </c>
      <c r="J45" s="92">
        <v>0</v>
      </c>
      <c r="K45" s="92">
        <v>0</v>
      </c>
      <c r="L45" s="92">
        <v>0</v>
      </c>
      <c r="M45" s="92">
        <v>0</v>
      </c>
      <c r="N45" s="92">
        <v>0</v>
      </c>
      <c r="O45" s="92">
        <v>0.7</v>
      </c>
      <c r="P45" s="92">
        <v>1.7</v>
      </c>
      <c r="Q45" s="92">
        <v>0</v>
      </c>
      <c r="R45" s="97">
        <v>0</v>
      </c>
      <c r="S45" s="97">
        <v>0</v>
      </c>
      <c r="T45" s="97">
        <v>0</v>
      </c>
      <c r="U45" s="97">
        <v>0</v>
      </c>
      <c r="V45" s="97">
        <v>0</v>
      </c>
      <c r="W45" s="97">
        <v>0</v>
      </c>
      <c r="X45" s="97">
        <v>0</v>
      </c>
      <c r="Y45" s="97">
        <v>0</v>
      </c>
      <c r="Z45" s="97">
        <v>0</v>
      </c>
      <c r="AA45" s="97">
        <v>0</v>
      </c>
      <c r="AB45" s="97">
        <v>0</v>
      </c>
      <c r="AC45" s="97">
        <v>0</v>
      </c>
      <c r="AD45" s="92">
        <v>0</v>
      </c>
      <c r="AE45" s="97">
        <v>0</v>
      </c>
      <c r="AF45" s="97">
        <v>0</v>
      </c>
      <c r="AG45" s="97">
        <v>0</v>
      </c>
      <c r="AH45" s="94">
        <f t="shared" si="2"/>
        <v>2.4</v>
      </c>
      <c r="AI45" s="95"/>
    </row>
    <row r="46" spans="1:35" ht="17.25" customHeight="1" x14ac:dyDescent="0.2">
      <c r="A46" s="16">
        <v>1089</v>
      </c>
      <c r="B46" s="17" t="s">
        <v>46</v>
      </c>
      <c r="C46" s="111"/>
      <c r="D46" s="97">
        <v>16.5</v>
      </c>
      <c r="E46" s="97">
        <v>0</v>
      </c>
      <c r="F46" s="97">
        <v>0</v>
      </c>
      <c r="G46" s="97">
        <v>0</v>
      </c>
      <c r="H46" s="97">
        <v>0</v>
      </c>
      <c r="I46" s="97">
        <v>0</v>
      </c>
      <c r="J46" s="92">
        <v>0</v>
      </c>
      <c r="K46" s="92">
        <v>0</v>
      </c>
      <c r="L46" s="92">
        <v>0</v>
      </c>
      <c r="M46" s="92">
        <v>0</v>
      </c>
      <c r="N46" s="92">
        <v>0</v>
      </c>
      <c r="O46" s="92">
        <v>0.4</v>
      </c>
      <c r="P46" s="92">
        <v>1.7</v>
      </c>
      <c r="Q46" s="92">
        <v>0</v>
      </c>
      <c r="R46" s="97">
        <v>0</v>
      </c>
      <c r="S46" s="97">
        <v>0</v>
      </c>
      <c r="T46" s="97">
        <v>0</v>
      </c>
      <c r="U46" s="97">
        <v>0</v>
      </c>
      <c r="V46" s="97">
        <v>0</v>
      </c>
      <c r="W46" s="97">
        <v>0</v>
      </c>
      <c r="X46" s="97">
        <v>0</v>
      </c>
      <c r="Y46" s="97">
        <v>0</v>
      </c>
      <c r="Z46" s="97">
        <v>0</v>
      </c>
      <c r="AA46" s="97">
        <v>0</v>
      </c>
      <c r="AB46" s="97">
        <v>0</v>
      </c>
      <c r="AC46" s="97">
        <v>0</v>
      </c>
      <c r="AD46" s="92">
        <v>0</v>
      </c>
      <c r="AE46" s="97">
        <v>0</v>
      </c>
      <c r="AF46" s="97">
        <v>0</v>
      </c>
      <c r="AG46" s="97">
        <v>0</v>
      </c>
      <c r="AH46" s="94">
        <f t="shared" si="2"/>
        <v>18.599999999999998</v>
      </c>
      <c r="AI46" s="95"/>
    </row>
    <row r="47" spans="1:35" ht="17.25" customHeight="1" x14ac:dyDescent="0.2">
      <c r="A47" s="16">
        <v>1105</v>
      </c>
      <c r="B47" s="17" t="s">
        <v>11</v>
      </c>
      <c r="C47" s="111"/>
      <c r="D47" s="97">
        <v>7.8</v>
      </c>
      <c r="E47" s="97">
        <v>0</v>
      </c>
      <c r="F47" s="97">
        <v>0</v>
      </c>
      <c r="G47" s="97">
        <v>0</v>
      </c>
      <c r="H47" s="97">
        <v>0</v>
      </c>
      <c r="I47" s="97">
        <v>0</v>
      </c>
      <c r="J47" s="92">
        <v>0</v>
      </c>
      <c r="K47" s="92">
        <v>0</v>
      </c>
      <c r="L47" s="92">
        <v>0</v>
      </c>
      <c r="M47" s="92">
        <v>0</v>
      </c>
      <c r="N47" s="92">
        <v>0.1</v>
      </c>
      <c r="O47" s="92">
        <v>1.1000000000000001</v>
      </c>
      <c r="P47" s="92">
        <v>1.6</v>
      </c>
      <c r="Q47" s="92">
        <v>0</v>
      </c>
      <c r="R47" s="97">
        <v>0</v>
      </c>
      <c r="S47" s="97">
        <v>0</v>
      </c>
      <c r="T47" s="97">
        <v>0</v>
      </c>
      <c r="U47" s="97">
        <v>0</v>
      </c>
      <c r="V47" s="97">
        <v>0</v>
      </c>
      <c r="W47" s="97">
        <v>0</v>
      </c>
      <c r="X47" s="97">
        <v>0</v>
      </c>
      <c r="Y47" s="97">
        <v>0</v>
      </c>
      <c r="Z47" s="92">
        <v>0</v>
      </c>
      <c r="AA47" s="97">
        <v>0</v>
      </c>
      <c r="AB47" s="97">
        <v>0</v>
      </c>
      <c r="AC47" s="97">
        <v>0</v>
      </c>
      <c r="AD47" s="92">
        <v>0</v>
      </c>
      <c r="AE47" s="97">
        <v>0</v>
      </c>
      <c r="AF47" s="97">
        <v>0</v>
      </c>
      <c r="AG47" s="97">
        <v>0</v>
      </c>
      <c r="AH47" s="94">
        <f t="shared" si="2"/>
        <v>10.6</v>
      </c>
      <c r="AI47" s="95"/>
    </row>
    <row r="48" spans="1:35" ht="17.25" customHeight="1" x14ac:dyDescent="0.2">
      <c r="A48" s="16">
        <v>1112</v>
      </c>
      <c r="B48" s="17" t="s">
        <v>47</v>
      </c>
      <c r="C48" s="111"/>
      <c r="D48" s="97">
        <v>0.2</v>
      </c>
      <c r="E48" s="97">
        <v>0</v>
      </c>
      <c r="F48" s="97">
        <v>0</v>
      </c>
      <c r="G48" s="97">
        <v>0</v>
      </c>
      <c r="H48" s="97">
        <v>0</v>
      </c>
      <c r="I48" s="97">
        <v>0</v>
      </c>
      <c r="J48" s="92">
        <v>0</v>
      </c>
      <c r="K48" s="92">
        <v>0</v>
      </c>
      <c r="L48" s="92">
        <v>0</v>
      </c>
      <c r="M48" s="92">
        <v>0</v>
      </c>
      <c r="N48" s="92">
        <v>0</v>
      </c>
      <c r="O48" s="92">
        <v>0.5</v>
      </c>
      <c r="P48" s="92">
        <v>1.6</v>
      </c>
      <c r="Q48" s="92">
        <v>0</v>
      </c>
      <c r="R48" s="97">
        <v>0</v>
      </c>
      <c r="S48" s="97">
        <v>0</v>
      </c>
      <c r="T48" s="97">
        <v>0</v>
      </c>
      <c r="U48" s="97">
        <v>0</v>
      </c>
      <c r="V48" s="97">
        <v>0</v>
      </c>
      <c r="W48" s="97">
        <v>0</v>
      </c>
      <c r="X48" s="97">
        <v>0</v>
      </c>
      <c r="Y48" s="97">
        <v>0.5</v>
      </c>
      <c r="Z48" s="97">
        <v>0</v>
      </c>
      <c r="AA48" s="97">
        <v>0</v>
      </c>
      <c r="AB48" s="97">
        <v>0</v>
      </c>
      <c r="AC48" s="97">
        <v>0</v>
      </c>
      <c r="AD48" s="92">
        <v>0</v>
      </c>
      <c r="AE48" s="97">
        <v>0</v>
      </c>
      <c r="AF48" s="97">
        <v>0</v>
      </c>
      <c r="AG48" s="97">
        <v>0</v>
      </c>
      <c r="AH48" s="94">
        <f t="shared" si="2"/>
        <v>2.8</v>
      </c>
      <c r="AI48" s="95"/>
    </row>
    <row r="49" spans="1:35" ht="17.25" customHeight="1" x14ac:dyDescent="0.2">
      <c r="A49" s="33">
        <v>1151</v>
      </c>
      <c r="B49" s="17" t="s">
        <v>49</v>
      </c>
      <c r="C49" s="111"/>
      <c r="D49" s="97">
        <v>5.8</v>
      </c>
      <c r="E49" s="97">
        <v>3</v>
      </c>
      <c r="F49" s="97">
        <v>0</v>
      </c>
      <c r="G49" s="97">
        <v>0</v>
      </c>
      <c r="H49" s="97">
        <v>0</v>
      </c>
      <c r="I49" s="97">
        <v>0</v>
      </c>
      <c r="J49" s="92">
        <v>0.2</v>
      </c>
      <c r="K49" s="92">
        <v>0</v>
      </c>
      <c r="L49" s="92">
        <v>0</v>
      </c>
      <c r="M49" s="92">
        <v>0.2</v>
      </c>
      <c r="N49" s="92">
        <v>1.7</v>
      </c>
      <c r="O49" s="92">
        <v>2.2999999999999998</v>
      </c>
      <c r="P49" s="92">
        <v>8.4</v>
      </c>
      <c r="Q49" s="92">
        <v>0.2</v>
      </c>
      <c r="R49" s="97">
        <v>0</v>
      </c>
      <c r="S49" s="97">
        <v>0</v>
      </c>
      <c r="T49" s="97">
        <v>0</v>
      </c>
      <c r="U49" s="97">
        <v>0</v>
      </c>
      <c r="V49" s="97">
        <v>0</v>
      </c>
      <c r="W49" s="97">
        <v>0</v>
      </c>
      <c r="X49" s="97">
        <v>0.2</v>
      </c>
      <c r="Y49" s="97">
        <v>0</v>
      </c>
      <c r="Z49" s="97">
        <v>0</v>
      </c>
      <c r="AA49" s="97">
        <v>0</v>
      </c>
      <c r="AB49" s="97">
        <v>0</v>
      </c>
      <c r="AC49" s="97">
        <v>0</v>
      </c>
      <c r="AD49" s="92">
        <v>0</v>
      </c>
      <c r="AE49" s="97">
        <v>0</v>
      </c>
      <c r="AF49" s="97">
        <v>0</v>
      </c>
      <c r="AG49" s="97">
        <v>0</v>
      </c>
      <c r="AH49" s="94">
        <f t="shared" si="2"/>
        <v>22</v>
      </c>
      <c r="AI49" s="95"/>
    </row>
    <row r="50" spans="1:35" ht="17.25" customHeight="1" x14ac:dyDescent="0.2">
      <c r="A50" s="16">
        <v>1160</v>
      </c>
      <c r="B50" s="17" t="s">
        <v>50</v>
      </c>
      <c r="C50" s="111"/>
      <c r="D50" s="97">
        <v>0.2</v>
      </c>
      <c r="E50" s="97">
        <v>0</v>
      </c>
      <c r="F50" s="97">
        <v>0</v>
      </c>
      <c r="G50" s="97">
        <v>0</v>
      </c>
      <c r="H50" s="97">
        <v>0</v>
      </c>
      <c r="I50" s="97">
        <v>0</v>
      </c>
      <c r="J50" s="92">
        <v>0</v>
      </c>
      <c r="K50" s="92">
        <v>0</v>
      </c>
      <c r="L50" s="92">
        <v>0</v>
      </c>
      <c r="M50" s="92">
        <v>0</v>
      </c>
      <c r="N50" s="92">
        <v>0</v>
      </c>
      <c r="O50" s="207">
        <v>0</v>
      </c>
      <c r="P50" s="92">
        <v>0.6</v>
      </c>
      <c r="Q50" s="92">
        <v>0.2</v>
      </c>
      <c r="R50" s="97">
        <v>0</v>
      </c>
      <c r="S50" s="97">
        <v>0</v>
      </c>
      <c r="T50" s="97">
        <v>0</v>
      </c>
      <c r="U50" s="97">
        <v>0</v>
      </c>
      <c r="V50" s="97">
        <v>0</v>
      </c>
      <c r="W50" s="97">
        <v>0</v>
      </c>
      <c r="X50" s="97">
        <v>0</v>
      </c>
      <c r="Y50" s="97">
        <v>0</v>
      </c>
      <c r="Z50" s="97">
        <v>0</v>
      </c>
      <c r="AA50" s="97">
        <v>0</v>
      </c>
      <c r="AB50" s="97">
        <v>0</v>
      </c>
      <c r="AC50" s="97">
        <v>0</v>
      </c>
      <c r="AD50" s="92">
        <v>0</v>
      </c>
      <c r="AE50" s="97">
        <v>0</v>
      </c>
      <c r="AF50" s="97">
        <v>0</v>
      </c>
      <c r="AG50" s="97">
        <v>0</v>
      </c>
      <c r="AH50" s="94">
        <f t="shared" si="2"/>
        <v>1</v>
      </c>
      <c r="AI50" s="95"/>
    </row>
    <row r="51" spans="1:35" ht="17.25" customHeight="1" x14ac:dyDescent="0.2">
      <c r="A51" s="16">
        <v>1187</v>
      </c>
      <c r="B51" s="17" t="s">
        <v>51</v>
      </c>
      <c r="C51" s="111"/>
      <c r="D51" s="97">
        <v>1.2</v>
      </c>
      <c r="E51" s="97">
        <v>6.1</v>
      </c>
      <c r="F51" s="97">
        <v>0</v>
      </c>
      <c r="G51" s="97">
        <v>0</v>
      </c>
      <c r="H51" s="97">
        <v>0</v>
      </c>
      <c r="I51" s="97">
        <v>0</v>
      </c>
      <c r="J51" s="92">
        <v>0</v>
      </c>
      <c r="K51" s="92">
        <v>0.2</v>
      </c>
      <c r="L51" s="92">
        <v>0</v>
      </c>
      <c r="M51" s="92">
        <v>0</v>
      </c>
      <c r="N51" s="92">
        <v>0.5</v>
      </c>
      <c r="O51" s="92">
        <v>0.8</v>
      </c>
      <c r="P51" s="92">
        <v>2.7</v>
      </c>
      <c r="Q51" s="92">
        <v>0.1</v>
      </c>
      <c r="R51" s="97">
        <v>3.9</v>
      </c>
      <c r="S51" s="97">
        <v>0.1</v>
      </c>
      <c r="T51" s="97">
        <v>0</v>
      </c>
      <c r="U51" s="97">
        <v>0</v>
      </c>
      <c r="V51" s="97">
        <v>0</v>
      </c>
      <c r="W51" s="97">
        <v>0</v>
      </c>
      <c r="X51" s="97">
        <v>0</v>
      </c>
      <c r="Y51" s="97">
        <v>0</v>
      </c>
      <c r="Z51" s="97">
        <v>0</v>
      </c>
      <c r="AA51" s="97">
        <v>0</v>
      </c>
      <c r="AB51" s="97">
        <v>0</v>
      </c>
      <c r="AC51" s="97">
        <v>0</v>
      </c>
      <c r="AD51" s="92">
        <v>0</v>
      </c>
      <c r="AE51" s="97">
        <v>0</v>
      </c>
      <c r="AF51" s="97">
        <v>0</v>
      </c>
      <c r="AG51" s="97">
        <v>0</v>
      </c>
      <c r="AH51" s="94">
        <f t="shared" si="2"/>
        <v>15.6</v>
      </c>
      <c r="AI51" s="95"/>
    </row>
    <row r="52" spans="1:35" ht="17.25" customHeight="1" x14ac:dyDescent="0.2">
      <c r="A52" s="33">
        <v>1195</v>
      </c>
      <c r="B52" s="17" t="s">
        <v>52</v>
      </c>
      <c r="C52" s="111"/>
      <c r="D52" s="97">
        <v>5.0999999999999996</v>
      </c>
      <c r="E52" s="97">
        <v>0</v>
      </c>
      <c r="F52" s="97">
        <v>0</v>
      </c>
      <c r="G52" s="97">
        <v>0</v>
      </c>
      <c r="H52" s="97">
        <v>0</v>
      </c>
      <c r="I52" s="97">
        <v>0</v>
      </c>
      <c r="J52" s="92">
        <v>0</v>
      </c>
      <c r="K52" s="92">
        <v>0</v>
      </c>
      <c r="L52" s="92">
        <v>0</v>
      </c>
      <c r="M52" s="92">
        <v>0</v>
      </c>
      <c r="N52" s="92">
        <v>0.2</v>
      </c>
      <c r="O52" s="92">
        <v>3</v>
      </c>
      <c r="P52" s="92">
        <v>1.8</v>
      </c>
      <c r="Q52" s="92">
        <v>0</v>
      </c>
      <c r="R52" s="97">
        <v>2.8</v>
      </c>
      <c r="S52" s="97">
        <v>0</v>
      </c>
      <c r="T52" s="97">
        <v>0</v>
      </c>
      <c r="U52" s="97">
        <v>0.2</v>
      </c>
      <c r="V52" s="97">
        <v>0</v>
      </c>
      <c r="W52" s="97">
        <v>0</v>
      </c>
      <c r="X52" s="97">
        <v>0</v>
      </c>
      <c r="Y52" s="97">
        <v>0</v>
      </c>
      <c r="Z52" s="97">
        <v>0</v>
      </c>
      <c r="AA52" s="97">
        <v>0</v>
      </c>
      <c r="AB52" s="97">
        <v>0</v>
      </c>
      <c r="AC52" s="97">
        <v>0</v>
      </c>
      <c r="AD52" s="92">
        <v>0</v>
      </c>
      <c r="AE52" s="97">
        <v>0</v>
      </c>
      <c r="AF52" s="97">
        <v>0</v>
      </c>
      <c r="AG52" s="97">
        <v>0</v>
      </c>
      <c r="AH52" s="94">
        <f t="shared" si="2"/>
        <v>13.100000000000001</v>
      </c>
      <c r="AI52" s="95"/>
    </row>
    <row r="53" spans="1:35" ht="17.25" customHeight="1" x14ac:dyDescent="0.2">
      <c r="A53" s="16">
        <v>1203</v>
      </c>
      <c r="B53" s="17" t="s">
        <v>53</v>
      </c>
      <c r="C53" s="111"/>
      <c r="D53" s="378" t="s">
        <v>48</v>
      </c>
      <c r="E53" s="356"/>
      <c r="F53" s="356"/>
      <c r="G53" s="356"/>
      <c r="H53" s="356"/>
      <c r="I53" s="356"/>
      <c r="J53" s="356"/>
      <c r="K53" s="356"/>
      <c r="L53" s="356"/>
      <c r="M53" s="356"/>
      <c r="N53" s="356"/>
      <c r="O53" s="356"/>
      <c r="P53" s="356"/>
      <c r="Q53" s="356"/>
      <c r="R53" s="356"/>
      <c r="S53" s="356"/>
      <c r="T53" s="356"/>
      <c r="U53" s="356"/>
      <c r="V53" s="356"/>
      <c r="W53" s="356"/>
      <c r="X53" s="356"/>
      <c r="Y53" s="356"/>
      <c r="Z53" s="356"/>
      <c r="AA53" s="356"/>
      <c r="AB53" s="356"/>
      <c r="AC53" s="356"/>
      <c r="AD53" s="356"/>
      <c r="AE53" s="356"/>
      <c r="AF53" s="356"/>
      <c r="AG53" s="357"/>
      <c r="AH53" s="94">
        <f t="shared" si="2"/>
        <v>0</v>
      </c>
      <c r="AI53" s="95"/>
    </row>
    <row r="54" spans="1:35" ht="17.25" customHeight="1" x14ac:dyDescent="0.2">
      <c r="A54" s="16">
        <v>1211</v>
      </c>
      <c r="B54" s="17" t="s">
        <v>54</v>
      </c>
      <c r="C54" s="111"/>
      <c r="D54" s="97">
        <v>3.7</v>
      </c>
      <c r="E54" s="97">
        <v>16.399999999999999</v>
      </c>
      <c r="F54" s="97">
        <v>0</v>
      </c>
      <c r="G54" s="97">
        <v>0</v>
      </c>
      <c r="H54" s="97">
        <v>0</v>
      </c>
      <c r="I54" s="97">
        <v>0</v>
      </c>
      <c r="J54" s="92">
        <v>0</v>
      </c>
      <c r="K54" s="92">
        <v>0</v>
      </c>
      <c r="L54" s="92">
        <v>0</v>
      </c>
      <c r="M54" s="92">
        <v>0</v>
      </c>
      <c r="N54" s="92">
        <v>0.7</v>
      </c>
      <c r="O54" s="92">
        <v>3.9</v>
      </c>
      <c r="P54" s="92">
        <v>4.4000000000000004</v>
      </c>
      <c r="Q54" s="92">
        <v>0</v>
      </c>
      <c r="R54" s="97">
        <v>0</v>
      </c>
      <c r="S54" s="97">
        <v>2.2999999999999998</v>
      </c>
      <c r="T54" s="97">
        <v>1</v>
      </c>
      <c r="U54" s="97">
        <v>0</v>
      </c>
      <c r="V54" s="97">
        <v>0</v>
      </c>
      <c r="W54" s="97">
        <v>0</v>
      </c>
      <c r="X54" s="97">
        <v>0</v>
      </c>
      <c r="Y54" s="97">
        <v>0</v>
      </c>
      <c r="Z54" s="97">
        <v>0</v>
      </c>
      <c r="AA54" s="97">
        <v>0</v>
      </c>
      <c r="AB54" s="97">
        <v>0</v>
      </c>
      <c r="AC54" s="97">
        <v>0</v>
      </c>
      <c r="AD54" s="92">
        <v>0</v>
      </c>
      <c r="AE54" s="97">
        <v>0</v>
      </c>
      <c r="AF54" s="97">
        <v>0</v>
      </c>
      <c r="AG54" s="97">
        <v>0</v>
      </c>
      <c r="AH54" s="94">
        <f t="shared" si="2"/>
        <v>32.399999999999991</v>
      </c>
      <c r="AI54" s="95"/>
    </row>
    <row r="55" spans="1:35" ht="17.25" customHeight="1" x14ac:dyDescent="0.2">
      <c r="A55" s="16">
        <v>1225</v>
      </c>
      <c r="B55" s="17" t="s">
        <v>17</v>
      </c>
      <c r="C55" s="111"/>
      <c r="D55" s="97">
        <v>10.199999999999999</v>
      </c>
      <c r="E55" s="97">
        <v>3.6</v>
      </c>
      <c r="F55" s="97">
        <v>0</v>
      </c>
      <c r="G55" s="97">
        <v>0</v>
      </c>
      <c r="H55" s="97">
        <v>0</v>
      </c>
      <c r="I55" s="97">
        <v>0</v>
      </c>
      <c r="J55" s="92">
        <v>0</v>
      </c>
      <c r="K55" s="92">
        <v>0.2</v>
      </c>
      <c r="L55" s="92">
        <v>0</v>
      </c>
      <c r="M55" s="92">
        <v>0</v>
      </c>
      <c r="N55" s="92">
        <v>2.2000000000000002</v>
      </c>
      <c r="O55" s="92">
        <v>4.5999999999999996</v>
      </c>
      <c r="P55" s="92">
        <v>5</v>
      </c>
      <c r="Q55" s="92">
        <v>0.4</v>
      </c>
      <c r="R55" s="97">
        <v>0</v>
      </c>
      <c r="S55" s="97">
        <v>0</v>
      </c>
      <c r="T55" s="97">
        <v>0</v>
      </c>
      <c r="U55" s="97">
        <v>0</v>
      </c>
      <c r="V55" s="97">
        <v>0</v>
      </c>
      <c r="W55" s="97">
        <v>0</v>
      </c>
      <c r="X55" s="97">
        <v>0</v>
      </c>
      <c r="Y55" s="97">
        <v>0</v>
      </c>
      <c r="Z55" s="97">
        <v>0</v>
      </c>
      <c r="AA55" s="97">
        <v>0</v>
      </c>
      <c r="AB55" s="97">
        <v>0</v>
      </c>
      <c r="AC55" s="97">
        <v>0</v>
      </c>
      <c r="AD55" s="92">
        <v>0</v>
      </c>
      <c r="AE55" s="97">
        <v>0</v>
      </c>
      <c r="AF55" s="97">
        <v>0</v>
      </c>
      <c r="AG55" s="97">
        <v>0</v>
      </c>
      <c r="AH55" s="94">
        <f t="shared" si="2"/>
        <v>26.199999999999996</v>
      </c>
      <c r="AI55" s="95"/>
    </row>
    <row r="56" spans="1:35" ht="17.25" customHeight="1" x14ac:dyDescent="0.2">
      <c r="A56" s="16">
        <v>1270</v>
      </c>
      <c r="B56" s="17" t="s">
        <v>55</v>
      </c>
      <c r="C56" s="111"/>
      <c r="D56" s="97">
        <v>9.8000000000000007</v>
      </c>
      <c r="E56" s="97">
        <v>5.4</v>
      </c>
      <c r="F56" s="97">
        <v>0</v>
      </c>
      <c r="G56" s="97">
        <v>0</v>
      </c>
      <c r="H56" s="97">
        <v>0</v>
      </c>
      <c r="I56" s="97">
        <v>0</v>
      </c>
      <c r="J56" s="92">
        <v>0</v>
      </c>
      <c r="K56" s="92">
        <v>0.2</v>
      </c>
      <c r="L56" s="92">
        <v>0.2</v>
      </c>
      <c r="M56" s="92">
        <v>0</v>
      </c>
      <c r="N56" s="92">
        <v>2.2000000000000002</v>
      </c>
      <c r="O56" s="92">
        <v>6.6</v>
      </c>
      <c r="P56" s="92">
        <v>5.6</v>
      </c>
      <c r="Q56" s="92">
        <v>0.2</v>
      </c>
      <c r="R56" s="97">
        <v>0</v>
      </c>
      <c r="S56" s="97">
        <v>16.399999999999999</v>
      </c>
      <c r="T56" s="97">
        <v>0</v>
      </c>
      <c r="U56" s="97">
        <v>0.2</v>
      </c>
      <c r="V56" s="97">
        <v>0</v>
      </c>
      <c r="W56" s="97">
        <v>0</v>
      </c>
      <c r="X56" s="97">
        <v>0</v>
      </c>
      <c r="Y56" s="97">
        <v>0</v>
      </c>
      <c r="Z56" s="97">
        <v>0</v>
      </c>
      <c r="AA56" s="97">
        <v>0</v>
      </c>
      <c r="AB56" s="97">
        <v>0</v>
      </c>
      <c r="AC56" s="97">
        <v>0</v>
      </c>
      <c r="AD56" s="92">
        <v>0</v>
      </c>
      <c r="AE56" s="97">
        <v>0</v>
      </c>
      <c r="AF56" s="97">
        <v>0</v>
      </c>
      <c r="AG56" s="97">
        <v>0</v>
      </c>
      <c r="AH56" s="94">
        <f t="shared" si="2"/>
        <v>46.8</v>
      </c>
      <c r="AI56" s="95"/>
    </row>
    <row r="57" spans="1:35" ht="17.25" customHeight="1" x14ac:dyDescent="0.2">
      <c r="A57" s="16">
        <v>1313</v>
      </c>
      <c r="B57" s="17" t="s">
        <v>19</v>
      </c>
      <c r="C57" s="111"/>
      <c r="D57" s="97">
        <v>5.9</v>
      </c>
      <c r="E57" s="97">
        <v>3.4</v>
      </c>
      <c r="F57" s="97">
        <v>0</v>
      </c>
      <c r="G57" s="97">
        <v>0</v>
      </c>
      <c r="H57" s="97">
        <v>0</v>
      </c>
      <c r="I57" s="97">
        <v>0</v>
      </c>
      <c r="J57" s="92">
        <v>0</v>
      </c>
      <c r="K57" s="92">
        <v>0</v>
      </c>
      <c r="L57" s="92">
        <v>0</v>
      </c>
      <c r="M57" s="92">
        <v>0</v>
      </c>
      <c r="N57" s="92">
        <v>0</v>
      </c>
      <c r="O57" s="92">
        <v>5.2</v>
      </c>
      <c r="P57" s="92">
        <v>4.2</v>
      </c>
      <c r="Q57" s="92">
        <v>0.5</v>
      </c>
      <c r="R57" s="97">
        <v>0.6</v>
      </c>
      <c r="S57" s="97">
        <v>0</v>
      </c>
      <c r="T57" s="97">
        <v>0</v>
      </c>
      <c r="U57" s="97">
        <v>0</v>
      </c>
      <c r="V57" s="97">
        <v>0</v>
      </c>
      <c r="W57" s="97">
        <v>0</v>
      </c>
      <c r="X57" s="97">
        <v>0</v>
      </c>
      <c r="Y57" s="97">
        <v>0.1</v>
      </c>
      <c r="Z57" s="97">
        <v>0</v>
      </c>
      <c r="AA57" s="97">
        <v>0</v>
      </c>
      <c r="AB57" s="97">
        <v>0</v>
      </c>
      <c r="AC57" s="97">
        <v>0</v>
      </c>
      <c r="AD57" s="92">
        <v>0</v>
      </c>
      <c r="AE57" s="97">
        <v>0</v>
      </c>
      <c r="AF57" s="97">
        <v>0</v>
      </c>
      <c r="AG57" s="97">
        <v>0</v>
      </c>
      <c r="AH57" s="94">
        <f t="shared" si="2"/>
        <v>19.900000000000002</v>
      </c>
      <c r="AI57" s="95"/>
    </row>
    <row r="58" spans="1:35" ht="17.25" customHeight="1" x14ac:dyDescent="0.2">
      <c r="A58" s="16">
        <v>1320</v>
      </c>
      <c r="B58" s="17" t="s">
        <v>20</v>
      </c>
      <c r="C58" s="111"/>
      <c r="D58" s="97">
        <v>2.8</v>
      </c>
      <c r="E58" s="92">
        <v>5.3</v>
      </c>
      <c r="F58" s="97">
        <v>0.2</v>
      </c>
      <c r="G58" s="97">
        <v>0</v>
      </c>
      <c r="H58" s="97">
        <v>0</v>
      </c>
      <c r="I58" s="97">
        <v>0</v>
      </c>
      <c r="J58" s="92">
        <v>0</v>
      </c>
      <c r="K58" s="92">
        <v>0.1</v>
      </c>
      <c r="L58" s="92">
        <v>0.1</v>
      </c>
      <c r="M58" s="92">
        <v>0</v>
      </c>
      <c r="N58" s="92">
        <v>0.7</v>
      </c>
      <c r="O58" s="92">
        <v>5.0999999999999996</v>
      </c>
      <c r="P58" s="92">
        <v>1.6</v>
      </c>
      <c r="Q58" s="92">
        <v>1.4</v>
      </c>
      <c r="R58" s="97">
        <v>0</v>
      </c>
      <c r="S58" s="97">
        <v>0.1</v>
      </c>
      <c r="T58" s="97">
        <v>0.1</v>
      </c>
      <c r="U58" s="97">
        <v>0</v>
      </c>
      <c r="V58" s="97">
        <v>0</v>
      </c>
      <c r="W58" s="97">
        <v>0</v>
      </c>
      <c r="X58" s="97">
        <v>0</v>
      </c>
      <c r="Y58" s="97">
        <v>0.2</v>
      </c>
      <c r="Z58" s="97">
        <v>0</v>
      </c>
      <c r="AA58" s="97">
        <v>0</v>
      </c>
      <c r="AB58" s="97">
        <v>0</v>
      </c>
      <c r="AC58" s="97">
        <v>0</v>
      </c>
      <c r="AD58" s="92">
        <v>0</v>
      </c>
      <c r="AE58" s="97">
        <v>0</v>
      </c>
      <c r="AF58" s="97">
        <v>0</v>
      </c>
      <c r="AG58" s="97">
        <v>0</v>
      </c>
      <c r="AH58" s="94">
        <f t="shared" si="2"/>
        <v>17.7</v>
      </c>
      <c r="AI58" s="95"/>
    </row>
    <row r="59" spans="1:35" ht="17.25" customHeight="1" x14ac:dyDescent="0.2">
      <c r="A59" s="16">
        <v>1377</v>
      </c>
      <c r="B59" s="17" t="s">
        <v>56</v>
      </c>
      <c r="C59" s="111"/>
      <c r="D59" s="97">
        <v>8.6</v>
      </c>
      <c r="E59" s="97">
        <v>0</v>
      </c>
      <c r="F59" s="97">
        <v>0</v>
      </c>
      <c r="G59" s="97">
        <v>0</v>
      </c>
      <c r="H59" s="97">
        <v>0</v>
      </c>
      <c r="I59" s="97">
        <v>0</v>
      </c>
      <c r="J59" s="92">
        <v>0</v>
      </c>
      <c r="K59" s="92">
        <v>0</v>
      </c>
      <c r="L59" s="92">
        <v>0</v>
      </c>
      <c r="M59" s="92">
        <v>0</v>
      </c>
      <c r="N59" s="92">
        <v>1</v>
      </c>
      <c r="O59" s="92">
        <v>8.4</v>
      </c>
      <c r="P59" s="92">
        <v>1.6</v>
      </c>
      <c r="Q59" s="92">
        <v>0.2</v>
      </c>
      <c r="R59" s="97">
        <v>0</v>
      </c>
      <c r="S59" s="97">
        <v>2.4</v>
      </c>
      <c r="T59" s="97">
        <v>0.2</v>
      </c>
      <c r="U59" s="97">
        <v>0</v>
      </c>
      <c r="V59" s="97">
        <v>0</v>
      </c>
      <c r="W59" s="97">
        <v>0</v>
      </c>
      <c r="X59" s="97">
        <v>0</v>
      </c>
      <c r="Y59" s="97">
        <v>0</v>
      </c>
      <c r="Z59" s="97">
        <v>0</v>
      </c>
      <c r="AA59" s="97">
        <v>0</v>
      </c>
      <c r="AB59" s="97">
        <v>0</v>
      </c>
      <c r="AC59" s="97">
        <v>0</v>
      </c>
      <c r="AD59" s="92">
        <v>0</v>
      </c>
      <c r="AE59" s="97">
        <v>0</v>
      </c>
      <c r="AF59" s="97">
        <v>0</v>
      </c>
      <c r="AG59" s="97">
        <v>0</v>
      </c>
      <c r="AH59" s="94">
        <f t="shared" si="2"/>
        <v>22.4</v>
      </c>
      <c r="AI59" s="95"/>
    </row>
    <row r="60" spans="1:35" ht="17.25" customHeight="1" x14ac:dyDescent="0.2">
      <c r="A60" s="16">
        <v>1388</v>
      </c>
      <c r="B60" s="17" t="s">
        <v>57</v>
      </c>
      <c r="C60" s="111"/>
      <c r="D60" s="97">
        <v>1.6</v>
      </c>
      <c r="E60" s="97">
        <v>1.4</v>
      </c>
      <c r="F60" s="97">
        <v>0</v>
      </c>
      <c r="G60" s="97">
        <v>0</v>
      </c>
      <c r="H60" s="97">
        <v>0</v>
      </c>
      <c r="I60" s="97">
        <v>0</v>
      </c>
      <c r="J60" s="92">
        <v>0</v>
      </c>
      <c r="K60" s="92">
        <v>6.8</v>
      </c>
      <c r="L60" s="92">
        <v>0</v>
      </c>
      <c r="M60" s="92">
        <v>0</v>
      </c>
      <c r="N60" s="92">
        <v>0</v>
      </c>
      <c r="O60" s="92">
        <v>4.5999999999999996</v>
      </c>
      <c r="P60" s="92">
        <v>0.6</v>
      </c>
      <c r="Q60" s="92">
        <v>0.6</v>
      </c>
      <c r="R60" s="97">
        <v>0.4</v>
      </c>
      <c r="S60" s="97">
        <v>0</v>
      </c>
      <c r="T60" s="97">
        <v>0</v>
      </c>
      <c r="U60" s="97">
        <v>0</v>
      </c>
      <c r="V60" s="97">
        <v>0</v>
      </c>
      <c r="W60" s="97">
        <v>0</v>
      </c>
      <c r="X60" s="97">
        <v>0</v>
      </c>
      <c r="Y60" s="97">
        <v>0</v>
      </c>
      <c r="Z60" s="97">
        <v>0</v>
      </c>
      <c r="AA60" s="97">
        <v>0</v>
      </c>
      <c r="AB60" s="97">
        <v>0</v>
      </c>
      <c r="AC60" s="97">
        <v>0</v>
      </c>
      <c r="AD60" s="92">
        <v>0</v>
      </c>
      <c r="AE60" s="97">
        <v>0</v>
      </c>
      <c r="AF60" s="97">
        <v>0</v>
      </c>
      <c r="AG60" s="97">
        <v>0</v>
      </c>
      <c r="AH60" s="94">
        <f t="shared" si="2"/>
        <v>16</v>
      </c>
      <c r="AI60" s="95"/>
    </row>
    <row r="61" spans="1:35" ht="17.25" customHeight="1" x14ac:dyDescent="0.2">
      <c r="A61" s="16">
        <v>1389</v>
      </c>
      <c r="B61" s="17" t="s">
        <v>58</v>
      </c>
      <c r="C61" s="111"/>
      <c r="D61" s="97">
        <v>1.1000000000000001</v>
      </c>
      <c r="E61" s="97">
        <v>0.3</v>
      </c>
      <c r="F61" s="97">
        <v>0.1</v>
      </c>
      <c r="G61" s="97">
        <v>0</v>
      </c>
      <c r="H61" s="97">
        <v>0</v>
      </c>
      <c r="I61" s="97">
        <v>0</v>
      </c>
      <c r="J61" s="92">
        <v>0</v>
      </c>
      <c r="K61" s="92">
        <v>0.3</v>
      </c>
      <c r="L61" s="92">
        <v>0</v>
      </c>
      <c r="M61" s="92">
        <v>0</v>
      </c>
      <c r="N61" s="92">
        <v>0.1</v>
      </c>
      <c r="O61" s="92">
        <v>4.5</v>
      </c>
      <c r="P61" s="92">
        <v>0.1</v>
      </c>
      <c r="Q61" s="92">
        <v>0.6</v>
      </c>
      <c r="R61" s="97">
        <v>1.3</v>
      </c>
      <c r="S61" s="97">
        <v>0.1</v>
      </c>
      <c r="T61" s="97">
        <v>0</v>
      </c>
      <c r="U61" s="97">
        <v>0</v>
      </c>
      <c r="V61" s="97">
        <v>0</v>
      </c>
      <c r="W61" s="97">
        <v>0</v>
      </c>
      <c r="X61" s="97">
        <v>0</v>
      </c>
      <c r="Y61" s="97">
        <v>0</v>
      </c>
      <c r="Z61" s="97">
        <v>0</v>
      </c>
      <c r="AA61" s="97">
        <v>0</v>
      </c>
      <c r="AB61" s="97">
        <v>0</v>
      </c>
      <c r="AC61" s="97">
        <v>0</v>
      </c>
      <c r="AD61" s="92">
        <v>0</v>
      </c>
      <c r="AE61" s="97">
        <v>0</v>
      </c>
      <c r="AF61" s="97">
        <v>0</v>
      </c>
      <c r="AG61" s="97">
        <v>0</v>
      </c>
      <c r="AH61" s="94">
        <f t="shared" si="2"/>
        <v>8.5</v>
      </c>
      <c r="AI61" s="95"/>
    </row>
    <row r="62" spans="1:35" ht="17.25" customHeight="1" x14ac:dyDescent="0.2">
      <c r="A62" s="16">
        <v>1401</v>
      </c>
      <c r="B62" s="17" t="s">
        <v>59</v>
      </c>
      <c r="C62" s="111"/>
      <c r="D62" s="97">
        <v>2.4</v>
      </c>
      <c r="E62" s="97">
        <v>0.8</v>
      </c>
      <c r="F62" s="97">
        <v>0</v>
      </c>
      <c r="G62" s="97">
        <v>0</v>
      </c>
      <c r="H62" s="97">
        <v>0</v>
      </c>
      <c r="I62" s="97">
        <v>0</v>
      </c>
      <c r="J62" s="92">
        <v>0</v>
      </c>
      <c r="K62" s="92">
        <v>0</v>
      </c>
      <c r="L62" s="92">
        <v>0</v>
      </c>
      <c r="M62" s="92">
        <v>0</v>
      </c>
      <c r="N62" s="92">
        <v>1.7</v>
      </c>
      <c r="O62" s="92">
        <v>9.4</v>
      </c>
      <c r="P62" s="92">
        <v>2</v>
      </c>
      <c r="Q62" s="92">
        <v>0.1</v>
      </c>
      <c r="R62" s="97">
        <v>0</v>
      </c>
      <c r="S62" s="97">
        <v>0.6</v>
      </c>
      <c r="T62" s="97">
        <v>0.2</v>
      </c>
      <c r="U62" s="97">
        <v>0</v>
      </c>
      <c r="V62" s="97">
        <v>0</v>
      </c>
      <c r="W62" s="97">
        <v>0</v>
      </c>
      <c r="X62" s="97">
        <v>0</v>
      </c>
      <c r="Y62" s="97">
        <v>0</v>
      </c>
      <c r="Z62" s="97">
        <v>0</v>
      </c>
      <c r="AA62" s="97">
        <v>0</v>
      </c>
      <c r="AB62" s="97">
        <v>0</v>
      </c>
      <c r="AC62" s="97">
        <v>0</v>
      </c>
      <c r="AD62" s="92">
        <v>0</v>
      </c>
      <c r="AE62" s="97">
        <v>0</v>
      </c>
      <c r="AF62" s="97">
        <v>0</v>
      </c>
      <c r="AG62" s="97">
        <v>0</v>
      </c>
      <c r="AH62" s="94">
        <f t="shared" si="2"/>
        <v>17.200000000000003</v>
      </c>
      <c r="AI62" s="95"/>
    </row>
    <row r="63" spans="1:35" ht="17.25" customHeight="1" x14ac:dyDescent="0.2">
      <c r="A63" s="16">
        <v>1415</v>
      </c>
      <c r="B63" s="17" t="s">
        <v>60</v>
      </c>
      <c r="C63" s="111"/>
      <c r="D63" s="97">
        <v>0.2</v>
      </c>
      <c r="E63" s="92">
        <v>0</v>
      </c>
      <c r="F63" s="97">
        <v>0</v>
      </c>
      <c r="G63" s="97">
        <v>0</v>
      </c>
      <c r="H63" s="97">
        <v>0</v>
      </c>
      <c r="I63" s="97">
        <v>0</v>
      </c>
      <c r="J63" s="92">
        <v>0</v>
      </c>
      <c r="K63" s="92">
        <v>0</v>
      </c>
      <c r="L63" s="92">
        <v>0</v>
      </c>
      <c r="M63" s="92">
        <v>0</v>
      </c>
      <c r="N63" s="92">
        <v>1.4</v>
      </c>
      <c r="O63" s="92">
        <v>3.4</v>
      </c>
      <c r="P63" s="92">
        <v>0.4</v>
      </c>
      <c r="Q63" s="92">
        <v>0.6</v>
      </c>
      <c r="R63" s="97">
        <v>0</v>
      </c>
      <c r="S63" s="97">
        <v>0</v>
      </c>
      <c r="T63" s="97">
        <v>0</v>
      </c>
      <c r="U63" s="97">
        <v>0</v>
      </c>
      <c r="V63" s="97">
        <v>0</v>
      </c>
      <c r="W63" s="97">
        <v>0</v>
      </c>
      <c r="X63" s="97">
        <v>0</v>
      </c>
      <c r="Y63" s="97">
        <v>0</v>
      </c>
      <c r="Z63" s="97">
        <v>0</v>
      </c>
      <c r="AA63" s="97">
        <v>0</v>
      </c>
      <c r="AB63" s="97">
        <v>0</v>
      </c>
      <c r="AC63" s="97">
        <v>0</v>
      </c>
      <c r="AD63" s="92">
        <v>0</v>
      </c>
      <c r="AE63" s="97">
        <v>0</v>
      </c>
      <c r="AF63" s="97">
        <v>0</v>
      </c>
      <c r="AG63" s="97">
        <v>0</v>
      </c>
      <c r="AH63" s="94">
        <f t="shared" si="2"/>
        <v>6</v>
      </c>
      <c r="AI63" s="95"/>
    </row>
    <row r="64" spans="1:35" ht="17.25" customHeight="1" x14ac:dyDescent="0.2">
      <c r="A64" s="33">
        <v>1425</v>
      </c>
      <c r="B64" s="17" t="s">
        <v>61</v>
      </c>
      <c r="C64" s="111"/>
      <c r="D64" s="97">
        <v>14.6</v>
      </c>
      <c r="E64" s="97">
        <v>0</v>
      </c>
      <c r="F64" s="97">
        <v>0</v>
      </c>
      <c r="G64" s="97">
        <v>0</v>
      </c>
      <c r="H64" s="97">
        <v>0</v>
      </c>
      <c r="I64" s="97">
        <v>0</v>
      </c>
      <c r="J64" s="92">
        <v>0</v>
      </c>
      <c r="K64" s="92">
        <v>0</v>
      </c>
      <c r="L64" s="92">
        <v>0</v>
      </c>
      <c r="M64" s="92">
        <v>0</v>
      </c>
      <c r="N64" s="378" t="s">
        <v>48</v>
      </c>
      <c r="O64" s="356"/>
      <c r="P64" s="356"/>
      <c r="Q64" s="356"/>
      <c r="R64" s="356"/>
      <c r="S64" s="356"/>
      <c r="T64" s="357"/>
      <c r="U64" s="97">
        <v>0</v>
      </c>
      <c r="V64" s="97">
        <v>0</v>
      </c>
      <c r="W64" s="97">
        <v>0</v>
      </c>
      <c r="X64" s="97">
        <v>0</v>
      </c>
      <c r="Y64" s="97">
        <v>0</v>
      </c>
      <c r="Z64" s="97">
        <v>0</v>
      </c>
      <c r="AA64" s="97">
        <v>0</v>
      </c>
      <c r="AB64" s="97">
        <v>0</v>
      </c>
      <c r="AC64" s="97">
        <v>0</v>
      </c>
      <c r="AD64" s="92">
        <v>0</v>
      </c>
      <c r="AE64" s="97">
        <v>0</v>
      </c>
      <c r="AF64" s="97">
        <v>0</v>
      </c>
      <c r="AG64" s="97">
        <v>0</v>
      </c>
      <c r="AH64" s="94">
        <f t="shared" si="2"/>
        <v>14.6</v>
      </c>
      <c r="AI64" s="95"/>
    </row>
    <row r="65" spans="1:35" ht="17.25" customHeight="1" x14ac:dyDescent="0.2">
      <c r="A65" s="16">
        <v>1466</v>
      </c>
      <c r="B65" s="17" t="s">
        <v>62</v>
      </c>
      <c r="C65" s="111"/>
      <c r="D65" s="97">
        <v>5</v>
      </c>
      <c r="E65" s="97">
        <v>0.6</v>
      </c>
      <c r="F65" s="97">
        <v>0</v>
      </c>
      <c r="G65" s="97">
        <v>0</v>
      </c>
      <c r="H65" s="97">
        <v>0</v>
      </c>
      <c r="I65" s="97">
        <v>0</v>
      </c>
      <c r="J65" s="92">
        <v>0</v>
      </c>
      <c r="K65" s="92">
        <v>0</v>
      </c>
      <c r="L65" s="92">
        <v>0</v>
      </c>
      <c r="M65" s="92">
        <v>0</v>
      </c>
      <c r="N65" s="92">
        <v>1</v>
      </c>
      <c r="O65" s="92">
        <v>12.4</v>
      </c>
      <c r="P65" s="92">
        <v>2.9</v>
      </c>
      <c r="Q65" s="92">
        <v>0</v>
      </c>
      <c r="R65" s="97">
        <v>0.3</v>
      </c>
      <c r="S65" s="97">
        <v>5.2</v>
      </c>
      <c r="T65" s="97">
        <v>0</v>
      </c>
      <c r="U65" s="97">
        <v>0</v>
      </c>
      <c r="V65" s="97">
        <v>0</v>
      </c>
      <c r="W65" s="97">
        <v>0</v>
      </c>
      <c r="X65" s="97">
        <v>0</v>
      </c>
      <c r="Y65" s="97">
        <v>0</v>
      </c>
      <c r="Z65" s="97">
        <v>0</v>
      </c>
      <c r="AA65" s="97">
        <v>0</v>
      </c>
      <c r="AB65" s="97">
        <v>0</v>
      </c>
      <c r="AC65" s="97">
        <v>0</v>
      </c>
      <c r="AD65" s="92">
        <v>0</v>
      </c>
      <c r="AE65" s="97">
        <v>0</v>
      </c>
      <c r="AF65" s="97">
        <v>0</v>
      </c>
      <c r="AG65" s="97">
        <v>0</v>
      </c>
      <c r="AH65" s="94">
        <f t="shared" si="2"/>
        <v>27.4</v>
      </c>
      <c r="AI65" s="95"/>
    </row>
    <row r="66" spans="1:35" ht="17.25" customHeight="1" x14ac:dyDescent="0.2">
      <c r="A66" s="16">
        <v>1469</v>
      </c>
      <c r="B66" s="17" t="s">
        <v>63</v>
      </c>
      <c r="C66" s="111"/>
      <c r="D66" s="97">
        <v>6.1</v>
      </c>
      <c r="E66" s="97">
        <v>0.5</v>
      </c>
      <c r="F66" s="97">
        <v>0</v>
      </c>
      <c r="G66" s="97">
        <v>0</v>
      </c>
      <c r="H66" s="97">
        <v>0</v>
      </c>
      <c r="I66" s="97">
        <v>0</v>
      </c>
      <c r="J66" s="92">
        <v>0</v>
      </c>
      <c r="K66" s="92">
        <v>0</v>
      </c>
      <c r="L66" s="92">
        <v>0</v>
      </c>
      <c r="M66" s="92">
        <v>0</v>
      </c>
      <c r="N66" s="92">
        <v>0.1</v>
      </c>
      <c r="O66" s="92">
        <v>7.4</v>
      </c>
      <c r="P66" s="92">
        <v>1.8</v>
      </c>
      <c r="Q66" s="92">
        <v>0.2</v>
      </c>
      <c r="R66" s="97">
        <v>2.4</v>
      </c>
      <c r="S66" s="97">
        <v>0.2</v>
      </c>
      <c r="T66" s="97">
        <v>0.1</v>
      </c>
      <c r="U66" s="97">
        <v>0.1</v>
      </c>
      <c r="V66" s="97">
        <v>0.2</v>
      </c>
      <c r="W66" s="97">
        <v>0</v>
      </c>
      <c r="X66" s="97">
        <v>0</v>
      </c>
      <c r="Y66" s="97">
        <v>0</v>
      </c>
      <c r="Z66" s="97">
        <v>0</v>
      </c>
      <c r="AA66" s="97">
        <v>0</v>
      </c>
      <c r="AB66" s="97">
        <v>0</v>
      </c>
      <c r="AC66" s="97">
        <v>0</v>
      </c>
      <c r="AD66" s="92">
        <v>0</v>
      </c>
      <c r="AE66" s="97">
        <v>0</v>
      </c>
      <c r="AF66" s="97">
        <v>0</v>
      </c>
      <c r="AG66" s="97">
        <v>0</v>
      </c>
      <c r="AH66" s="94">
        <f t="shared" si="2"/>
        <v>19.100000000000001</v>
      </c>
      <c r="AI66" s="95"/>
    </row>
    <row r="67" spans="1:35" ht="17.25" customHeight="1" x14ac:dyDescent="0.2">
      <c r="A67" s="16">
        <v>1505</v>
      </c>
      <c r="B67" s="17" t="s">
        <v>64</v>
      </c>
      <c r="C67" s="111"/>
      <c r="D67" s="97">
        <v>0</v>
      </c>
      <c r="E67" s="97">
        <v>1.8</v>
      </c>
      <c r="F67" s="97">
        <v>0</v>
      </c>
      <c r="G67" s="97">
        <v>0</v>
      </c>
      <c r="H67" s="97">
        <v>0</v>
      </c>
      <c r="I67" s="97">
        <v>0</v>
      </c>
      <c r="J67" s="92">
        <v>0</v>
      </c>
      <c r="K67" s="92">
        <v>0.9</v>
      </c>
      <c r="L67" s="92">
        <v>0</v>
      </c>
      <c r="M67" s="92">
        <v>0</v>
      </c>
      <c r="N67" s="92">
        <v>0</v>
      </c>
      <c r="O67" s="137" t="s">
        <v>48</v>
      </c>
      <c r="P67" s="92">
        <v>0.3</v>
      </c>
      <c r="Q67" s="92">
        <v>0</v>
      </c>
      <c r="R67" s="97">
        <v>2.5</v>
      </c>
      <c r="S67" s="97">
        <v>0</v>
      </c>
      <c r="T67" s="97">
        <v>0</v>
      </c>
      <c r="U67" s="97">
        <v>0</v>
      </c>
      <c r="V67" s="97">
        <v>0</v>
      </c>
      <c r="W67" s="97">
        <v>0</v>
      </c>
      <c r="X67" s="97">
        <v>0</v>
      </c>
      <c r="Y67" s="97">
        <v>0</v>
      </c>
      <c r="Z67" s="97">
        <v>0</v>
      </c>
      <c r="AA67" s="97">
        <v>0</v>
      </c>
      <c r="AB67" s="97">
        <v>0</v>
      </c>
      <c r="AC67" s="97">
        <v>0</v>
      </c>
      <c r="AD67" s="92">
        <v>0</v>
      </c>
      <c r="AE67" s="97">
        <v>0</v>
      </c>
      <c r="AF67" s="97">
        <v>0</v>
      </c>
      <c r="AG67" s="97">
        <v>0</v>
      </c>
      <c r="AH67" s="94">
        <f t="shared" si="2"/>
        <v>5.5</v>
      </c>
      <c r="AI67" s="95"/>
    </row>
    <row r="68" spans="1:35" ht="17.25" customHeight="1" x14ac:dyDescent="0.2">
      <c r="A68" s="16">
        <v>1559</v>
      </c>
      <c r="B68" s="17" t="s">
        <v>65</v>
      </c>
      <c r="C68" s="111"/>
      <c r="D68" s="97">
        <v>6.1</v>
      </c>
      <c r="E68" s="97">
        <v>0.1</v>
      </c>
      <c r="F68" s="97">
        <v>0</v>
      </c>
      <c r="G68" s="97">
        <v>0</v>
      </c>
      <c r="H68" s="97">
        <v>0</v>
      </c>
      <c r="I68" s="97">
        <v>0</v>
      </c>
      <c r="J68" s="92">
        <v>0</v>
      </c>
      <c r="K68" s="92">
        <v>0</v>
      </c>
      <c r="L68" s="92">
        <v>0</v>
      </c>
      <c r="M68" s="92">
        <v>0</v>
      </c>
      <c r="N68" s="92">
        <v>0.4</v>
      </c>
      <c r="O68" s="92">
        <v>6.7</v>
      </c>
      <c r="P68" s="92">
        <v>2.6</v>
      </c>
      <c r="Q68" s="92">
        <v>2.4</v>
      </c>
      <c r="R68" s="97">
        <v>0</v>
      </c>
      <c r="S68" s="97">
        <v>0.8</v>
      </c>
      <c r="T68" s="97">
        <v>0</v>
      </c>
      <c r="U68" s="97">
        <v>0</v>
      </c>
      <c r="V68" s="97">
        <v>0</v>
      </c>
      <c r="W68" s="97">
        <v>0</v>
      </c>
      <c r="X68" s="97">
        <v>0</v>
      </c>
      <c r="Y68" s="97">
        <v>0</v>
      </c>
      <c r="Z68" s="97">
        <v>0</v>
      </c>
      <c r="AA68" s="97">
        <v>0</v>
      </c>
      <c r="AB68" s="97">
        <v>0</v>
      </c>
      <c r="AC68" s="97">
        <v>0</v>
      </c>
      <c r="AD68" s="92">
        <v>0</v>
      </c>
      <c r="AE68" s="97">
        <v>0</v>
      </c>
      <c r="AF68" s="97">
        <v>0</v>
      </c>
      <c r="AG68" s="97">
        <v>0</v>
      </c>
      <c r="AH68" s="94">
        <f t="shared" si="2"/>
        <v>19.100000000000001</v>
      </c>
      <c r="AI68" s="95"/>
    </row>
    <row r="69" spans="1:35" ht="17.25" customHeight="1" x14ac:dyDescent="0.2">
      <c r="A69" s="16">
        <v>1572</v>
      </c>
      <c r="B69" s="17" t="s">
        <v>31</v>
      </c>
      <c r="C69" s="111"/>
      <c r="D69" s="97">
        <v>0</v>
      </c>
      <c r="E69" s="97">
        <v>12.2</v>
      </c>
      <c r="F69" s="97">
        <v>0.1</v>
      </c>
      <c r="G69" s="97">
        <v>0</v>
      </c>
      <c r="H69" s="97">
        <v>0</v>
      </c>
      <c r="I69" s="97">
        <v>0</v>
      </c>
      <c r="J69" s="92">
        <v>0</v>
      </c>
      <c r="K69" s="92">
        <v>0</v>
      </c>
      <c r="L69" s="92">
        <v>0</v>
      </c>
      <c r="M69" s="92">
        <v>0</v>
      </c>
      <c r="N69" s="92">
        <v>0.5</v>
      </c>
      <c r="O69" s="92">
        <v>7.1</v>
      </c>
      <c r="P69" s="92">
        <v>2.5</v>
      </c>
      <c r="Q69" s="92">
        <v>0.1</v>
      </c>
      <c r="R69" s="97">
        <v>8.1999999999999993</v>
      </c>
      <c r="S69" s="97">
        <v>0.2</v>
      </c>
      <c r="T69" s="97">
        <v>0.1</v>
      </c>
      <c r="U69" s="97">
        <v>0</v>
      </c>
      <c r="V69" s="97">
        <v>0</v>
      </c>
      <c r="W69" s="97">
        <v>0</v>
      </c>
      <c r="X69" s="97">
        <v>0</v>
      </c>
      <c r="Y69" s="97">
        <v>0</v>
      </c>
      <c r="Z69" s="97">
        <v>0</v>
      </c>
      <c r="AA69" s="97">
        <v>0</v>
      </c>
      <c r="AB69" s="97">
        <v>0</v>
      </c>
      <c r="AC69" s="97">
        <v>0</v>
      </c>
      <c r="AD69" s="92">
        <v>0</v>
      </c>
      <c r="AE69" s="97">
        <v>0</v>
      </c>
      <c r="AF69" s="97">
        <v>0</v>
      </c>
      <c r="AG69" s="97">
        <v>0</v>
      </c>
      <c r="AH69" s="94">
        <f t="shared" si="2"/>
        <v>31</v>
      </c>
      <c r="AI69" s="95"/>
    </row>
    <row r="70" spans="1:35" ht="17.25" customHeight="1" x14ac:dyDescent="0.2">
      <c r="A70" s="16">
        <v>1592</v>
      </c>
      <c r="B70" s="17" t="s">
        <v>66</v>
      </c>
      <c r="C70" s="111"/>
      <c r="D70" s="97">
        <v>1</v>
      </c>
      <c r="E70" s="97">
        <v>1.6</v>
      </c>
      <c r="F70" s="97">
        <v>0</v>
      </c>
      <c r="G70" s="97">
        <v>0</v>
      </c>
      <c r="H70" s="97">
        <v>0</v>
      </c>
      <c r="I70" s="97">
        <v>0</v>
      </c>
      <c r="J70" s="92">
        <v>7.2</v>
      </c>
      <c r="K70" s="92">
        <v>0</v>
      </c>
      <c r="L70" s="92">
        <v>0</v>
      </c>
      <c r="M70" s="92">
        <v>0</v>
      </c>
      <c r="N70" s="92">
        <v>0.6</v>
      </c>
      <c r="O70" s="92">
        <v>9.6</v>
      </c>
      <c r="P70" s="92">
        <v>1.8</v>
      </c>
      <c r="Q70" s="92">
        <v>0</v>
      </c>
      <c r="R70" s="97">
        <v>0.4</v>
      </c>
      <c r="S70" s="97">
        <v>0.2</v>
      </c>
      <c r="T70" s="97">
        <v>0.2</v>
      </c>
      <c r="U70" s="97">
        <v>0.4</v>
      </c>
      <c r="V70" s="97">
        <v>0.2</v>
      </c>
      <c r="W70" s="97">
        <v>0.2</v>
      </c>
      <c r="X70" s="97">
        <v>0</v>
      </c>
      <c r="Y70" s="97">
        <v>0</v>
      </c>
      <c r="Z70" s="97">
        <v>0</v>
      </c>
      <c r="AA70" s="97">
        <v>0</v>
      </c>
      <c r="AB70" s="97">
        <v>0</v>
      </c>
      <c r="AC70" s="97">
        <v>0</v>
      </c>
      <c r="AD70" s="92">
        <v>0</v>
      </c>
      <c r="AE70" s="97">
        <v>0</v>
      </c>
      <c r="AF70" s="97">
        <v>0</v>
      </c>
      <c r="AG70" s="97">
        <v>0</v>
      </c>
      <c r="AH70" s="94">
        <f t="shared" si="2"/>
        <v>23.399999999999995</v>
      </c>
      <c r="AI70" s="95"/>
    </row>
    <row r="71" spans="1:35" ht="17.25" customHeight="1" x14ac:dyDescent="0.2">
      <c r="A71" s="16">
        <v>1597</v>
      </c>
      <c r="B71" s="17" t="s">
        <v>67</v>
      </c>
      <c r="C71" s="111"/>
      <c r="D71" s="97">
        <v>9</v>
      </c>
      <c r="E71" s="92">
        <v>3.4</v>
      </c>
      <c r="F71" s="97">
        <v>0.2</v>
      </c>
      <c r="G71" s="97">
        <v>0</v>
      </c>
      <c r="H71" s="97">
        <v>0</v>
      </c>
      <c r="I71" s="97">
        <v>0</v>
      </c>
      <c r="J71" s="92">
        <v>0</v>
      </c>
      <c r="K71" s="92">
        <v>0</v>
      </c>
      <c r="L71" s="92">
        <v>0</v>
      </c>
      <c r="M71" s="92">
        <v>0</v>
      </c>
      <c r="N71" s="92">
        <v>0.4</v>
      </c>
      <c r="O71" s="92">
        <v>7.2</v>
      </c>
      <c r="P71" s="92">
        <v>2.2000000000000002</v>
      </c>
      <c r="Q71" s="92">
        <v>8.8000000000000007</v>
      </c>
      <c r="R71" s="97">
        <v>0.4</v>
      </c>
      <c r="S71" s="97">
        <v>1.8</v>
      </c>
      <c r="T71" s="97">
        <v>0</v>
      </c>
      <c r="U71" s="97">
        <v>0.8</v>
      </c>
      <c r="V71" s="97">
        <v>0</v>
      </c>
      <c r="W71" s="97">
        <v>0.2</v>
      </c>
      <c r="X71" s="97">
        <v>0</v>
      </c>
      <c r="Y71" s="97">
        <v>0</v>
      </c>
      <c r="Z71" s="97">
        <v>0</v>
      </c>
      <c r="AA71" s="97">
        <v>0</v>
      </c>
      <c r="AB71" s="97">
        <v>0</v>
      </c>
      <c r="AC71" s="97">
        <v>0</v>
      </c>
      <c r="AD71" s="92">
        <v>0</v>
      </c>
      <c r="AE71" s="97">
        <v>0</v>
      </c>
      <c r="AF71" s="97">
        <v>0</v>
      </c>
      <c r="AG71" s="97">
        <v>0</v>
      </c>
      <c r="AH71" s="94">
        <f t="shared" si="2"/>
        <v>34.4</v>
      </c>
      <c r="AI71" s="95"/>
    </row>
    <row r="72" spans="1:35" ht="17.25" customHeight="1" x14ac:dyDescent="0.2">
      <c r="A72" s="16">
        <v>1630</v>
      </c>
      <c r="B72" s="17" t="s">
        <v>68</v>
      </c>
      <c r="C72" s="111"/>
      <c r="D72" s="97">
        <v>0</v>
      </c>
      <c r="E72" s="97">
        <v>6.2</v>
      </c>
      <c r="F72" s="97">
        <v>0</v>
      </c>
      <c r="G72" s="97">
        <v>0</v>
      </c>
      <c r="H72" s="97">
        <v>0</v>
      </c>
      <c r="I72" s="97">
        <v>0.1</v>
      </c>
      <c r="J72" s="92">
        <v>0.1</v>
      </c>
      <c r="K72" s="92">
        <v>0.1</v>
      </c>
      <c r="L72" s="92">
        <v>0</v>
      </c>
      <c r="M72" s="92">
        <v>0</v>
      </c>
      <c r="N72" s="92">
        <v>0.2</v>
      </c>
      <c r="O72" s="92">
        <v>7.9</v>
      </c>
      <c r="P72" s="92">
        <v>0</v>
      </c>
      <c r="Q72" s="92">
        <v>0</v>
      </c>
      <c r="R72" s="97">
        <v>0.9</v>
      </c>
      <c r="S72" s="97">
        <v>0.1</v>
      </c>
      <c r="T72" s="97">
        <v>0.1</v>
      </c>
      <c r="U72" s="97">
        <v>0.1</v>
      </c>
      <c r="V72" s="97">
        <v>0</v>
      </c>
      <c r="W72" s="97">
        <v>0</v>
      </c>
      <c r="X72" s="97">
        <v>0.1</v>
      </c>
      <c r="Y72" s="97">
        <v>0</v>
      </c>
      <c r="Z72" s="97">
        <v>0</v>
      </c>
      <c r="AA72" s="97">
        <v>0</v>
      </c>
      <c r="AB72" s="97">
        <v>0</v>
      </c>
      <c r="AC72" s="97">
        <v>0</v>
      </c>
      <c r="AD72" s="92">
        <v>0</v>
      </c>
      <c r="AE72" s="97">
        <v>0</v>
      </c>
      <c r="AF72" s="97">
        <v>0</v>
      </c>
      <c r="AG72" s="97">
        <v>0</v>
      </c>
      <c r="AH72" s="94">
        <f t="shared" si="2"/>
        <v>15.899999999999999</v>
      </c>
      <c r="AI72" s="95"/>
    </row>
    <row r="73" spans="1:35" ht="17.25" customHeight="1" x14ac:dyDescent="0.2">
      <c r="A73" s="16">
        <v>1632</v>
      </c>
      <c r="B73" s="17" t="s">
        <v>69</v>
      </c>
      <c r="C73" s="111"/>
      <c r="D73" s="97">
        <v>13.8</v>
      </c>
      <c r="E73" s="97">
        <v>5.0999999999999996</v>
      </c>
      <c r="F73" s="97">
        <v>0</v>
      </c>
      <c r="G73" s="97">
        <v>0</v>
      </c>
      <c r="H73" s="97">
        <v>0</v>
      </c>
      <c r="I73" s="97">
        <v>0</v>
      </c>
      <c r="J73" s="92">
        <v>0</v>
      </c>
      <c r="K73" s="92">
        <v>0</v>
      </c>
      <c r="L73" s="92">
        <v>0</v>
      </c>
      <c r="M73" s="92">
        <v>0</v>
      </c>
      <c r="N73" s="92">
        <v>0.3</v>
      </c>
      <c r="O73" s="92">
        <v>9.6</v>
      </c>
      <c r="P73" s="92">
        <v>0.8</v>
      </c>
      <c r="Q73" s="92">
        <v>1.1000000000000001</v>
      </c>
      <c r="R73" s="97">
        <v>0</v>
      </c>
      <c r="S73" s="97">
        <v>4</v>
      </c>
      <c r="T73" s="97">
        <v>0.1</v>
      </c>
      <c r="U73" s="97">
        <v>3.1</v>
      </c>
      <c r="V73" s="97">
        <v>0.1</v>
      </c>
      <c r="W73" s="97">
        <v>0</v>
      </c>
      <c r="X73" s="97">
        <v>0</v>
      </c>
      <c r="Y73" s="97">
        <v>0</v>
      </c>
      <c r="Z73" s="97">
        <v>0</v>
      </c>
      <c r="AA73" s="97">
        <v>0</v>
      </c>
      <c r="AB73" s="97">
        <v>0</v>
      </c>
      <c r="AC73" s="97">
        <v>0</v>
      </c>
      <c r="AD73" s="92">
        <v>0</v>
      </c>
      <c r="AE73" s="97">
        <v>0</v>
      </c>
      <c r="AF73" s="97">
        <v>0</v>
      </c>
      <c r="AG73" s="97">
        <v>0</v>
      </c>
      <c r="AH73" s="94">
        <f t="shared" si="2"/>
        <v>38.000000000000007</v>
      </c>
      <c r="AI73" s="95"/>
    </row>
    <row r="74" spans="1:35" ht="17.25" customHeight="1" x14ac:dyDescent="0.2">
      <c r="A74" s="16">
        <v>1634</v>
      </c>
      <c r="B74" s="17" t="s">
        <v>89</v>
      </c>
      <c r="C74" s="111"/>
      <c r="D74" s="97">
        <v>0</v>
      </c>
      <c r="E74" s="97">
        <v>4</v>
      </c>
      <c r="F74" s="97">
        <v>0</v>
      </c>
      <c r="G74" s="97">
        <v>0</v>
      </c>
      <c r="H74" s="97">
        <v>0</v>
      </c>
      <c r="I74" s="97">
        <v>0</v>
      </c>
      <c r="J74" s="92">
        <v>0</v>
      </c>
      <c r="K74" s="92">
        <v>0</v>
      </c>
      <c r="L74" s="92">
        <v>0</v>
      </c>
      <c r="M74" s="92">
        <v>0</v>
      </c>
      <c r="N74" s="92">
        <v>2.8</v>
      </c>
      <c r="O74" s="92">
        <v>8.1999999999999993</v>
      </c>
      <c r="P74" s="92">
        <v>0.6</v>
      </c>
      <c r="Q74" s="92">
        <v>0</v>
      </c>
      <c r="R74" s="97">
        <v>1.8</v>
      </c>
      <c r="S74" s="97">
        <v>0</v>
      </c>
      <c r="T74" s="97">
        <v>0</v>
      </c>
      <c r="U74" s="97">
        <v>2.8</v>
      </c>
      <c r="V74" s="97">
        <v>0</v>
      </c>
      <c r="W74" s="97">
        <v>0</v>
      </c>
      <c r="X74" s="97">
        <v>0</v>
      </c>
      <c r="Y74" s="97">
        <v>0</v>
      </c>
      <c r="Z74" s="97">
        <v>0</v>
      </c>
      <c r="AA74" s="97">
        <v>0</v>
      </c>
      <c r="AB74" s="97">
        <v>0</v>
      </c>
      <c r="AC74" s="97">
        <v>0</v>
      </c>
      <c r="AD74" s="92">
        <v>0</v>
      </c>
      <c r="AE74" s="97">
        <v>0</v>
      </c>
      <c r="AF74" s="97">
        <v>0</v>
      </c>
      <c r="AG74" s="97">
        <v>0</v>
      </c>
      <c r="AH74" s="94">
        <f t="shared" si="2"/>
        <v>20.2</v>
      </c>
      <c r="AI74" s="95"/>
    </row>
    <row r="75" spans="1:35" ht="17.25" customHeight="1" x14ac:dyDescent="0.2">
      <c r="A75" s="16">
        <v>1640</v>
      </c>
      <c r="B75" s="17" t="s">
        <v>70</v>
      </c>
      <c r="C75" s="111"/>
      <c r="D75" s="97">
        <v>0</v>
      </c>
      <c r="E75" s="92">
        <v>3.6</v>
      </c>
      <c r="F75" s="97">
        <v>0.2</v>
      </c>
      <c r="G75" s="97">
        <v>0</v>
      </c>
      <c r="H75" s="97">
        <v>0</v>
      </c>
      <c r="I75" s="97">
        <v>0</v>
      </c>
      <c r="J75" s="92">
        <v>0</v>
      </c>
      <c r="K75" s="92">
        <v>0</v>
      </c>
      <c r="L75" s="92">
        <v>0</v>
      </c>
      <c r="M75" s="92">
        <v>0</v>
      </c>
      <c r="N75" s="92">
        <v>0.4</v>
      </c>
      <c r="O75" s="92">
        <v>7.6</v>
      </c>
      <c r="P75" s="92">
        <v>0.2</v>
      </c>
      <c r="Q75" s="92">
        <v>0.8</v>
      </c>
      <c r="R75" s="97">
        <v>0.2</v>
      </c>
      <c r="S75" s="97">
        <v>12.6</v>
      </c>
      <c r="T75" s="97">
        <v>1</v>
      </c>
      <c r="U75" s="97">
        <v>0.4</v>
      </c>
      <c r="V75" s="97">
        <v>0.2</v>
      </c>
      <c r="W75" s="97">
        <v>0</v>
      </c>
      <c r="X75" s="97">
        <v>0</v>
      </c>
      <c r="Y75" s="97">
        <v>0</v>
      </c>
      <c r="Z75" s="97">
        <v>0</v>
      </c>
      <c r="AA75" s="97">
        <v>0</v>
      </c>
      <c r="AB75" s="97">
        <v>0</v>
      </c>
      <c r="AC75" s="97">
        <v>0</v>
      </c>
      <c r="AD75" s="92">
        <v>0</v>
      </c>
      <c r="AE75" s="97">
        <v>0</v>
      </c>
      <c r="AF75" s="97">
        <v>0</v>
      </c>
      <c r="AG75" s="97">
        <v>0</v>
      </c>
      <c r="AH75" s="94">
        <f t="shared" si="2"/>
        <v>27.2</v>
      </c>
      <c r="AI75" s="95"/>
    </row>
    <row r="76" spans="1:35" ht="17.25" customHeight="1" x14ac:dyDescent="0.2">
      <c r="A76" s="16">
        <v>1666</v>
      </c>
      <c r="B76" s="17" t="s">
        <v>71</v>
      </c>
      <c r="C76" s="111"/>
      <c r="D76" s="97">
        <v>0</v>
      </c>
      <c r="E76" s="97">
        <v>2.6</v>
      </c>
      <c r="F76" s="97">
        <v>0.1</v>
      </c>
      <c r="G76" s="97">
        <v>0</v>
      </c>
      <c r="H76" s="97">
        <v>0</v>
      </c>
      <c r="I76" s="97">
        <v>0</v>
      </c>
      <c r="J76" s="92">
        <v>0.1</v>
      </c>
      <c r="K76" s="92">
        <v>0</v>
      </c>
      <c r="L76" s="92">
        <v>0</v>
      </c>
      <c r="M76" s="92">
        <v>0</v>
      </c>
      <c r="N76" s="92">
        <v>0.1</v>
      </c>
      <c r="O76" s="92">
        <v>7.4</v>
      </c>
      <c r="P76" s="92">
        <v>0.2</v>
      </c>
      <c r="Q76" s="92">
        <v>36.9</v>
      </c>
      <c r="R76" s="97">
        <v>0.2</v>
      </c>
      <c r="S76" s="97">
        <v>2.4</v>
      </c>
      <c r="T76" s="97">
        <v>4.0999999999999996</v>
      </c>
      <c r="U76" s="97">
        <v>0</v>
      </c>
      <c r="V76" s="97">
        <v>0.1</v>
      </c>
      <c r="W76" s="97">
        <v>0</v>
      </c>
      <c r="X76" s="97">
        <v>0</v>
      </c>
      <c r="Y76" s="97">
        <v>0</v>
      </c>
      <c r="Z76" s="97">
        <v>0</v>
      </c>
      <c r="AA76" s="97">
        <v>0</v>
      </c>
      <c r="AB76" s="97">
        <v>0</v>
      </c>
      <c r="AC76" s="97">
        <v>0</v>
      </c>
      <c r="AD76" s="92">
        <v>0</v>
      </c>
      <c r="AE76" s="97">
        <v>0</v>
      </c>
      <c r="AF76" s="97">
        <v>0</v>
      </c>
      <c r="AG76" s="97">
        <v>0</v>
      </c>
      <c r="AH76" s="94">
        <f t="shared" si="2"/>
        <v>54.2</v>
      </c>
      <c r="AI76" s="95"/>
    </row>
    <row r="77" spans="1:35" ht="17.25" customHeight="1" x14ac:dyDescent="0.2">
      <c r="A77" s="16">
        <v>1668</v>
      </c>
      <c r="B77" s="17" t="s">
        <v>72</v>
      </c>
      <c r="C77" s="111"/>
      <c r="D77" s="97">
        <v>0</v>
      </c>
      <c r="E77" s="97">
        <v>0.8</v>
      </c>
      <c r="F77" s="97">
        <v>0</v>
      </c>
      <c r="G77" s="97">
        <v>0</v>
      </c>
      <c r="H77" s="97">
        <v>0</v>
      </c>
      <c r="I77" s="97">
        <v>0</v>
      </c>
      <c r="J77" s="92">
        <v>0.1</v>
      </c>
      <c r="K77" s="92">
        <v>0</v>
      </c>
      <c r="L77" s="92">
        <v>0</v>
      </c>
      <c r="M77" s="92">
        <v>0</v>
      </c>
      <c r="N77" s="92">
        <v>0.1</v>
      </c>
      <c r="O77" s="92">
        <v>7.2</v>
      </c>
      <c r="P77" s="92">
        <v>0.1</v>
      </c>
      <c r="Q77" s="92">
        <v>35.6</v>
      </c>
      <c r="R77" s="97">
        <v>0</v>
      </c>
      <c r="S77" s="97">
        <v>1.9</v>
      </c>
      <c r="T77" s="97">
        <v>2.1</v>
      </c>
      <c r="U77" s="97">
        <v>0</v>
      </c>
      <c r="V77" s="97">
        <v>0</v>
      </c>
      <c r="W77" s="97">
        <v>0</v>
      </c>
      <c r="X77" s="97">
        <v>0</v>
      </c>
      <c r="Y77" s="97">
        <v>0</v>
      </c>
      <c r="Z77" s="97">
        <v>0</v>
      </c>
      <c r="AA77" s="97">
        <v>0</v>
      </c>
      <c r="AB77" s="97">
        <v>0</v>
      </c>
      <c r="AC77" s="97">
        <v>0</v>
      </c>
      <c r="AD77" s="92">
        <v>0</v>
      </c>
      <c r="AE77" s="97">
        <v>0</v>
      </c>
      <c r="AF77" s="97">
        <v>0</v>
      </c>
      <c r="AG77" s="97">
        <v>0</v>
      </c>
      <c r="AH77" s="94">
        <f t="shared" si="2"/>
        <v>47.9</v>
      </c>
      <c r="AI77" s="95"/>
    </row>
    <row r="78" spans="1:35" ht="17.25" customHeight="1" x14ac:dyDescent="0.2">
      <c r="A78" s="16">
        <v>1674</v>
      </c>
      <c r="B78" s="17" t="s">
        <v>73</v>
      </c>
      <c r="C78" s="111"/>
      <c r="D78" s="97">
        <v>0.2</v>
      </c>
      <c r="E78" s="97">
        <v>3.2</v>
      </c>
      <c r="F78" s="97">
        <v>0.2</v>
      </c>
      <c r="G78" s="97">
        <v>0</v>
      </c>
      <c r="H78" s="97">
        <v>0</v>
      </c>
      <c r="I78" s="97">
        <v>0</v>
      </c>
      <c r="J78" s="92">
        <v>0.1</v>
      </c>
      <c r="K78" s="92">
        <v>0.1</v>
      </c>
      <c r="L78" s="92">
        <v>0</v>
      </c>
      <c r="M78" s="92">
        <v>0</v>
      </c>
      <c r="N78" s="92">
        <v>0</v>
      </c>
      <c r="O78" s="92">
        <v>7.3</v>
      </c>
      <c r="P78" s="92">
        <v>0.4</v>
      </c>
      <c r="Q78" s="92">
        <v>0</v>
      </c>
      <c r="R78" s="97">
        <v>0.1</v>
      </c>
      <c r="S78" s="97">
        <v>0</v>
      </c>
      <c r="T78" s="97">
        <v>0</v>
      </c>
      <c r="U78" s="97">
        <v>3.9</v>
      </c>
      <c r="V78" s="97">
        <v>0.1</v>
      </c>
      <c r="W78" s="97">
        <v>0</v>
      </c>
      <c r="X78" s="97">
        <v>0</v>
      </c>
      <c r="Y78" s="97">
        <v>0</v>
      </c>
      <c r="Z78" s="97">
        <v>0</v>
      </c>
      <c r="AA78" s="97">
        <v>0</v>
      </c>
      <c r="AB78" s="97">
        <v>0</v>
      </c>
      <c r="AC78" s="97">
        <v>0</v>
      </c>
      <c r="AD78" s="92">
        <v>0</v>
      </c>
      <c r="AE78" s="97">
        <v>0</v>
      </c>
      <c r="AF78" s="97">
        <v>0</v>
      </c>
      <c r="AG78" s="97">
        <v>0</v>
      </c>
      <c r="AH78" s="94">
        <f t="shared" si="2"/>
        <v>15.600000000000001</v>
      </c>
      <c r="AI78" s="95"/>
    </row>
    <row r="79" spans="1:35" ht="17.25" customHeight="1" x14ac:dyDescent="0.2">
      <c r="A79" s="16">
        <v>1686</v>
      </c>
      <c r="B79" s="17" t="s">
        <v>74</v>
      </c>
      <c r="C79" s="111"/>
      <c r="D79" s="97">
        <v>0.8</v>
      </c>
      <c r="E79" s="92">
        <v>3.4</v>
      </c>
      <c r="F79" s="97">
        <v>0</v>
      </c>
      <c r="G79" s="97">
        <v>0</v>
      </c>
      <c r="H79" s="97">
        <v>0</v>
      </c>
      <c r="I79" s="97">
        <v>0</v>
      </c>
      <c r="J79" s="92">
        <v>0</v>
      </c>
      <c r="K79" s="92">
        <v>0</v>
      </c>
      <c r="L79" s="92">
        <v>0</v>
      </c>
      <c r="M79" s="92">
        <v>0</v>
      </c>
      <c r="N79" s="92">
        <v>0</v>
      </c>
      <c r="O79" s="92">
        <v>9</v>
      </c>
      <c r="P79" s="92">
        <v>0.2</v>
      </c>
      <c r="Q79" s="92">
        <v>0</v>
      </c>
      <c r="R79" s="97">
        <v>0</v>
      </c>
      <c r="S79" s="97">
        <v>0.2</v>
      </c>
      <c r="T79" s="97">
        <v>0</v>
      </c>
      <c r="U79" s="97">
        <v>1.4</v>
      </c>
      <c r="V79" s="97">
        <v>0.2</v>
      </c>
      <c r="W79" s="97">
        <v>0</v>
      </c>
      <c r="X79" s="97">
        <v>0</v>
      </c>
      <c r="Y79" s="97">
        <v>0</v>
      </c>
      <c r="Z79" s="97">
        <v>0</v>
      </c>
      <c r="AA79" s="97">
        <v>0</v>
      </c>
      <c r="AB79" s="97">
        <v>0</v>
      </c>
      <c r="AC79" s="97">
        <v>0</v>
      </c>
      <c r="AD79" s="92">
        <v>0</v>
      </c>
      <c r="AE79" s="97">
        <v>0</v>
      </c>
      <c r="AF79" s="97">
        <v>0</v>
      </c>
      <c r="AG79" s="97">
        <v>0</v>
      </c>
      <c r="AH79" s="94">
        <f t="shared" si="2"/>
        <v>15.199999999999998</v>
      </c>
      <c r="AI79" s="95"/>
    </row>
    <row r="80" spans="1:35" ht="17.25" customHeight="1" x14ac:dyDescent="0.2">
      <c r="A80" s="16">
        <v>1690</v>
      </c>
      <c r="B80" s="17" t="s">
        <v>37</v>
      </c>
      <c r="C80" s="111"/>
      <c r="D80" s="97">
        <v>0</v>
      </c>
      <c r="E80" s="92">
        <v>0.2</v>
      </c>
      <c r="F80" s="97">
        <v>0</v>
      </c>
      <c r="G80" s="97">
        <v>0</v>
      </c>
      <c r="H80" s="97">
        <v>0</v>
      </c>
      <c r="I80" s="97">
        <v>0</v>
      </c>
      <c r="J80" s="92">
        <v>0</v>
      </c>
      <c r="K80" s="92">
        <v>0</v>
      </c>
      <c r="L80" s="92">
        <v>0</v>
      </c>
      <c r="M80" s="92">
        <v>0</v>
      </c>
      <c r="N80" s="92">
        <v>0</v>
      </c>
      <c r="O80" s="92">
        <v>8.8000000000000007</v>
      </c>
      <c r="P80" s="92">
        <v>2.2000000000000002</v>
      </c>
      <c r="Q80" s="92">
        <v>10.7</v>
      </c>
      <c r="R80" s="97">
        <v>0</v>
      </c>
      <c r="S80" s="97">
        <v>0.2</v>
      </c>
      <c r="T80" s="92">
        <v>0</v>
      </c>
      <c r="U80" s="97">
        <v>0</v>
      </c>
      <c r="V80" s="97">
        <v>0</v>
      </c>
      <c r="W80" s="97">
        <v>0</v>
      </c>
      <c r="X80" s="97">
        <v>0</v>
      </c>
      <c r="Y80" s="97">
        <v>0</v>
      </c>
      <c r="Z80" s="97">
        <v>0</v>
      </c>
      <c r="AA80" s="97">
        <v>0</v>
      </c>
      <c r="AB80" s="97">
        <v>0</v>
      </c>
      <c r="AC80" s="97">
        <v>0</v>
      </c>
      <c r="AD80" s="92">
        <v>0</v>
      </c>
      <c r="AE80" s="97">
        <v>0</v>
      </c>
      <c r="AF80" s="97">
        <v>0</v>
      </c>
      <c r="AG80" s="97">
        <v>0</v>
      </c>
      <c r="AH80" s="94">
        <f t="shared" si="2"/>
        <v>22.099999999999998</v>
      </c>
      <c r="AI80" s="95"/>
    </row>
    <row r="81" spans="1:35" ht="17.25" customHeight="1" x14ac:dyDescent="0.2">
      <c r="A81" s="16">
        <v>1800</v>
      </c>
      <c r="B81" s="17" t="s">
        <v>75</v>
      </c>
      <c r="C81" s="111"/>
      <c r="D81" s="97">
        <v>0.6</v>
      </c>
      <c r="E81" s="97">
        <v>6.2</v>
      </c>
      <c r="F81" s="97">
        <v>0</v>
      </c>
      <c r="G81" s="97">
        <v>0</v>
      </c>
      <c r="H81" s="97">
        <v>0</v>
      </c>
      <c r="I81" s="97">
        <v>0</v>
      </c>
      <c r="J81" s="92">
        <v>0</v>
      </c>
      <c r="K81" s="92">
        <v>0</v>
      </c>
      <c r="L81" s="92">
        <v>0</v>
      </c>
      <c r="M81" s="92">
        <v>0</v>
      </c>
      <c r="N81" s="92">
        <v>0</v>
      </c>
      <c r="O81" s="92">
        <v>4.4000000000000004</v>
      </c>
      <c r="P81" s="92">
        <v>0</v>
      </c>
      <c r="Q81" s="92">
        <v>1.4</v>
      </c>
      <c r="R81" s="97">
        <v>1</v>
      </c>
      <c r="S81" s="97">
        <v>0</v>
      </c>
      <c r="T81" s="97">
        <v>0</v>
      </c>
      <c r="U81" s="97">
        <v>0</v>
      </c>
      <c r="V81" s="97">
        <v>0</v>
      </c>
      <c r="W81" s="97">
        <v>0</v>
      </c>
      <c r="X81" s="97">
        <v>0</v>
      </c>
      <c r="Y81" s="97">
        <v>0</v>
      </c>
      <c r="Z81" s="97">
        <v>0</v>
      </c>
      <c r="AA81" s="97">
        <v>0</v>
      </c>
      <c r="AB81" s="97">
        <v>0</v>
      </c>
      <c r="AC81" s="97">
        <v>0</v>
      </c>
      <c r="AD81" s="92">
        <v>0</v>
      </c>
      <c r="AE81" s="97">
        <v>0</v>
      </c>
      <c r="AF81" s="97">
        <v>0</v>
      </c>
      <c r="AG81" s="97">
        <v>0</v>
      </c>
      <c r="AH81" s="94">
        <f t="shared" si="2"/>
        <v>13.6</v>
      </c>
      <c r="AI81" s="95"/>
    </row>
    <row r="82" spans="1:35" ht="17.25" customHeight="1" x14ac:dyDescent="0.2">
      <c r="A82" s="16">
        <v>1810</v>
      </c>
      <c r="B82" s="17" t="s">
        <v>76</v>
      </c>
      <c r="C82" s="111"/>
      <c r="D82" s="97">
        <v>0.4</v>
      </c>
      <c r="E82" s="97">
        <v>3.5</v>
      </c>
      <c r="F82" s="97">
        <v>0.1</v>
      </c>
      <c r="G82" s="97">
        <v>0.1</v>
      </c>
      <c r="H82" s="97">
        <v>0</v>
      </c>
      <c r="I82" s="97">
        <v>0</v>
      </c>
      <c r="J82" s="92">
        <v>0</v>
      </c>
      <c r="K82" s="92">
        <v>0</v>
      </c>
      <c r="L82" s="92">
        <v>0</v>
      </c>
      <c r="M82" s="92">
        <v>0</v>
      </c>
      <c r="N82" s="92">
        <v>0</v>
      </c>
      <c r="O82" s="92">
        <v>6.7</v>
      </c>
      <c r="P82" s="92">
        <v>0</v>
      </c>
      <c r="Q82" s="92">
        <v>0</v>
      </c>
      <c r="R82" s="97">
        <v>2.2999999999999998</v>
      </c>
      <c r="S82" s="97">
        <v>0.2</v>
      </c>
      <c r="T82" s="97">
        <v>0.1</v>
      </c>
      <c r="U82" s="97">
        <v>0.1</v>
      </c>
      <c r="V82" s="97">
        <v>0</v>
      </c>
      <c r="W82" s="97">
        <v>0.1</v>
      </c>
      <c r="X82" s="97">
        <v>0.2</v>
      </c>
      <c r="Y82" s="97">
        <v>0</v>
      </c>
      <c r="Z82" s="97">
        <v>0</v>
      </c>
      <c r="AA82" s="97">
        <v>0</v>
      </c>
      <c r="AB82" s="97">
        <v>0</v>
      </c>
      <c r="AC82" s="97">
        <v>0</v>
      </c>
      <c r="AD82" s="92">
        <v>0</v>
      </c>
      <c r="AE82" s="97">
        <v>0</v>
      </c>
      <c r="AF82" s="97">
        <v>0</v>
      </c>
      <c r="AG82" s="97">
        <v>0</v>
      </c>
      <c r="AH82" s="94">
        <f t="shared" si="2"/>
        <v>13.799999999999999</v>
      </c>
      <c r="AI82" s="95"/>
    </row>
    <row r="83" spans="1:35" ht="17.25" customHeight="1" x14ac:dyDescent="0.2">
      <c r="A83" s="16">
        <v>1889</v>
      </c>
      <c r="B83" s="17" t="s">
        <v>77</v>
      </c>
      <c r="C83" s="111"/>
      <c r="D83" s="97">
        <v>0.6</v>
      </c>
      <c r="E83" s="97">
        <v>0.2</v>
      </c>
      <c r="F83" s="97">
        <v>0</v>
      </c>
      <c r="G83" s="97">
        <v>0</v>
      </c>
      <c r="H83" s="97">
        <v>0</v>
      </c>
      <c r="I83" s="97">
        <v>0</v>
      </c>
      <c r="J83" s="92">
        <v>0</v>
      </c>
      <c r="K83" s="92">
        <v>0</v>
      </c>
      <c r="L83" s="92">
        <v>0</v>
      </c>
      <c r="M83" s="92">
        <v>0</v>
      </c>
      <c r="N83" s="92">
        <v>0</v>
      </c>
      <c r="O83" s="92">
        <v>5</v>
      </c>
      <c r="P83" s="92">
        <v>0</v>
      </c>
      <c r="Q83" s="92">
        <v>0</v>
      </c>
      <c r="R83" s="97">
        <v>0.2</v>
      </c>
      <c r="S83" s="97">
        <v>0</v>
      </c>
      <c r="T83" s="97">
        <v>0.2</v>
      </c>
      <c r="U83" s="97">
        <v>0</v>
      </c>
      <c r="V83" s="97">
        <v>0</v>
      </c>
      <c r="W83" s="97">
        <v>0</v>
      </c>
      <c r="X83" s="97">
        <v>0</v>
      </c>
      <c r="Y83" s="97">
        <v>0.2</v>
      </c>
      <c r="Z83" s="97">
        <v>0</v>
      </c>
      <c r="AA83" s="97">
        <v>0</v>
      </c>
      <c r="AB83" s="97">
        <v>0</v>
      </c>
      <c r="AC83" s="97">
        <v>0</v>
      </c>
      <c r="AD83" s="92">
        <v>0</v>
      </c>
      <c r="AE83" s="97">
        <v>0</v>
      </c>
      <c r="AF83" s="97">
        <v>0</v>
      </c>
      <c r="AG83" s="97">
        <v>0</v>
      </c>
      <c r="AH83" s="94">
        <f t="shared" si="2"/>
        <v>6.4</v>
      </c>
      <c r="AI83" s="95"/>
    </row>
    <row r="84" spans="1:35" ht="8.25" customHeight="1" x14ac:dyDescent="0.2">
      <c r="C84" s="117"/>
      <c r="AH84" s="119"/>
      <c r="AI84" s="208"/>
    </row>
    <row r="85" spans="1:35" ht="17.25" customHeight="1" x14ac:dyDescent="0.2">
      <c r="B85" s="121" t="s">
        <v>78</v>
      </c>
      <c r="C85" s="122">
        <v>29.9</v>
      </c>
      <c r="D85" s="124"/>
      <c r="E85" s="124">
        <v>6.5</v>
      </c>
      <c r="F85" s="125">
        <v>0</v>
      </c>
      <c r="G85" s="125">
        <v>0</v>
      </c>
      <c r="H85" s="125">
        <v>0</v>
      </c>
      <c r="I85" s="125">
        <v>0</v>
      </c>
      <c r="J85" s="124"/>
      <c r="K85" s="124"/>
      <c r="L85" s="124">
        <v>0.2</v>
      </c>
      <c r="M85" s="123">
        <v>0</v>
      </c>
      <c r="N85" s="123">
        <v>0.2</v>
      </c>
      <c r="O85" s="123">
        <v>4.9000000000000004</v>
      </c>
      <c r="P85" s="124"/>
      <c r="Q85" s="124"/>
      <c r="R85" s="124"/>
      <c r="S85" s="124"/>
      <c r="T85" s="124">
        <v>6.6</v>
      </c>
      <c r="U85" s="125">
        <v>0.3</v>
      </c>
      <c r="V85" s="125">
        <v>0</v>
      </c>
      <c r="W85" s="125">
        <v>0</v>
      </c>
      <c r="X85" s="125">
        <v>0</v>
      </c>
      <c r="Y85" s="125">
        <v>0</v>
      </c>
      <c r="Z85" s="125">
        <v>0</v>
      </c>
      <c r="AA85" s="125">
        <v>0</v>
      </c>
      <c r="AB85" s="125">
        <v>0</v>
      </c>
      <c r="AC85" s="125">
        <v>0</v>
      </c>
      <c r="AD85" s="125">
        <v>0</v>
      </c>
      <c r="AE85" s="125">
        <v>0</v>
      </c>
      <c r="AF85" s="125">
        <v>0</v>
      </c>
      <c r="AG85" s="125">
        <v>0</v>
      </c>
      <c r="AH85" s="85">
        <v>19.7</v>
      </c>
      <c r="AI85" s="86">
        <f>AH85/C85</f>
        <v>0.65886287625418061</v>
      </c>
    </row>
    <row r="86" spans="1:35" s="126" customFormat="1" ht="12.75" customHeight="1" x14ac:dyDescent="0.2">
      <c r="B86" s="127"/>
      <c r="C86" s="128"/>
      <c r="E86" s="129"/>
      <c r="F86" s="129"/>
      <c r="G86" s="130"/>
      <c r="H86" s="129" t="s">
        <v>79</v>
      </c>
      <c r="I86" s="131"/>
      <c r="K86" s="132"/>
      <c r="L86" s="129" t="s">
        <v>80</v>
      </c>
      <c r="M86" s="131"/>
      <c r="N86" s="131"/>
      <c r="O86" s="131"/>
      <c r="P86" s="129" t="s">
        <v>81</v>
      </c>
      <c r="Q86" s="131"/>
      <c r="R86" s="131"/>
      <c r="S86" s="131"/>
      <c r="T86" s="131"/>
      <c r="U86" s="131" t="s">
        <v>82</v>
      </c>
      <c r="W86" s="131"/>
      <c r="X86" s="131"/>
      <c r="Y86" s="131"/>
      <c r="Z86" s="131"/>
      <c r="AA86" s="131"/>
      <c r="AB86" s="131"/>
      <c r="AC86" s="131"/>
      <c r="AD86" s="131"/>
      <c r="AE86" s="131"/>
      <c r="AF86" s="131"/>
      <c r="AG86" s="131"/>
      <c r="AH86" s="131"/>
      <c r="AI86" s="131"/>
    </row>
    <row r="87" spans="1:35" x14ac:dyDescent="0.2">
      <c r="AH87" s="134"/>
      <c r="AI87" s="209"/>
    </row>
    <row r="88" spans="1:35" x14ac:dyDescent="0.2">
      <c r="AH88" s="134"/>
      <c r="AI88" s="209"/>
    </row>
    <row r="89" spans="1:35" x14ac:dyDescent="0.2">
      <c r="AH89" s="136"/>
    </row>
    <row r="90" spans="1:35" x14ac:dyDescent="0.2">
      <c r="AH90" s="136"/>
    </row>
    <row r="91" spans="1:35" x14ac:dyDescent="0.2">
      <c r="AH91" s="136"/>
    </row>
    <row r="92" spans="1:35" x14ac:dyDescent="0.2">
      <c r="AH92" s="136"/>
    </row>
  </sheetData>
  <mergeCells count="4">
    <mergeCell ref="J1:Y1"/>
    <mergeCell ref="A41:B41"/>
    <mergeCell ref="D53:AG53"/>
    <mergeCell ref="N64:T64"/>
  </mergeCells>
  <conditionalFormatting sqref="D1:G52 D78:N78 H68:U68 H67:N67 P67:U67 H54:U63 H51:U51 H50:N50 P50:R50 H65:U66 H64:N64 H1:AI3 H8:U9 H11:U13 H10:O10 U10 H16:O16 U16 H23:U24 H22:O22 U22 H25:O26 U25:U26 H32:U32 H30:O31 U30:U31 H33:O33 U33 H19:O20 U19:U20 H17:U18 H27:U29 H52:Q52 U52 U64 H44:R49 S44:U50 H4:O7 H15:U15 H14:O14 U4:AI5 H21:U21 U6:U7 H34:U35 V6:V35 V44:V52 D70:E77 H36:V37 H43:V43 F70:W71 F72:X77 X60:X71 Y60:Y77 W43:AC52 W6:Z37 H41:AC42 H38:Z40 AA6:AC40 AD6:AI52 AH78:AI78 D79:AI65536 AH53:AI53 Z54:AI77 X54:Y59 W54:W69 V54:V68 D54:G68 D53">
    <cfRule type="cellIs" dxfId="217" priority="42" stopIfTrue="1" operator="equal">
      <formula>0</formula>
    </cfRule>
  </conditionalFormatting>
  <conditionalFormatting sqref="D78:N78 D68:U68 D67:N67 P67:U67 D54:U63 D53 D51:U51 D50:N50 P50:R50 D65:U66 D64:N64 D8:U9 D4:O7 D11:U13 D10:O10 U10 D16:O16 U16 D23:U24 D22:O22 U22 D25:O26 U25:U26 D32:U32 D30:O31 U30:U31 D33:O33 U33 D19:O20 U19:U20 D17:U18 D27:U29 D52:Q52 U52 U64 D44:R49 S44:U50 D15:U15 D14:O14 U4:AG5 D21:U21 U6:U7 D34:U35 V6:V35 V44:V52 D36:V37 D43:V43 D70:W71 D72:X77 X60:X71 Y60:Y77 W43:AC52 W6:Z37 D41:AC42 D38:Z40 AA6:AC40 AD6:AG52 D79:AG85 Z54:AG77 X54:Y59 W54:W69 V54:V68">
    <cfRule type="cellIs" dxfId="216" priority="41" stopIfTrue="1" operator="greaterThan">
      <formula>0</formula>
    </cfRule>
  </conditionalFormatting>
  <conditionalFormatting sqref="O67">
    <cfRule type="cellIs" dxfId="215" priority="40" stopIfTrue="1" operator="equal">
      <formula>0</formula>
    </cfRule>
  </conditionalFormatting>
  <conditionalFormatting sqref="O67">
    <cfRule type="cellIs" dxfId="214" priority="39" stopIfTrue="1" operator="greaterThan">
      <formula>0</formula>
    </cfRule>
  </conditionalFormatting>
  <conditionalFormatting sqref="O50">
    <cfRule type="cellIs" dxfId="213" priority="38" stopIfTrue="1" operator="equal">
      <formula>0</formula>
    </cfRule>
  </conditionalFormatting>
  <conditionalFormatting sqref="O50">
    <cfRule type="cellIs" dxfId="212" priority="37" stopIfTrue="1" operator="greaterThan">
      <formula>0</formula>
    </cfRule>
  </conditionalFormatting>
  <conditionalFormatting sqref="P22:T22">
    <cfRule type="cellIs" dxfId="211" priority="36" stopIfTrue="1" operator="equal">
      <formula>0</formula>
    </cfRule>
  </conditionalFormatting>
  <conditionalFormatting sqref="P22:T22">
    <cfRule type="cellIs" dxfId="210" priority="35" stopIfTrue="1" operator="greaterThan">
      <formula>0</formula>
    </cfRule>
  </conditionalFormatting>
  <conditionalFormatting sqref="P19:T19">
    <cfRule type="cellIs" dxfId="209" priority="34" stopIfTrue="1" operator="equal">
      <formula>0</formula>
    </cfRule>
  </conditionalFormatting>
  <conditionalFormatting sqref="P19:T19">
    <cfRule type="cellIs" dxfId="208" priority="33" stopIfTrue="1" operator="greaterThan">
      <formula>0</formula>
    </cfRule>
  </conditionalFormatting>
  <conditionalFormatting sqref="P10:T10">
    <cfRule type="cellIs" dxfId="207" priority="32" stopIfTrue="1" operator="equal">
      <formula>0</formula>
    </cfRule>
  </conditionalFormatting>
  <conditionalFormatting sqref="P10:T10">
    <cfRule type="cellIs" dxfId="206" priority="31" stopIfTrue="1" operator="greaterThan">
      <formula>0</formula>
    </cfRule>
  </conditionalFormatting>
  <conditionalFormatting sqref="P6:T6">
    <cfRule type="cellIs" dxfId="205" priority="30" stopIfTrue="1" operator="equal">
      <formula>0</formula>
    </cfRule>
  </conditionalFormatting>
  <conditionalFormatting sqref="P6:T6">
    <cfRule type="cellIs" dxfId="204" priority="29" stopIfTrue="1" operator="greaterThan">
      <formula>0</formula>
    </cfRule>
  </conditionalFormatting>
  <conditionalFormatting sqref="P33:T33">
    <cfRule type="cellIs" dxfId="203" priority="28" stopIfTrue="1" operator="greaterThan">
      <formula>0</formula>
    </cfRule>
  </conditionalFormatting>
  <conditionalFormatting sqref="P20:T20">
    <cfRule type="cellIs" dxfId="202" priority="27" stopIfTrue="1" operator="equal">
      <formula>0</formula>
    </cfRule>
  </conditionalFormatting>
  <conditionalFormatting sqref="P20:T20">
    <cfRule type="cellIs" dxfId="201" priority="26" stopIfTrue="1" operator="greaterThan">
      <formula>0</formula>
    </cfRule>
  </conditionalFormatting>
  <conditionalFormatting sqref="P25:T25">
    <cfRule type="cellIs" dxfId="200" priority="25" stopIfTrue="1" operator="equal">
      <formula>0</formula>
    </cfRule>
  </conditionalFormatting>
  <conditionalFormatting sqref="P25:T25">
    <cfRule type="cellIs" dxfId="199" priority="24" stopIfTrue="1" operator="greaterThan">
      <formula>0</formula>
    </cfRule>
  </conditionalFormatting>
  <conditionalFormatting sqref="P5:T5">
    <cfRule type="cellIs" dxfId="198" priority="23" stopIfTrue="1" operator="equal">
      <formula>0</formula>
    </cfRule>
  </conditionalFormatting>
  <conditionalFormatting sqref="P5:T5">
    <cfRule type="cellIs" dxfId="197" priority="22" stopIfTrue="1" operator="greaterThan">
      <formula>0</formula>
    </cfRule>
  </conditionalFormatting>
  <conditionalFormatting sqref="P7:T7">
    <cfRule type="cellIs" dxfId="196" priority="21" stopIfTrue="1" operator="equal">
      <formula>0</formula>
    </cfRule>
  </conditionalFormatting>
  <conditionalFormatting sqref="P7:T7">
    <cfRule type="cellIs" dxfId="195" priority="20" stopIfTrue="1" operator="greaterThan">
      <formula>0</formula>
    </cfRule>
  </conditionalFormatting>
  <conditionalFormatting sqref="P16:T16">
    <cfRule type="cellIs" dxfId="194" priority="19" stopIfTrue="1" operator="equal">
      <formula>0</formula>
    </cfRule>
  </conditionalFormatting>
  <conditionalFormatting sqref="P16:T16">
    <cfRule type="cellIs" dxfId="193" priority="18" stopIfTrue="1" operator="greaterThan">
      <formula>0</formula>
    </cfRule>
  </conditionalFormatting>
  <conditionalFormatting sqref="P26:T26">
    <cfRule type="cellIs" dxfId="192" priority="17" stopIfTrue="1" operator="equal">
      <formula>0</formula>
    </cfRule>
  </conditionalFormatting>
  <conditionalFormatting sqref="P26:T26">
    <cfRule type="cellIs" dxfId="191" priority="16" stopIfTrue="1" operator="greaterThan">
      <formula>0</formula>
    </cfRule>
  </conditionalFormatting>
  <conditionalFormatting sqref="P30:T30">
    <cfRule type="cellIs" dxfId="190" priority="15" stopIfTrue="1" operator="equal">
      <formula>0</formula>
    </cfRule>
  </conditionalFormatting>
  <conditionalFormatting sqref="P30:T30">
    <cfRule type="cellIs" dxfId="189" priority="14" stopIfTrue="1" operator="greaterThan">
      <formula>0</formula>
    </cfRule>
  </conditionalFormatting>
  <conditionalFormatting sqref="P31:T31">
    <cfRule type="cellIs" dxfId="188" priority="13" stopIfTrue="1" operator="equal">
      <formula>0</formula>
    </cfRule>
  </conditionalFormatting>
  <conditionalFormatting sqref="P31:T31">
    <cfRule type="cellIs" dxfId="187" priority="12" stopIfTrue="1" operator="greaterThan">
      <formula>0</formula>
    </cfRule>
  </conditionalFormatting>
  <conditionalFormatting sqref="P33:T33">
    <cfRule type="cellIs" dxfId="186" priority="11" stopIfTrue="1" operator="equal">
      <formula>0</formula>
    </cfRule>
  </conditionalFormatting>
  <conditionalFormatting sqref="D69:V69">
    <cfRule type="cellIs" dxfId="185" priority="10" stopIfTrue="1" operator="equal">
      <formula>0</formula>
    </cfRule>
  </conditionalFormatting>
  <conditionalFormatting sqref="D69:V69">
    <cfRule type="cellIs" dxfId="184" priority="9" stopIfTrue="1" operator="greaterThan">
      <formula>0</formula>
    </cfRule>
  </conditionalFormatting>
  <conditionalFormatting sqref="O78:AG78">
    <cfRule type="cellIs" dxfId="183" priority="8" stopIfTrue="1" operator="equal">
      <formula>0</formula>
    </cfRule>
  </conditionalFormatting>
  <conditionalFormatting sqref="O78:AG78">
    <cfRule type="cellIs" dxfId="182" priority="7" stopIfTrue="1" operator="greaterThan">
      <formula>0</formula>
    </cfRule>
  </conditionalFormatting>
  <conditionalFormatting sqref="R52:T52">
    <cfRule type="cellIs" dxfId="181" priority="6" stopIfTrue="1" operator="equal">
      <formula>0</formula>
    </cfRule>
  </conditionalFormatting>
  <conditionalFormatting sqref="R52:T52">
    <cfRule type="cellIs" dxfId="180" priority="5" stopIfTrue="1" operator="greaterThan">
      <formula>0</formula>
    </cfRule>
  </conditionalFormatting>
  <conditionalFormatting sqref="P4:T4">
    <cfRule type="cellIs" dxfId="179" priority="4" stopIfTrue="1" operator="equal">
      <formula>0</formula>
    </cfRule>
  </conditionalFormatting>
  <conditionalFormatting sqref="P4:T4">
    <cfRule type="cellIs" dxfId="178" priority="3" stopIfTrue="1" operator="greaterThan">
      <formula>0</formula>
    </cfRule>
  </conditionalFormatting>
  <conditionalFormatting sqref="P14:U14">
    <cfRule type="cellIs" dxfId="177" priority="2" stopIfTrue="1" operator="equal">
      <formula>0</formula>
    </cfRule>
  </conditionalFormatting>
  <conditionalFormatting sqref="P14:U14">
    <cfRule type="cellIs" dxfId="176" priority="1" stopIfTrue="1" operator="greaterThan">
      <formula>0</formula>
    </cfRule>
  </conditionalFormatting>
  <printOptions horizontalCentered="1"/>
  <pageMargins left="0.11811023622047245" right="0.11811023622047245" top="0.23622047244094491" bottom="0.15748031496062992" header="0.11811023622047245" footer="0.15748031496062992"/>
  <pageSetup paperSize="9" scale="76" orientation="landscape" horizontalDpi="4294967293" r:id="rId1"/>
  <headerFooter alignWithMargins="0"/>
  <rowBreaks count="1" manualBreakCount="1">
    <brk id="40" max="34" man="1"/>
  </rowBreaks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92"/>
  <sheetViews>
    <sheetView workbookViewId="0">
      <selection activeCell="A3" sqref="A3:C3"/>
    </sheetView>
  </sheetViews>
  <sheetFormatPr defaultColWidth="9.140625" defaultRowHeight="12.75" x14ac:dyDescent="0.2"/>
  <cols>
    <col min="1" max="1" width="5" style="138" bestFit="1" customWidth="1"/>
    <col min="2" max="2" width="26.42578125" style="143" bestFit="1" customWidth="1"/>
    <col min="3" max="3" width="6.28515625" style="144" customWidth="1"/>
    <col min="4" max="31" width="4.7109375" style="145" customWidth="1"/>
    <col min="32" max="34" width="4.7109375" style="146" customWidth="1"/>
    <col min="35" max="35" width="5.85546875" style="147" customWidth="1"/>
    <col min="36" max="36" width="5.42578125" style="141" bestFit="1" customWidth="1"/>
    <col min="37" max="16384" width="9.140625" style="142"/>
  </cols>
  <sheetData>
    <row r="1" spans="1:36" x14ac:dyDescent="0.2">
      <c r="B1" s="139"/>
      <c r="C1" s="140"/>
      <c r="D1" s="140"/>
      <c r="E1" s="140"/>
      <c r="F1" s="140"/>
      <c r="G1" s="140"/>
      <c r="H1" s="140"/>
      <c r="I1" s="140"/>
      <c r="J1" s="385" t="s">
        <v>95</v>
      </c>
      <c r="K1" s="386"/>
      <c r="L1" s="386"/>
      <c r="M1" s="386"/>
      <c r="N1" s="386"/>
      <c r="O1" s="386"/>
      <c r="P1" s="386"/>
      <c r="Q1" s="386"/>
      <c r="R1" s="386"/>
      <c r="S1" s="386"/>
      <c r="T1" s="386"/>
      <c r="U1" s="386"/>
      <c r="V1" s="386"/>
      <c r="W1" s="386"/>
      <c r="X1" s="386"/>
      <c r="Y1" s="386"/>
      <c r="Z1" s="140"/>
      <c r="AA1" s="140"/>
      <c r="AB1" s="140"/>
      <c r="AC1" s="140"/>
      <c r="AD1" s="140"/>
      <c r="AE1" s="140"/>
      <c r="AF1" s="210"/>
      <c r="AG1" s="210"/>
      <c r="AH1" s="210"/>
      <c r="AI1" s="140"/>
    </row>
    <row r="2" spans="1:36" ht="6" customHeight="1" x14ac:dyDescent="0.2"/>
    <row r="3" spans="1:36" s="152" customFormat="1" ht="25.5" x14ac:dyDescent="0.25">
      <c r="A3" s="336" t="s">
        <v>0</v>
      </c>
      <c r="B3" s="337" t="s">
        <v>1</v>
      </c>
      <c r="C3" s="150" t="s">
        <v>2</v>
      </c>
      <c r="D3" s="148">
        <v>1</v>
      </c>
      <c r="E3" s="148">
        <v>2</v>
      </c>
      <c r="F3" s="148">
        <v>3</v>
      </c>
      <c r="G3" s="148">
        <v>4</v>
      </c>
      <c r="H3" s="148">
        <v>5</v>
      </c>
      <c r="I3" s="148">
        <v>6</v>
      </c>
      <c r="J3" s="148">
        <v>7</v>
      </c>
      <c r="K3" s="148">
        <v>8</v>
      </c>
      <c r="L3" s="148">
        <v>9</v>
      </c>
      <c r="M3" s="148">
        <v>10</v>
      </c>
      <c r="N3" s="148">
        <v>11</v>
      </c>
      <c r="O3" s="148">
        <v>12</v>
      </c>
      <c r="P3" s="148">
        <v>13</v>
      </c>
      <c r="Q3" s="148">
        <v>14</v>
      </c>
      <c r="R3" s="148">
        <v>15</v>
      </c>
      <c r="S3" s="148">
        <v>16</v>
      </c>
      <c r="T3" s="148">
        <v>17</v>
      </c>
      <c r="U3" s="148">
        <v>18</v>
      </c>
      <c r="V3" s="148">
        <v>19</v>
      </c>
      <c r="W3" s="148">
        <v>20</v>
      </c>
      <c r="X3" s="148">
        <v>21</v>
      </c>
      <c r="Y3" s="148">
        <v>22</v>
      </c>
      <c r="Z3" s="148">
        <v>23</v>
      </c>
      <c r="AA3" s="148">
        <v>24</v>
      </c>
      <c r="AB3" s="148">
        <v>25</v>
      </c>
      <c r="AC3" s="148">
        <v>26</v>
      </c>
      <c r="AD3" s="148">
        <v>27</v>
      </c>
      <c r="AE3" s="148">
        <v>28</v>
      </c>
      <c r="AF3" s="149">
        <v>29</v>
      </c>
      <c r="AG3" s="149">
        <v>30</v>
      </c>
      <c r="AH3" s="149">
        <v>31</v>
      </c>
      <c r="AI3" s="150" t="s">
        <v>3</v>
      </c>
      <c r="AJ3" s="151" t="s">
        <v>4</v>
      </c>
    </row>
    <row r="4" spans="1:36" s="161" customFormat="1" ht="17.25" customHeight="1" x14ac:dyDescent="0.2">
      <c r="A4" s="333">
        <v>10</v>
      </c>
      <c r="B4" s="334" t="s">
        <v>5</v>
      </c>
      <c r="C4" s="335">
        <v>17.3</v>
      </c>
      <c r="D4" s="156">
        <v>0</v>
      </c>
      <c r="E4" s="156">
        <v>0</v>
      </c>
      <c r="F4" s="156">
        <v>0</v>
      </c>
      <c r="G4" s="156">
        <v>0</v>
      </c>
      <c r="H4" s="156">
        <v>0</v>
      </c>
      <c r="I4" s="156">
        <v>0</v>
      </c>
      <c r="J4" s="156">
        <v>0</v>
      </c>
      <c r="K4" s="156">
        <v>0</v>
      </c>
      <c r="L4" s="156">
        <v>0</v>
      </c>
      <c r="M4" s="156">
        <v>0</v>
      </c>
      <c r="N4" s="156">
        <v>0</v>
      </c>
      <c r="O4" s="156">
        <v>0</v>
      </c>
      <c r="P4" s="156">
        <v>0</v>
      </c>
      <c r="Q4" s="156">
        <v>0</v>
      </c>
      <c r="R4" s="156">
        <v>0</v>
      </c>
      <c r="S4" s="156">
        <v>0</v>
      </c>
      <c r="T4" s="156">
        <v>2.2000000000000002</v>
      </c>
      <c r="U4" s="156">
        <v>3.1</v>
      </c>
      <c r="V4" s="157">
        <v>6.5</v>
      </c>
      <c r="W4" s="157">
        <v>2</v>
      </c>
      <c r="X4" s="157">
        <v>0</v>
      </c>
      <c r="Y4" s="156">
        <v>0.5</v>
      </c>
      <c r="Z4" s="156">
        <v>0</v>
      </c>
      <c r="AA4" s="156">
        <v>0</v>
      </c>
      <c r="AB4" s="156">
        <v>0</v>
      </c>
      <c r="AC4" s="156">
        <v>0</v>
      </c>
      <c r="AD4" s="156">
        <v>0</v>
      </c>
      <c r="AE4" s="156">
        <v>0</v>
      </c>
      <c r="AF4" s="157">
        <v>0</v>
      </c>
      <c r="AG4" s="157">
        <v>0</v>
      </c>
      <c r="AH4" s="157">
        <v>0</v>
      </c>
      <c r="AI4" s="159">
        <f>SUM(D4:AH4)</f>
        <v>14.3</v>
      </c>
      <c r="AJ4" s="160">
        <f t="shared" ref="AJ4:AJ40" si="0">AI4/C4</f>
        <v>0.82658959537572252</v>
      </c>
    </row>
    <row r="5" spans="1:36" s="152" customFormat="1" ht="17.25" customHeight="1" x14ac:dyDescent="0.2">
      <c r="A5" s="153">
        <v>38</v>
      </c>
      <c r="B5" s="154" t="s">
        <v>6</v>
      </c>
      <c r="C5" s="155">
        <v>9.9</v>
      </c>
      <c r="D5" s="162">
        <v>0</v>
      </c>
      <c r="E5" s="162">
        <v>0</v>
      </c>
      <c r="F5" s="162">
        <v>0</v>
      </c>
      <c r="G5" s="162">
        <v>0</v>
      </c>
      <c r="H5" s="162">
        <v>0</v>
      </c>
      <c r="I5" s="162">
        <v>0</v>
      </c>
      <c r="J5" s="162">
        <v>0</v>
      </c>
      <c r="K5" s="162">
        <v>0</v>
      </c>
      <c r="L5" s="162">
        <v>0</v>
      </c>
      <c r="M5" s="162">
        <v>0</v>
      </c>
      <c r="N5" s="162">
        <v>0</v>
      </c>
      <c r="O5" s="162">
        <v>0</v>
      </c>
      <c r="P5" s="162">
        <v>0</v>
      </c>
      <c r="Q5" s="162">
        <v>0</v>
      </c>
      <c r="R5" s="162">
        <v>0</v>
      </c>
      <c r="S5" s="162">
        <v>0</v>
      </c>
      <c r="T5" s="162">
        <v>0</v>
      </c>
      <c r="U5" s="162">
        <v>1.5</v>
      </c>
      <c r="V5" s="163">
        <v>6.5</v>
      </c>
      <c r="W5" s="163">
        <v>0</v>
      </c>
      <c r="X5" s="163">
        <v>0</v>
      </c>
      <c r="Y5" s="162">
        <v>0</v>
      </c>
      <c r="Z5" s="162">
        <v>0</v>
      </c>
      <c r="AA5" s="162">
        <v>0</v>
      </c>
      <c r="AB5" s="162">
        <v>0</v>
      </c>
      <c r="AC5" s="162">
        <v>0</v>
      </c>
      <c r="AD5" s="162">
        <v>0</v>
      </c>
      <c r="AE5" s="162">
        <v>0</v>
      </c>
      <c r="AF5" s="163">
        <v>0</v>
      </c>
      <c r="AG5" s="163">
        <v>0</v>
      </c>
      <c r="AH5" s="163">
        <v>0</v>
      </c>
      <c r="AI5" s="159">
        <f t="shared" ref="AI5:AI40" si="1">SUM(D5:AH5)</f>
        <v>8</v>
      </c>
      <c r="AJ5" s="160">
        <f t="shared" si="0"/>
        <v>0.80808080808080807</v>
      </c>
    </row>
    <row r="6" spans="1:36" s="152" customFormat="1" ht="17.25" customHeight="1" x14ac:dyDescent="0.2">
      <c r="A6" s="153">
        <v>40</v>
      </c>
      <c r="B6" s="154" t="s">
        <v>7</v>
      </c>
      <c r="C6" s="155">
        <v>13.4</v>
      </c>
      <c r="D6" s="162">
        <v>0</v>
      </c>
      <c r="E6" s="162">
        <v>0</v>
      </c>
      <c r="F6" s="162">
        <v>0</v>
      </c>
      <c r="G6" s="162">
        <v>0</v>
      </c>
      <c r="H6" s="162">
        <v>0</v>
      </c>
      <c r="I6" s="162">
        <v>0</v>
      </c>
      <c r="J6" s="162">
        <v>0</v>
      </c>
      <c r="K6" s="162">
        <v>0</v>
      </c>
      <c r="L6" s="162">
        <v>0</v>
      </c>
      <c r="M6" s="162">
        <v>0</v>
      </c>
      <c r="N6" s="162">
        <v>0</v>
      </c>
      <c r="O6" s="162">
        <v>0</v>
      </c>
      <c r="P6" s="162">
        <v>0</v>
      </c>
      <c r="Q6" s="162">
        <v>0</v>
      </c>
      <c r="R6" s="162">
        <v>0</v>
      </c>
      <c r="S6" s="162">
        <v>0</v>
      </c>
      <c r="T6" s="162">
        <v>0.5</v>
      </c>
      <c r="U6" s="162">
        <v>3</v>
      </c>
      <c r="V6" s="163">
        <v>2.5</v>
      </c>
      <c r="W6" s="163">
        <v>4.5</v>
      </c>
      <c r="X6" s="163">
        <v>0</v>
      </c>
      <c r="Y6" s="163">
        <v>0.1</v>
      </c>
      <c r="Z6" s="162">
        <v>0</v>
      </c>
      <c r="AA6" s="162">
        <v>0</v>
      </c>
      <c r="AB6" s="162">
        <v>0</v>
      </c>
      <c r="AC6" s="162">
        <v>0</v>
      </c>
      <c r="AD6" s="162">
        <v>0</v>
      </c>
      <c r="AE6" s="162">
        <v>0</v>
      </c>
      <c r="AF6" s="163">
        <v>0</v>
      </c>
      <c r="AG6" s="163">
        <v>0</v>
      </c>
      <c r="AH6" s="163">
        <v>0</v>
      </c>
      <c r="AI6" s="159">
        <f t="shared" si="1"/>
        <v>10.6</v>
      </c>
      <c r="AJ6" s="160">
        <f t="shared" si="0"/>
        <v>0.79104477611940294</v>
      </c>
    </row>
    <row r="7" spans="1:36" s="152" customFormat="1" ht="17.25" customHeight="1" x14ac:dyDescent="0.2">
      <c r="A7" s="153">
        <v>63</v>
      </c>
      <c r="B7" s="154" t="s">
        <v>8</v>
      </c>
      <c r="C7" s="155">
        <v>18</v>
      </c>
      <c r="D7" s="162">
        <v>0</v>
      </c>
      <c r="E7" s="162">
        <v>0</v>
      </c>
      <c r="F7" s="162">
        <v>0</v>
      </c>
      <c r="G7" s="162">
        <v>0</v>
      </c>
      <c r="H7" s="162">
        <v>0</v>
      </c>
      <c r="I7" s="162">
        <v>0</v>
      </c>
      <c r="J7" s="162">
        <v>0</v>
      </c>
      <c r="K7" s="162">
        <v>0</v>
      </c>
      <c r="L7" s="162">
        <v>0</v>
      </c>
      <c r="M7" s="162">
        <v>0</v>
      </c>
      <c r="N7" s="162">
        <v>0</v>
      </c>
      <c r="O7" s="162">
        <v>0</v>
      </c>
      <c r="P7" s="162">
        <v>0</v>
      </c>
      <c r="Q7" s="162">
        <v>0</v>
      </c>
      <c r="R7" s="162">
        <v>0</v>
      </c>
      <c r="S7" s="162">
        <v>0</v>
      </c>
      <c r="T7" s="162" t="s">
        <v>28</v>
      </c>
      <c r="U7" s="163">
        <v>2.2999999999999998</v>
      </c>
      <c r="V7" s="163">
        <v>10</v>
      </c>
      <c r="W7" s="163">
        <v>5.0999999999999996</v>
      </c>
      <c r="X7" s="163">
        <v>0</v>
      </c>
      <c r="Y7" s="162">
        <v>0.4</v>
      </c>
      <c r="Z7" s="162" t="s">
        <v>28</v>
      </c>
      <c r="AA7" s="162">
        <v>0</v>
      </c>
      <c r="AB7" s="162">
        <v>0</v>
      </c>
      <c r="AC7" s="162">
        <v>0</v>
      </c>
      <c r="AD7" s="162">
        <v>0</v>
      </c>
      <c r="AE7" s="162">
        <v>0</v>
      </c>
      <c r="AF7" s="163">
        <v>0</v>
      </c>
      <c r="AG7" s="163">
        <v>0</v>
      </c>
      <c r="AH7" s="163">
        <v>0</v>
      </c>
      <c r="AI7" s="159">
        <f t="shared" si="1"/>
        <v>17.799999999999997</v>
      </c>
      <c r="AJ7" s="160">
        <f t="shared" si="0"/>
        <v>0.98888888888888871</v>
      </c>
    </row>
    <row r="8" spans="1:36" s="152" customFormat="1" ht="17.25" customHeight="1" x14ac:dyDescent="0.2">
      <c r="A8" s="153">
        <v>82</v>
      </c>
      <c r="B8" s="154" t="s">
        <v>9</v>
      </c>
      <c r="C8" s="155">
        <v>10</v>
      </c>
      <c r="D8" s="162">
        <v>0</v>
      </c>
      <c r="E8" s="162">
        <v>0</v>
      </c>
      <c r="F8" s="162">
        <v>0</v>
      </c>
      <c r="G8" s="162">
        <v>0</v>
      </c>
      <c r="H8" s="162">
        <v>0</v>
      </c>
      <c r="I8" s="162">
        <v>0</v>
      </c>
      <c r="J8" s="162">
        <v>0</v>
      </c>
      <c r="K8" s="162">
        <v>0</v>
      </c>
      <c r="L8" s="162">
        <v>0</v>
      </c>
      <c r="M8" s="162">
        <v>0</v>
      </c>
      <c r="N8" s="162">
        <v>0</v>
      </c>
      <c r="O8" s="162">
        <v>0</v>
      </c>
      <c r="P8" s="162">
        <v>0</v>
      </c>
      <c r="Q8" s="162">
        <v>0</v>
      </c>
      <c r="R8" s="162">
        <v>0</v>
      </c>
      <c r="S8" s="162">
        <v>0</v>
      </c>
      <c r="T8" s="162">
        <v>0.4</v>
      </c>
      <c r="U8" s="163" t="s">
        <v>28</v>
      </c>
      <c r="V8" s="163">
        <v>12.6</v>
      </c>
      <c r="W8" s="163">
        <v>0</v>
      </c>
      <c r="X8" s="163" t="s">
        <v>28</v>
      </c>
      <c r="Y8" s="162" t="s">
        <v>28</v>
      </c>
      <c r="Z8" s="162">
        <v>0</v>
      </c>
      <c r="AA8" s="162">
        <v>0</v>
      </c>
      <c r="AB8" s="162">
        <v>0</v>
      </c>
      <c r="AC8" s="162">
        <v>0</v>
      </c>
      <c r="AD8" s="162">
        <v>0</v>
      </c>
      <c r="AE8" s="162">
        <v>0</v>
      </c>
      <c r="AF8" s="163">
        <v>0</v>
      </c>
      <c r="AG8" s="163">
        <v>0</v>
      </c>
      <c r="AH8" s="163">
        <v>0</v>
      </c>
      <c r="AI8" s="159">
        <f t="shared" si="1"/>
        <v>13</v>
      </c>
      <c r="AJ8" s="160">
        <f t="shared" si="0"/>
        <v>1.3</v>
      </c>
    </row>
    <row r="9" spans="1:36" ht="17.25" customHeight="1" x14ac:dyDescent="0.2">
      <c r="A9" s="153">
        <v>90</v>
      </c>
      <c r="B9" s="168" t="s">
        <v>84</v>
      </c>
      <c r="C9" s="155">
        <v>11.3</v>
      </c>
      <c r="D9" s="162">
        <v>0</v>
      </c>
      <c r="E9" s="162">
        <v>0</v>
      </c>
      <c r="F9" s="162">
        <v>0</v>
      </c>
      <c r="G9" s="162">
        <v>0</v>
      </c>
      <c r="H9" s="162">
        <v>0</v>
      </c>
      <c r="I9" s="162">
        <v>0</v>
      </c>
      <c r="J9" s="162">
        <v>0</v>
      </c>
      <c r="K9" s="162">
        <v>0</v>
      </c>
      <c r="L9" s="162">
        <v>0</v>
      </c>
      <c r="M9" s="162">
        <v>0</v>
      </c>
      <c r="N9" s="162">
        <v>0</v>
      </c>
      <c r="O9" s="162">
        <v>0</v>
      </c>
      <c r="P9" s="162">
        <v>0</v>
      </c>
      <c r="Q9" s="162">
        <v>0</v>
      </c>
      <c r="R9" s="162">
        <v>0</v>
      </c>
      <c r="S9" s="162">
        <v>0</v>
      </c>
      <c r="T9" s="162">
        <v>0.6</v>
      </c>
      <c r="U9" s="163">
        <v>1.7</v>
      </c>
      <c r="V9" s="163">
        <v>7.9</v>
      </c>
      <c r="W9" s="163">
        <v>0.6</v>
      </c>
      <c r="X9" s="163">
        <v>0</v>
      </c>
      <c r="Y9" s="162" t="s">
        <v>28</v>
      </c>
      <c r="Z9" s="162">
        <v>0</v>
      </c>
      <c r="AA9" s="162">
        <v>0</v>
      </c>
      <c r="AB9" s="162">
        <v>0</v>
      </c>
      <c r="AC9" s="162">
        <v>0</v>
      </c>
      <c r="AD9" s="162">
        <v>0</v>
      </c>
      <c r="AE9" s="162">
        <v>0</v>
      </c>
      <c r="AF9" s="163">
        <v>0</v>
      </c>
      <c r="AG9" s="163">
        <v>0</v>
      </c>
      <c r="AH9" s="163">
        <v>0</v>
      </c>
      <c r="AI9" s="159">
        <f t="shared" si="1"/>
        <v>10.799999999999999</v>
      </c>
      <c r="AJ9" s="160">
        <f t="shared" si="0"/>
        <v>0.95575221238938035</v>
      </c>
    </row>
    <row r="10" spans="1:36" ht="17.25" customHeight="1" x14ac:dyDescent="0.2">
      <c r="A10" s="153">
        <v>94</v>
      </c>
      <c r="B10" s="154" t="s">
        <v>10</v>
      </c>
      <c r="C10" s="155">
        <v>10.5</v>
      </c>
      <c r="D10" s="162">
        <v>0</v>
      </c>
      <c r="E10" s="162">
        <v>0</v>
      </c>
      <c r="F10" s="162">
        <v>0</v>
      </c>
      <c r="G10" s="162">
        <v>0</v>
      </c>
      <c r="H10" s="162">
        <v>0</v>
      </c>
      <c r="I10" s="162">
        <v>0</v>
      </c>
      <c r="J10" s="162">
        <v>0</v>
      </c>
      <c r="K10" s="162">
        <v>0</v>
      </c>
      <c r="L10" s="162">
        <v>0</v>
      </c>
      <c r="M10" s="162">
        <v>0</v>
      </c>
      <c r="N10" s="162">
        <v>0</v>
      </c>
      <c r="O10" s="162">
        <v>0</v>
      </c>
      <c r="P10" s="162">
        <v>0</v>
      </c>
      <c r="Q10" s="162">
        <v>0</v>
      </c>
      <c r="R10" s="162">
        <v>0</v>
      </c>
      <c r="S10" s="162">
        <v>0</v>
      </c>
      <c r="T10" s="162">
        <v>0</v>
      </c>
      <c r="U10" s="163">
        <v>0.5</v>
      </c>
      <c r="V10" s="163">
        <v>15.5</v>
      </c>
      <c r="W10" s="163">
        <v>0</v>
      </c>
      <c r="X10" s="163">
        <v>0</v>
      </c>
      <c r="Y10" s="162">
        <v>0.5</v>
      </c>
      <c r="Z10" s="162">
        <v>0</v>
      </c>
      <c r="AA10" s="162">
        <v>0</v>
      </c>
      <c r="AB10" s="162">
        <v>0</v>
      </c>
      <c r="AC10" s="162">
        <v>0</v>
      </c>
      <c r="AD10" s="162">
        <v>0</v>
      </c>
      <c r="AE10" s="162">
        <v>0</v>
      </c>
      <c r="AF10" s="163">
        <v>0</v>
      </c>
      <c r="AG10" s="163">
        <v>0</v>
      </c>
      <c r="AH10" s="163">
        <v>0</v>
      </c>
      <c r="AI10" s="159">
        <f t="shared" si="1"/>
        <v>16.5</v>
      </c>
      <c r="AJ10" s="160">
        <f t="shared" si="0"/>
        <v>1.5714285714285714</v>
      </c>
    </row>
    <row r="11" spans="1:36" ht="17.25" customHeight="1" x14ac:dyDescent="0.2">
      <c r="A11" s="153">
        <v>105</v>
      </c>
      <c r="B11" s="154" t="s">
        <v>85</v>
      </c>
      <c r="C11" s="155">
        <v>21.9</v>
      </c>
      <c r="D11" s="162">
        <v>0</v>
      </c>
      <c r="E11" s="162">
        <v>0</v>
      </c>
      <c r="F11" s="162">
        <v>0</v>
      </c>
      <c r="G11" s="162">
        <v>0</v>
      </c>
      <c r="H11" s="162">
        <v>0</v>
      </c>
      <c r="I11" s="162">
        <v>0</v>
      </c>
      <c r="J11" s="162">
        <v>0</v>
      </c>
      <c r="K11" s="162">
        <v>0</v>
      </c>
      <c r="L11" s="162">
        <v>0</v>
      </c>
      <c r="M11" s="162">
        <v>0</v>
      </c>
      <c r="N11" s="162">
        <v>0</v>
      </c>
      <c r="O11" s="162">
        <v>0</v>
      </c>
      <c r="P11" s="162">
        <v>0</v>
      </c>
      <c r="Q11" s="162">
        <v>0</v>
      </c>
      <c r="R11" s="162">
        <v>0</v>
      </c>
      <c r="S11" s="162">
        <v>0</v>
      </c>
      <c r="T11" s="162">
        <v>0.1</v>
      </c>
      <c r="U11" s="163">
        <v>0.9</v>
      </c>
      <c r="V11" s="157">
        <v>8.6</v>
      </c>
      <c r="W11" s="157">
        <v>2.7</v>
      </c>
      <c r="X11" s="157">
        <v>0.1</v>
      </c>
      <c r="Y11" s="162">
        <v>1</v>
      </c>
      <c r="Z11" s="162">
        <v>0</v>
      </c>
      <c r="AA11" s="162">
        <v>0</v>
      </c>
      <c r="AB11" s="162">
        <v>0</v>
      </c>
      <c r="AC11" s="162">
        <v>0</v>
      </c>
      <c r="AD11" s="162">
        <v>0</v>
      </c>
      <c r="AE11" s="162">
        <v>0</v>
      </c>
      <c r="AF11" s="163">
        <v>0</v>
      </c>
      <c r="AG11" s="163">
        <v>0</v>
      </c>
      <c r="AH11" s="163">
        <v>0</v>
      </c>
      <c r="AI11" s="159">
        <f t="shared" si="1"/>
        <v>13.4</v>
      </c>
      <c r="AJ11" s="160">
        <f t="shared" si="0"/>
        <v>0.61187214611872154</v>
      </c>
    </row>
    <row r="12" spans="1:36" ht="17.25" customHeight="1" x14ac:dyDescent="0.2">
      <c r="A12" s="153">
        <v>120</v>
      </c>
      <c r="B12" s="154" t="s">
        <v>12</v>
      </c>
      <c r="C12" s="155">
        <v>28.8</v>
      </c>
      <c r="D12" s="162">
        <v>0</v>
      </c>
      <c r="E12" s="162">
        <v>1.6</v>
      </c>
      <c r="F12" s="162">
        <v>0</v>
      </c>
      <c r="G12" s="162">
        <v>0.2</v>
      </c>
      <c r="H12" s="162">
        <v>0</v>
      </c>
      <c r="I12" s="162">
        <v>0</v>
      </c>
      <c r="J12" s="162">
        <v>0</v>
      </c>
      <c r="K12" s="162">
        <v>0</v>
      </c>
      <c r="L12" s="162">
        <v>0</v>
      </c>
      <c r="M12" s="162">
        <v>0</v>
      </c>
      <c r="N12" s="162">
        <v>0</v>
      </c>
      <c r="O12" s="162">
        <v>0</v>
      </c>
      <c r="P12" s="162">
        <v>0</v>
      </c>
      <c r="Q12" s="162">
        <v>0</v>
      </c>
      <c r="R12" s="162">
        <v>0</v>
      </c>
      <c r="S12" s="162">
        <v>0</v>
      </c>
      <c r="T12" s="162">
        <v>0.5</v>
      </c>
      <c r="U12" s="163">
        <v>0.8</v>
      </c>
      <c r="V12" s="163">
        <v>9</v>
      </c>
      <c r="W12" s="163">
        <v>1.9</v>
      </c>
      <c r="X12" s="163">
        <v>0</v>
      </c>
      <c r="Y12" s="162">
        <v>1.4</v>
      </c>
      <c r="Z12" s="162">
        <v>0</v>
      </c>
      <c r="AA12" s="162">
        <v>0</v>
      </c>
      <c r="AB12" s="162">
        <v>0</v>
      </c>
      <c r="AC12" s="162">
        <v>0</v>
      </c>
      <c r="AD12" s="162">
        <v>0</v>
      </c>
      <c r="AE12" s="162">
        <v>0</v>
      </c>
      <c r="AF12" s="163">
        <v>0</v>
      </c>
      <c r="AG12" s="163">
        <v>0</v>
      </c>
      <c r="AH12" s="163">
        <v>0</v>
      </c>
      <c r="AI12" s="159">
        <f t="shared" si="1"/>
        <v>15.4</v>
      </c>
      <c r="AJ12" s="160">
        <f t="shared" si="0"/>
        <v>0.53472222222222221</v>
      </c>
    </row>
    <row r="13" spans="1:36" ht="17.25" customHeight="1" x14ac:dyDescent="0.2">
      <c r="A13" s="153">
        <v>130</v>
      </c>
      <c r="B13" s="154" t="s">
        <v>13</v>
      </c>
      <c r="C13" s="155">
        <v>27.2</v>
      </c>
      <c r="D13" s="162">
        <v>0</v>
      </c>
      <c r="E13" s="162">
        <v>0</v>
      </c>
      <c r="F13" s="162">
        <v>0</v>
      </c>
      <c r="G13" s="162">
        <v>0</v>
      </c>
      <c r="H13" s="162">
        <v>0</v>
      </c>
      <c r="I13" s="162">
        <v>0</v>
      </c>
      <c r="J13" s="162">
        <v>0</v>
      </c>
      <c r="K13" s="162">
        <v>0</v>
      </c>
      <c r="L13" s="162">
        <v>0</v>
      </c>
      <c r="M13" s="162">
        <v>0</v>
      </c>
      <c r="N13" s="162">
        <v>0</v>
      </c>
      <c r="O13" s="162">
        <v>0</v>
      </c>
      <c r="P13" s="162">
        <v>0</v>
      </c>
      <c r="Q13" s="162">
        <v>0</v>
      </c>
      <c r="R13" s="162">
        <v>0</v>
      </c>
      <c r="S13" s="162">
        <v>0</v>
      </c>
      <c r="T13" s="162">
        <v>1.6</v>
      </c>
      <c r="U13" s="163">
        <v>2.5</v>
      </c>
      <c r="V13" s="163">
        <v>21.7</v>
      </c>
      <c r="W13" s="163">
        <v>11.5</v>
      </c>
      <c r="X13" s="163">
        <v>0.5</v>
      </c>
      <c r="Y13" s="162">
        <v>0.8</v>
      </c>
      <c r="Z13" s="162">
        <v>2.4</v>
      </c>
      <c r="AA13" s="162">
        <v>0</v>
      </c>
      <c r="AB13" s="162">
        <v>0</v>
      </c>
      <c r="AC13" s="162">
        <v>0</v>
      </c>
      <c r="AD13" s="162">
        <v>0</v>
      </c>
      <c r="AE13" s="162">
        <v>0</v>
      </c>
      <c r="AF13" s="163">
        <v>0</v>
      </c>
      <c r="AG13" s="163">
        <v>0</v>
      </c>
      <c r="AH13" s="163">
        <v>0</v>
      </c>
      <c r="AI13" s="159">
        <f t="shared" si="1"/>
        <v>40.999999999999993</v>
      </c>
      <c r="AJ13" s="160">
        <f t="shared" si="0"/>
        <v>1.5073529411764703</v>
      </c>
    </row>
    <row r="14" spans="1:36" ht="17.25" customHeight="1" x14ac:dyDescent="0.2">
      <c r="A14" s="153">
        <v>160</v>
      </c>
      <c r="B14" s="168" t="s">
        <v>14</v>
      </c>
      <c r="C14" s="155">
        <v>14.4</v>
      </c>
      <c r="D14" s="162">
        <v>0</v>
      </c>
      <c r="E14" s="162">
        <v>0</v>
      </c>
      <c r="F14" s="162">
        <v>0</v>
      </c>
      <c r="G14" s="162">
        <v>0</v>
      </c>
      <c r="H14" s="162">
        <v>0</v>
      </c>
      <c r="I14" s="162">
        <v>0</v>
      </c>
      <c r="J14" s="162">
        <v>0</v>
      </c>
      <c r="K14" s="162">
        <v>0</v>
      </c>
      <c r="L14" s="162">
        <v>0</v>
      </c>
      <c r="M14" s="162">
        <v>0</v>
      </c>
      <c r="N14" s="162">
        <v>0</v>
      </c>
      <c r="O14" s="162">
        <v>0</v>
      </c>
      <c r="P14" s="162">
        <v>0</v>
      </c>
      <c r="Q14" s="162">
        <v>0</v>
      </c>
      <c r="R14" s="162">
        <v>0</v>
      </c>
      <c r="S14" s="162">
        <v>0</v>
      </c>
      <c r="T14" s="162">
        <v>0.8</v>
      </c>
      <c r="U14" s="163">
        <v>0.2</v>
      </c>
      <c r="V14" s="163">
        <v>12.4</v>
      </c>
      <c r="W14" s="163">
        <v>2.5</v>
      </c>
      <c r="X14" s="163">
        <v>0.1</v>
      </c>
      <c r="Y14" s="162">
        <v>3.5</v>
      </c>
      <c r="Z14" s="162">
        <v>6</v>
      </c>
      <c r="AA14" s="162">
        <v>0</v>
      </c>
      <c r="AB14" s="162">
        <v>0</v>
      </c>
      <c r="AC14" s="162">
        <v>0</v>
      </c>
      <c r="AD14" s="162">
        <v>0</v>
      </c>
      <c r="AE14" s="162">
        <v>0</v>
      </c>
      <c r="AF14" s="163">
        <v>0</v>
      </c>
      <c r="AG14" s="163">
        <v>0</v>
      </c>
      <c r="AH14" s="163">
        <v>0</v>
      </c>
      <c r="AI14" s="159">
        <f t="shared" si="1"/>
        <v>25.5</v>
      </c>
      <c r="AJ14" s="160">
        <f t="shared" si="0"/>
        <v>1.7708333333333333</v>
      </c>
    </row>
    <row r="15" spans="1:36" ht="17.25" customHeight="1" x14ac:dyDescent="0.2">
      <c r="A15" s="153">
        <v>178</v>
      </c>
      <c r="B15" s="168" t="s">
        <v>15</v>
      </c>
      <c r="C15" s="155">
        <v>28.9</v>
      </c>
      <c r="D15" s="162">
        <v>0</v>
      </c>
      <c r="E15" s="162">
        <v>0</v>
      </c>
      <c r="F15" s="162">
        <v>0</v>
      </c>
      <c r="G15" s="162">
        <v>0</v>
      </c>
      <c r="H15" s="162">
        <v>0</v>
      </c>
      <c r="I15" s="162">
        <v>0</v>
      </c>
      <c r="J15" s="162">
        <v>0</v>
      </c>
      <c r="K15" s="162">
        <v>0</v>
      </c>
      <c r="L15" s="162">
        <v>0</v>
      </c>
      <c r="M15" s="162">
        <v>0</v>
      </c>
      <c r="N15" s="162">
        <v>0</v>
      </c>
      <c r="O15" s="162">
        <v>0</v>
      </c>
      <c r="P15" s="162">
        <v>0</v>
      </c>
      <c r="Q15" s="162">
        <v>0</v>
      </c>
      <c r="R15" s="162">
        <v>0</v>
      </c>
      <c r="S15" s="162">
        <v>0</v>
      </c>
      <c r="T15" s="162">
        <v>0.4</v>
      </c>
      <c r="U15" s="163">
        <v>2.7</v>
      </c>
      <c r="V15" s="163">
        <v>13</v>
      </c>
      <c r="W15" s="163">
        <v>10.199999999999999</v>
      </c>
      <c r="X15" s="163" t="s">
        <v>28</v>
      </c>
      <c r="Y15" s="162">
        <v>1.6</v>
      </c>
      <c r="Z15" s="162">
        <v>8.3000000000000007</v>
      </c>
      <c r="AA15" s="162">
        <v>0</v>
      </c>
      <c r="AB15" s="162">
        <v>0</v>
      </c>
      <c r="AC15" s="162">
        <v>0</v>
      </c>
      <c r="AD15" s="162">
        <v>0</v>
      </c>
      <c r="AE15" s="162">
        <v>0</v>
      </c>
      <c r="AF15" s="163">
        <v>0</v>
      </c>
      <c r="AG15" s="163">
        <v>0</v>
      </c>
      <c r="AH15" s="163">
        <v>0</v>
      </c>
      <c r="AI15" s="159">
        <f t="shared" si="1"/>
        <v>36.200000000000003</v>
      </c>
      <c r="AJ15" s="160">
        <f t="shared" si="0"/>
        <v>1.2525951557093427</v>
      </c>
    </row>
    <row r="16" spans="1:36" ht="17.25" customHeight="1" x14ac:dyDescent="0.2">
      <c r="A16" s="153">
        <v>211</v>
      </c>
      <c r="B16" s="154" t="s">
        <v>16</v>
      </c>
      <c r="C16" s="155">
        <v>25.4</v>
      </c>
      <c r="D16" s="162">
        <v>0</v>
      </c>
      <c r="E16" s="162">
        <v>0</v>
      </c>
      <c r="F16" s="162">
        <v>0</v>
      </c>
      <c r="G16" s="162">
        <v>0</v>
      </c>
      <c r="H16" s="162">
        <v>19.8</v>
      </c>
      <c r="I16" s="162">
        <v>0</v>
      </c>
      <c r="J16" s="162">
        <v>0</v>
      </c>
      <c r="K16" s="162">
        <v>0</v>
      </c>
      <c r="L16" s="162">
        <v>0</v>
      </c>
      <c r="M16" s="162">
        <v>0</v>
      </c>
      <c r="N16" s="162">
        <v>0</v>
      </c>
      <c r="O16" s="162">
        <v>0</v>
      </c>
      <c r="P16" s="162">
        <v>0</v>
      </c>
      <c r="Q16" s="162">
        <v>0</v>
      </c>
      <c r="R16" s="162">
        <v>0</v>
      </c>
      <c r="S16" s="162">
        <v>0</v>
      </c>
      <c r="T16" s="162">
        <v>0.1</v>
      </c>
      <c r="U16" s="163">
        <v>0.7</v>
      </c>
      <c r="V16" s="163">
        <v>3.1</v>
      </c>
      <c r="W16" s="163">
        <v>3</v>
      </c>
      <c r="X16" s="163">
        <v>0</v>
      </c>
      <c r="Y16" s="162">
        <v>0.7</v>
      </c>
      <c r="Z16" s="162">
        <v>17.899999999999999</v>
      </c>
      <c r="AA16" s="162">
        <v>0</v>
      </c>
      <c r="AB16" s="162">
        <v>0</v>
      </c>
      <c r="AC16" s="162">
        <v>0</v>
      </c>
      <c r="AD16" s="162">
        <v>0</v>
      </c>
      <c r="AE16" s="162">
        <v>0</v>
      </c>
      <c r="AF16" s="163">
        <v>0</v>
      </c>
      <c r="AG16" s="163">
        <v>0</v>
      </c>
      <c r="AH16" s="163">
        <v>0</v>
      </c>
      <c r="AI16" s="159">
        <f t="shared" si="1"/>
        <v>45.3</v>
      </c>
      <c r="AJ16" s="160">
        <f t="shared" si="0"/>
        <v>1.7834645669291338</v>
      </c>
    </row>
    <row r="17" spans="1:36" ht="17.25" customHeight="1" x14ac:dyDescent="0.2">
      <c r="A17" s="153">
        <v>225</v>
      </c>
      <c r="B17" s="154" t="s">
        <v>17</v>
      </c>
      <c r="C17" s="155">
        <v>36.9</v>
      </c>
      <c r="D17" s="162">
        <v>0</v>
      </c>
      <c r="E17" s="162">
        <v>0.7</v>
      </c>
      <c r="F17" s="162">
        <v>0</v>
      </c>
      <c r="G17" s="162">
        <v>0</v>
      </c>
      <c r="H17" s="162">
        <v>87.2</v>
      </c>
      <c r="I17" s="162">
        <v>0</v>
      </c>
      <c r="J17" s="162">
        <v>0</v>
      </c>
      <c r="K17" s="162">
        <v>0</v>
      </c>
      <c r="L17" s="162">
        <v>0</v>
      </c>
      <c r="M17" s="162">
        <v>0</v>
      </c>
      <c r="N17" s="162">
        <v>0</v>
      </c>
      <c r="O17" s="162">
        <v>0</v>
      </c>
      <c r="P17" s="162">
        <v>0</v>
      </c>
      <c r="Q17" s="162">
        <v>0</v>
      </c>
      <c r="R17" s="162">
        <v>0</v>
      </c>
      <c r="S17" s="162">
        <v>0</v>
      </c>
      <c r="T17" s="162">
        <v>0.8</v>
      </c>
      <c r="U17" s="163">
        <v>0.6</v>
      </c>
      <c r="V17" s="163">
        <v>4.5</v>
      </c>
      <c r="W17" s="163">
        <v>0.5</v>
      </c>
      <c r="X17" s="163">
        <v>0</v>
      </c>
      <c r="Y17" s="162">
        <v>1.5</v>
      </c>
      <c r="Z17" s="162">
        <v>13.3</v>
      </c>
      <c r="AA17" s="162">
        <v>0</v>
      </c>
      <c r="AB17" s="162">
        <v>0</v>
      </c>
      <c r="AC17" s="162">
        <v>0</v>
      </c>
      <c r="AD17" s="162">
        <v>0</v>
      </c>
      <c r="AE17" s="162">
        <v>0</v>
      </c>
      <c r="AF17" s="163">
        <v>0</v>
      </c>
      <c r="AG17" s="163">
        <v>0</v>
      </c>
      <c r="AH17" s="163">
        <v>0</v>
      </c>
      <c r="AI17" s="159">
        <f t="shared" si="1"/>
        <v>109.1</v>
      </c>
      <c r="AJ17" s="160">
        <f t="shared" si="0"/>
        <v>2.9566395663956637</v>
      </c>
    </row>
    <row r="18" spans="1:36" ht="17.25" customHeight="1" x14ac:dyDescent="0.2">
      <c r="A18" s="153">
        <v>310</v>
      </c>
      <c r="B18" s="154" t="s">
        <v>18</v>
      </c>
      <c r="C18" s="155">
        <v>41.8</v>
      </c>
      <c r="D18" s="162">
        <v>0</v>
      </c>
      <c r="E18" s="162">
        <v>9.1</v>
      </c>
      <c r="F18" s="162">
        <v>0</v>
      </c>
      <c r="G18" s="162">
        <v>0</v>
      </c>
      <c r="H18" s="162">
        <v>5.6</v>
      </c>
      <c r="I18" s="162">
        <v>0</v>
      </c>
      <c r="J18" s="162">
        <v>0</v>
      </c>
      <c r="K18" s="162">
        <v>0</v>
      </c>
      <c r="L18" s="162">
        <v>0</v>
      </c>
      <c r="M18" s="162">
        <v>0</v>
      </c>
      <c r="N18" s="162">
        <v>0</v>
      </c>
      <c r="O18" s="162">
        <v>0</v>
      </c>
      <c r="P18" s="162">
        <v>0</v>
      </c>
      <c r="Q18" s="162">
        <v>0</v>
      </c>
      <c r="R18" s="162">
        <v>0</v>
      </c>
      <c r="S18" s="162">
        <v>0</v>
      </c>
      <c r="T18" s="162">
        <v>0.4</v>
      </c>
      <c r="U18" s="163">
        <v>0.6</v>
      </c>
      <c r="V18" s="163">
        <v>2.2000000000000002</v>
      </c>
      <c r="W18" s="163">
        <v>1.5</v>
      </c>
      <c r="X18" s="163">
        <v>0.1</v>
      </c>
      <c r="Y18" s="162">
        <v>2</v>
      </c>
      <c r="Z18" s="162">
        <v>8.6</v>
      </c>
      <c r="AA18" s="162">
        <v>0</v>
      </c>
      <c r="AB18" s="162">
        <v>0</v>
      </c>
      <c r="AC18" s="162">
        <v>0</v>
      </c>
      <c r="AD18" s="162">
        <v>0</v>
      </c>
      <c r="AE18" s="162">
        <v>0</v>
      </c>
      <c r="AF18" s="163">
        <v>0</v>
      </c>
      <c r="AG18" s="163">
        <v>0</v>
      </c>
      <c r="AH18" s="163">
        <v>0</v>
      </c>
      <c r="AI18" s="159">
        <f t="shared" si="1"/>
        <v>30.1</v>
      </c>
      <c r="AJ18" s="160">
        <f t="shared" si="0"/>
        <v>0.72009569377990434</v>
      </c>
    </row>
    <row r="19" spans="1:36" ht="17.25" customHeight="1" x14ac:dyDescent="0.2">
      <c r="A19" s="153">
        <v>313</v>
      </c>
      <c r="B19" s="154" t="s">
        <v>19</v>
      </c>
      <c r="C19" s="155">
        <v>10.5</v>
      </c>
      <c r="D19" s="162">
        <v>0</v>
      </c>
      <c r="E19" s="162">
        <v>0</v>
      </c>
      <c r="F19" s="162">
        <v>1</v>
      </c>
      <c r="G19" s="162">
        <v>2.6</v>
      </c>
      <c r="H19" s="162">
        <v>0</v>
      </c>
      <c r="I19" s="162">
        <v>0</v>
      </c>
      <c r="J19" s="162">
        <v>0</v>
      </c>
      <c r="K19" s="162">
        <v>0</v>
      </c>
      <c r="L19" s="162">
        <v>0</v>
      </c>
      <c r="M19" s="162">
        <v>0</v>
      </c>
      <c r="N19" s="162">
        <v>0</v>
      </c>
      <c r="O19" s="162">
        <v>0</v>
      </c>
      <c r="P19" s="162">
        <v>0</v>
      </c>
      <c r="Q19" s="162">
        <v>0</v>
      </c>
      <c r="R19" s="162">
        <v>0</v>
      </c>
      <c r="S19" s="162">
        <v>0</v>
      </c>
      <c r="T19" s="162">
        <v>0</v>
      </c>
      <c r="U19" s="163" t="s">
        <v>28</v>
      </c>
      <c r="V19" s="163">
        <v>5.0999999999999996</v>
      </c>
      <c r="W19" s="163">
        <v>0</v>
      </c>
      <c r="X19" s="163">
        <v>0</v>
      </c>
      <c r="Y19" s="162" t="s">
        <v>28</v>
      </c>
      <c r="Z19" s="162">
        <v>0</v>
      </c>
      <c r="AA19" s="162">
        <v>0</v>
      </c>
      <c r="AB19" s="162">
        <v>0</v>
      </c>
      <c r="AC19" s="162">
        <v>0</v>
      </c>
      <c r="AD19" s="162">
        <v>0</v>
      </c>
      <c r="AE19" s="162">
        <v>0</v>
      </c>
      <c r="AF19" s="163">
        <v>0</v>
      </c>
      <c r="AG19" s="163">
        <v>0</v>
      </c>
      <c r="AH19" s="163">
        <v>0</v>
      </c>
      <c r="AI19" s="159">
        <f t="shared" si="1"/>
        <v>8.6999999999999993</v>
      </c>
      <c r="AJ19" s="160">
        <f t="shared" si="0"/>
        <v>0.82857142857142851</v>
      </c>
    </row>
    <row r="20" spans="1:36" ht="17.25" customHeight="1" x14ac:dyDescent="0.2">
      <c r="A20" s="153">
        <v>320</v>
      </c>
      <c r="B20" s="154" t="s">
        <v>20</v>
      </c>
      <c r="C20" s="155">
        <v>36.4</v>
      </c>
      <c r="D20" s="162">
        <v>0</v>
      </c>
      <c r="E20" s="162" t="s">
        <v>28</v>
      </c>
      <c r="F20" s="162">
        <v>31</v>
      </c>
      <c r="G20" s="162">
        <v>16.7</v>
      </c>
      <c r="H20" s="162">
        <v>3</v>
      </c>
      <c r="I20" s="162">
        <v>0</v>
      </c>
      <c r="J20" s="162">
        <v>0</v>
      </c>
      <c r="K20" s="162">
        <v>0</v>
      </c>
      <c r="L20" s="162">
        <v>0</v>
      </c>
      <c r="M20" s="162">
        <v>0</v>
      </c>
      <c r="N20" s="162">
        <v>0</v>
      </c>
      <c r="O20" s="162">
        <v>0</v>
      </c>
      <c r="P20" s="162">
        <v>0</v>
      </c>
      <c r="Q20" s="162">
        <v>0</v>
      </c>
      <c r="R20" s="162">
        <v>0</v>
      </c>
      <c r="S20" s="162">
        <v>0</v>
      </c>
      <c r="T20" s="162" t="s">
        <v>28</v>
      </c>
      <c r="U20" s="163">
        <v>0.6</v>
      </c>
      <c r="V20" s="157">
        <v>11.1</v>
      </c>
      <c r="W20" s="157">
        <v>0.3</v>
      </c>
      <c r="X20" s="157">
        <v>0.1</v>
      </c>
      <c r="Y20" s="162">
        <v>0.3</v>
      </c>
      <c r="Z20" s="162" t="s">
        <v>28</v>
      </c>
      <c r="AA20" s="162">
        <v>0</v>
      </c>
      <c r="AB20" s="162">
        <v>0</v>
      </c>
      <c r="AC20" s="162">
        <v>0</v>
      </c>
      <c r="AD20" s="162">
        <v>0</v>
      </c>
      <c r="AE20" s="162">
        <v>0</v>
      </c>
      <c r="AF20" s="163">
        <v>0</v>
      </c>
      <c r="AG20" s="163">
        <v>0</v>
      </c>
      <c r="AH20" s="163">
        <v>0</v>
      </c>
      <c r="AI20" s="159">
        <f t="shared" si="1"/>
        <v>63.1</v>
      </c>
      <c r="AJ20" s="160">
        <f t="shared" si="0"/>
        <v>1.7335164835164836</v>
      </c>
    </row>
    <row r="21" spans="1:36" ht="17.25" customHeight="1" x14ac:dyDescent="0.2">
      <c r="A21" s="153">
        <v>332</v>
      </c>
      <c r="B21" s="154" t="s">
        <v>21</v>
      </c>
      <c r="C21" s="155">
        <v>4.9000000000000004</v>
      </c>
      <c r="D21" s="162">
        <v>0</v>
      </c>
      <c r="E21" s="162">
        <v>0</v>
      </c>
      <c r="F21" s="162">
        <v>0</v>
      </c>
      <c r="G21" s="162" t="s">
        <v>28</v>
      </c>
      <c r="H21" s="162">
        <v>0</v>
      </c>
      <c r="I21" s="162">
        <v>0</v>
      </c>
      <c r="J21" s="166">
        <v>0</v>
      </c>
      <c r="K21" s="162">
        <v>0</v>
      </c>
      <c r="L21" s="162">
        <v>0</v>
      </c>
      <c r="M21" s="162">
        <v>0</v>
      </c>
      <c r="N21" s="162">
        <v>0</v>
      </c>
      <c r="O21" s="162">
        <v>0</v>
      </c>
      <c r="P21" s="162">
        <v>0</v>
      </c>
      <c r="Q21" s="162">
        <v>0</v>
      </c>
      <c r="R21" s="162">
        <v>0</v>
      </c>
      <c r="S21" s="162">
        <v>0</v>
      </c>
      <c r="T21" s="162" t="s">
        <v>28</v>
      </c>
      <c r="U21" s="163">
        <v>0.8</v>
      </c>
      <c r="V21" s="163">
        <v>2.8</v>
      </c>
      <c r="W21" s="163">
        <v>0</v>
      </c>
      <c r="X21" s="163" t="s">
        <v>28</v>
      </c>
      <c r="Y21" s="162">
        <v>0.2</v>
      </c>
      <c r="Z21" s="162">
        <v>0</v>
      </c>
      <c r="AA21" s="162">
        <v>0</v>
      </c>
      <c r="AB21" s="162">
        <v>0</v>
      </c>
      <c r="AC21" s="162">
        <v>0</v>
      </c>
      <c r="AD21" s="162">
        <v>0</v>
      </c>
      <c r="AE21" s="162">
        <v>0</v>
      </c>
      <c r="AF21" s="163">
        <v>0</v>
      </c>
      <c r="AG21" s="163">
        <v>0</v>
      </c>
      <c r="AH21" s="163">
        <v>0</v>
      </c>
      <c r="AI21" s="159">
        <f t="shared" si="1"/>
        <v>3.8</v>
      </c>
      <c r="AJ21" s="160">
        <f t="shared" si="0"/>
        <v>0.77551020408163251</v>
      </c>
    </row>
    <row r="22" spans="1:36" ht="17.25" customHeight="1" x14ac:dyDescent="0.2">
      <c r="A22" s="153">
        <v>338</v>
      </c>
      <c r="B22" s="154" t="s">
        <v>22</v>
      </c>
      <c r="C22" s="155">
        <v>9.6</v>
      </c>
      <c r="D22" s="162">
        <v>0</v>
      </c>
      <c r="E22" s="162">
        <v>0</v>
      </c>
      <c r="F22" s="162">
        <v>0</v>
      </c>
      <c r="G22" s="162">
        <v>0</v>
      </c>
      <c r="H22" s="162">
        <v>0</v>
      </c>
      <c r="I22" s="162">
        <v>0</v>
      </c>
      <c r="J22" s="166">
        <v>0</v>
      </c>
      <c r="K22" s="162">
        <v>0</v>
      </c>
      <c r="L22" s="162">
        <v>0</v>
      </c>
      <c r="M22" s="162">
        <v>0</v>
      </c>
      <c r="N22" s="162">
        <v>0</v>
      </c>
      <c r="O22" s="162">
        <v>0</v>
      </c>
      <c r="P22" s="162">
        <v>0</v>
      </c>
      <c r="Q22" s="162">
        <v>0</v>
      </c>
      <c r="R22" s="162">
        <v>0</v>
      </c>
      <c r="S22" s="162">
        <v>0</v>
      </c>
      <c r="T22" s="162">
        <v>0</v>
      </c>
      <c r="U22" s="163" t="s">
        <v>28</v>
      </c>
      <c r="V22" s="163" t="s">
        <v>28</v>
      </c>
      <c r="W22" s="163">
        <v>0</v>
      </c>
      <c r="X22" s="163">
        <v>0</v>
      </c>
      <c r="Y22" s="162">
        <v>0</v>
      </c>
      <c r="Z22" s="162">
        <v>0</v>
      </c>
      <c r="AA22" s="162">
        <v>0</v>
      </c>
      <c r="AB22" s="162">
        <v>0</v>
      </c>
      <c r="AC22" s="162">
        <v>0</v>
      </c>
      <c r="AD22" s="162">
        <v>0</v>
      </c>
      <c r="AE22" s="162">
        <v>0</v>
      </c>
      <c r="AF22" s="163">
        <v>0</v>
      </c>
      <c r="AG22" s="163">
        <v>0</v>
      </c>
      <c r="AH22" s="163">
        <v>0</v>
      </c>
      <c r="AI22" s="159">
        <f t="shared" si="1"/>
        <v>0</v>
      </c>
      <c r="AJ22" s="160">
        <f t="shared" si="0"/>
        <v>0</v>
      </c>
    </row>
    <row r="23" spans="1:36" ht="17.25" customHeight="1" x14ac:dyDescent="0.2">
      <c r="A23" s="153">
        <v>370</v>
      </c>
      <c r="B23" s="168" t="s">
        <v>23</v>
      </c>
      <c r="C23" s="155">
        <v>28.1</v>
      </c>
      <c r="D23" s="162">
        <v>0</v>
      </c>
      <c r="E23" s="162">
        <v>0</v>
      </c>
      <c r="F23" s="162">
        <v>0</v>
      </c>
      <c r="G23" s="162">
        <v>0</v>
      </c>
      <c r="H23" s="162">
        <v>0</v>
      </c>
      <c r="I23" s="162">
        <v>0</v>
      </c>
      <c r="J23" s="166">
        <v>0</v>
      </c>
      <c r="K23" s="162">
        <v>0</v>
      </c>
      <c r="L23" s="162">
        <v>0</v>
      </c>
      <c r="M23" s="162">
        <v>0</v>
      </c>
      <c r="N23" s="162">
        <v>0</v>
      </c>
      <c r="O23" s="162">
        <v>0</v>
      </c>
      <c r="P23" s="162">
        <v>0</v>
      </c>
      <c r="Q23" s="162">
        <v>0</v>
      </c>
      <c r="R23" s="162">
        <v>0</v>
      </c>
      <c r="S23" s="162">
        <v>0</v>
      </c>
      <c r="T23" s="162">
        <v>0</v>
      </c>
      <c r="U23" s="163" t="s">
        <v>28</v>
      </c>
      <c r="V23" s="163">
        <v>0.4</v>
      </c>
      <c r="W23" s="163">
        <v>0.3</v>
      </c>
      <c r="X23" s="163">
        <v>0</v>
      </c>
      <c r="Y23" s="162">
        <v>0.7</v>
      </c>
      <c r="Z23" s="162">
        <v>5.8</v>
      </c>
      <c r="AA23" s="162">
        <v>0</v>
      </c>
      <c r="AB23" s="162">
        <v>0</v>
      </c>
      <c r="AC23" s="162">
        <v>0</v>
      </c>
      <c r="AD23" s="162">
        <v>0</v>
      </c>
      <c r="AE23" s="162">
        <v>0</v>
      </c>
      <c r="AF23" s="163">
        <v>0</v>
      </c>
      <c r="AG23" s="163">
        <v>0</v>
      </c>
      <c r="AH23" s="163">
        <v>0</v>
      </c>
      <c r="AI23" s="159">
        <f t="shared" si="1"/>
        <v>7.1999999999999993</v>
      </c>
      <c r="AJ23" s="160">
        <f t="shared" si="0"/>
        <v>0.25622775800711739</v>
      </c>
    </row>
    <row r="24" spans="1:36" ht="17.25" customHeight="1" x14ac:dyDescent="0.25">
      <c r="A24" s="153">
        <v>377</v>
      </c>
      <c r="B24" s="154" t="s">
        <v>24</v>
      </c>
      <c r="C24" s="155">
        <v>31</v>
      </c>
      <c r="D24" s="162">
        <v>0</v>
      </c>
      <c r="E24" s="162">
        <v>5.7</v>
      </c>
      <c r="F24" s="162" t="s">
        <v>28</v>
      </c>
      <c r="G24" s="162" t="s">
        <v>28</v>
      </c>
      <c r="H24" s="162">
        <v>8.5</v>
      </c>
      <c r="I24" s="162">
        <v>0</v>
      </c>
      <c r="J24" s="166">
        <v>0</v>
      </c>
      <c r="K24" s="162">
        <v>0</v>
      </c>
      <c r="L24" s="162">
        <v>0</v>
      </c>
      <c r="M24" s="162">
        <v>0</v>
      </c>
      <c r="N24" s="162">
        <v>0</v>
      </c>
      <c r="O24" s="162">
        <v>0</v>
      </c>
      <c r="P24" s="162">
        <v>0</v>
      </c>
      <c r="Q24" s="162">
        <v>0</v>
      </c>
      <c r="R24" s="162">
        <v>0</v>
      </c>
      <c r="S24" s="162">
        <v>0</v>
      </c>
      <c r="T24" s="162" t="s">
        <v>28</v>
      </c>
      <c r="U24" s="163">
        <v>0.8</v>
      </c>
      <c r="V24" s="211">
        <v>6.5</v>
      </c>
      <c r="W24" s="212">
        <v>0.3</v>
      </c>
      <c r="X24" s="213" t="s">
        <v>28</v>
      </c>
      <c r="Y24" s="162">
        <v>0.9</v>
      </c>
      <c r="Z24" s="162">
        <v>7.4</v>
      </c>
      <c r="AA24" s="162">
        <v>0</v>
      </c>
      <c r="AB24" s="162">
        <v>0</v>
      </c>
      <c r="AC24" s="162">
        <v>0</v>
      </c>
      <c r="AD24" s="162">
        <v>0</v>
      </c>
      <c r="AE24" s="162">
        <v>0</v>
      </c>
      <c r="AF24" s="163">
        <v>0</v>
      </c>
      <c r="AG24" s="163">
        <v>0</v>
      </c>
      <c r="AH24" s="163">
        <v>0</v>
      </c>
      <c r="AI24" s="159">
        <f t="shared" si="1"/>
        <v>30.1</v>
      </c>
      <c r="AJ24" s="160">
        <f t="shared" si="0"/>
        <v>0.97096774193548396</v>
      </c>
    </row>
    <row r="25" spans="1:36" ht="17.25" customHeight="1" x14ac:dyDescent="0.2">
      <c r="A25" s="153">
        <v>394</v>
      </c>
      <c r="B25" s="154" t="s">
        <v>25</v>
      </c>
      <c r="C25" s="155">
        <v>7.5</v>
      </c>
      <c r="D25" s="162">
        <v>0</v>
      </c>
      <c r="E25" s="162">
        <v>0</v>
      </c>
      <c r="F25" s="162">
        <v>0</v>
      </c>
      <c r="G25" s="162">
        <v>0</v>
      </c>
      <c r="H25" s="162">
        <v>0</v>
      </c>
      <c r="I25" s="162">
        <v>0</v>
      </c>
      <c r="J25" s="166">
        <v>0</v>
      </c>
      <c r="K25" s="162">
        <v>0</v>
      </c>
      <c r="L25" s="162">
        <v>0</v>
      </c>
      <c r="M25" s="162">
        <v>0</v>
      </c>
      <c r="N25" s="162">
        <v>0</v>
      </c>
      <c r="O25" s="162">
        <v>0</v>
      </c>
      <c r="P25" s="162">
        <v>0</v>
      </c>
      <c r="Q25" s="162">
        <v>0</v>
      </c>
      <c r="R25" s="162">
        <v>0</v>
      </c>
      <c r="S25" s="162">
        <v>0</v>
      </c>
      <c r="T25" s="162" t="s">
        <v>28</v>
      </c>
      <c r="U25" s="163">
        <v>1.3</v>
      </c>
      <c r="V25" s="163">
        <v>0</v>
      </c>
      <c r="W25" s="163">
        <v>0</v>
      </c>
      <c r="X25" s="163">
        <v>0</v>
      </c>
      <c r="Y25" s="162">
        <v>0.3</v>
      </c>
      <c r="Z25" s="162">
        <v>0</v>
      </c>
      <c r="AA25" s="162">
        <v>0</v>
      </c>
      <c r="AB25" s="162">
        <v>0</v>
      </c>
      <c r="AC25" s="162">
        <v>0</v>
      </c>
      <c r="AD25" s="162">
        <v>0</v>
      </c>
      <c r="AE25" s="162">
        <v>0</v>
      </c>
      <c r="AF25" s="163">
        <v>0</v>
      </c>
      <c r="AG25" s="163">
        <v>0</v>
      </c>
      <c r="AH25" s="163">
        <v>0</v>
      </c>
      <c r="AI25" s="159">
        <f t="shared" si="1"/>
        <v>1.6</v>
      </c>
      <c r="AJ25" s="160">
        <f t="shared" si="0"/>
        <v>0.21333333333333335</v>
      </c>
    </row>
    <row r="26" spans="1:36" ht="17.25" customHeight="1" x14ac:dyDescent="0.2">
      <c r="A26" s="153">
        <v>429</v>
      </c>
      <c r="B26" s="154" t="s">
        <v>26</v>
      </c>
      <c r="C26" s="155">
        <v>15.7</v>
      </c>
      <c r="D26" s="162">
        <v>0</v>
      </c>
      <c r="E26" s="162">
        <v>0</v>
      </c>
      <c r="F26" s="162" t="s">
        <v>28</v>
      </c>
      <c r="G26" s="162" t="s">
        <v>28</v>
      </c>
      <c r="H26" s="162">
        <v>0</v>
      </c>
      <c r="I26" s="162">
        <v>0</v>
      </c>
      <c r="J26" s="166">
        <v>0</v>
      </c>
      <c r="K26" s="162">
        <v>0</v>
      </c>
      <c r="L26" s="162">
        <v>0</v>
      </c>
      <c r="M26" s="162">
        <v>0</v>
      </c>
      <c r="N26" s="162">
        <v>0</v>
      </c>
      <c r="O26" s="162">
        <v>0</v>
      </c>
      <c r="P26" s="162">
        <v>0</v>
      </c>
      <c r="Q26" s="162">
        <v>0</v>
      </c>
      <c r="R26" s="162">
        <v>0</v>
      </c>
      <c r="S26" s="162">
        <v>0</v>
      </c>
      <c r="T26" s="162" t="s">
        <v>28</v>
      </c>
      <c r="U26" s="162">
        <v>0.7</v>
      </c>
      <c r="V26" s="163">
        <v>0</v>
      </c>
      <c r="W26" s="163">
        <v>0</v>
      </c>
      <c r="X26" s="163">
        <v>0</v>
      </c>
      <c r="Y26" s="162">
        <v>0.5</v>
      </c>
      <c r="Z26" s="162">
        <v>0</v>
      </c>
      <c r="AA26" s="162">
        <v>0</v>
      </c>
      <c r="AB26" s="162">
        <v>0</v>
      </c>
      <c r="AC26" s="162">
        <v>0</v>
      </c>
      <c r="AD26" s="162">
        <v>0</v>
      </c>
      <c r="AE26" s="162">
        <v>0</v>
      </c>
      <c r="AF26" s="163">
        <v>0</v>
      </c>
      <c r="AG26" s="163">
        <v>0</v>
      </c>
      <c r="AH26" s="163">
        <v>0</v>
      </c>
      <c r="AI26" s="159">
        <f t="shared" si="1"/>
        <v>1.2</v>
      </c>
      <c r="AJ26" s="160">
        <f t="shared" si="0"/>
        <v>7.6433121019108277E-2</v>
      </c>
    </row>
    <row r="27" spans="1:36" ht="17.25" hidden="1" customHeight="1" x14ac:dyDescent="0.2">
      <c r="A27" s="153">
        <v>430</v>
      </c>
      <c r="B27" s="214" t="s">
        <v>27</v>
      </c>
      <c r="C27" s="155">
        <v>16.7</v>
      </c>
      <c r="D27" s="162">
        <v>0</v>
      </c>
      <c r="E27" s="162"/>
      <c r="F27" s="162"/>
      <c r="G27" s="162"/>
      <c r="H27" s="162">
        <v>0</v>
      </c>
      <c r="I27" s="162">
        <v>0</v>
      </c>
      <c r="J27" s="166">
        <v>0</v>
      </c>
      <c r="K27" s="162">
        <v>0</v>
      </c>
      <c r="L27" s="162">
        <v>0</v>
      </c>
      <c r="M27" s="162">
        <v>0</v>
      </c>
      <c r="N27" s="162">
        <v>0</v>
      </c>
      <c r="O27" s="162">
        <v>0</v>
      </c>
      <c r="P27" s="162">
        <v>0</v>
      </c>
      <c r="Q27" s="162">
        <v>0</v>
      </c>
      <c r="R27" s="162">
        <v>0</v>
      </c>
      <c r="S27" s="162">
        <v>0</v>
      </c>
      <c r="T27" s="162"/>
      <c r="U27" s="162"/>
      <c r="V27" s="163"/>
      <c r="W27" s="163"/>
      <c r="X27" s="163"/>
      <c r="Y27" s="162"/>
      <c r="Z27" s="162"/>
      <c r="AA27" s="162">
        <v>0</v>
      </c>
      <c r="AB27" s="162">
        <v>0</v>
      </c>
      <c r="AC27" s="162">
        <v>0</v>
      </c>
      <c r="AD27" s="162">
        <v>0</v>
      </c>
      <c r="AE27" s="162">
        <v>0</v>
      </c>
      <c r="AF27" s="163">
        <v>0</v>
      </c>
      <c r="AG27" s="163">
        <v>0</v>
      </c>
      <c r="AH27" s="163">
        <v>0</v>
      </c>
      <c r="AI27" s="159">
        <f t="shared" si="1"/>
        <v>0</v>
      </c>
      <c r="AJ27" s="160">
        <f t="shared" si="0"/>
        <v>0</v>
      </c>
    </row>
    <row r="28" spans="1:36" ht="17.25" customHeight="1" x14ac:dyDescent="0.2">
      <c r="A28" s="153">
        <v>440</v>
      </c>
      <c r="B28" s="154" t="s">
        <v>29</v>
      </c>
      <c r="C28" s="155">
        <v>29.1</v>
      </c>
      <c r="D28" s="162">
        <v>0</v>
      </c>
      <c r="E28" s="162">
        <v>0</v>
      </c>
      <c r="F28" s="162">
        <v>0</v>
      </c>
      <c r="G28" s="162">
        <v>0</v>
      </c>
      <c r="H28" s="162">
        <v>0</v>
      </c>
      <c r="I28" s="162">
        <v>0</v>
      </c>
      <c r="J28" s="166">
        <v>0</v>
      </c>
      <c r="K28" s="162">
        <v>0</v>
      </c>
      <c r="L28" s="162">
        <v>0</v>
      </c>
      <c r="M28" s="162">
        <v>0</v>
      </c>
      <c r="N28" s="162">
        <v>0</v>
      </c>
      <c r="O28" s="162">
        <v>0</v>
      </c>
      <c r="P28" s="162">
        <v>0</v>
      </c>
      <c r="Q28" s="162">
        <v>0</v>
      </c>
      <c r="R28" s="162">
        <v>0</v>
      </c>
      <c r="S28" s="162">
        <v>0</v>
      </c>
      <c r="T28" s="162">
        <v>0</v>
      </c>
      <c r="U28" s="162">
        <v>0.2</v>
      </c>
      <c r="V28" s="163">
        <v>0</v>
      </c>
      <c r="W28" s="163">
        <v>0</v>
      </c>
      <c r="X28" s="163">
        <v>0</v>
      </c>
      <c r="Y28" s="162">
        <v>0.4</v>
      </c>
      <c r="Z28" s="162">
        <v>2.6</v>
      </c>
      <c r="AA28" s="162">
        <v>0</v>
      </c>
      <c r="AB28" s="162">
        <v>0</v>
      </c>
      <c r="AC28" s="162">
        <v>0</v>
      </c>
      <c r="AD28" s="162">
        <v>0</v>
      </c>
      <c r="AE28" s="162">
        <v>0</v>
      </c>
      <c r="AF28" s="163">
        <v>0</v>
      </c>
      <c r="AG28" s="163">
        <v>0</v>
      </c>
      <c r="AH28" s="163">
        <v>0</v>
      </c>
      <c r="AI28" s="159">
        <f t="shared" si="1"/>
        <v>3.2</v>
      </c>
      <c r="AJ28" s="160">
        <f t="shared" si="0"/>
        <v>0.10996563573883161</v>
      </c>
    </row>
    <row r="29" spans="1:36" ht="17.25" customHeight="1" x14ac:dyDescent="0.2">
      <c r="A29" s="153">
        <v>477</v>
      </c>
      <c r="B29" s="154" t="s">
        <v>30</v>
      </c>
      <c r="C29" s="155">
        <v>24.6</v>
      </c>
      <c r="D29" s="162">
        <v>0</v>
      </c>
      <c r="E29" s="162">
        <v>0</v>
      </c>
      <c r="F29" s="162">
        <v>0</v>
      </c>
      <c r="G29" s="162">
        <v>0</v>
      </c>
      <c r="H29" s="162">
        <v>1.2</v>
      </c>
      <c r="I29" s="162">
        <v>0</v>
      </c>
      <c r="J29" s="166">
        <v>0</v>
      </c>
      <c r="K29" s="162">
        <v>0</v>
      </c>
      <c r="L29" s="162">
        <v>0</v>
      </c>
      <c r="M29" s="162">
        <v>0</v>
      </c>
      <c r="N29" s="162">
        <v>0</v>
      </c>
      <c r="O29" s="162">
        <v>0</v>
      </c>
      <c r="P29" s="162">
        <v>0</v>
      </c>
      <c r="Q29" s="162">
        <v>0</v>
      </c>
      <c r="R29" s="162">
        <v>0</v>
      </c>
      <c r="S29" s="162">
        <v>0</v>
      </c>
      <c r="T29" s="162">
        <v>0</v>
      </c>
      <c r="U29" s="162">
        <v>1.1000000000000001</v>
      </c>
      <c r="V29" s="163">
        <v>6.6</v>
      </c>
      <c r="W29" s="163">
        <v>0.2</v>
      </c>
      <c r="X29" s="163" t="s">
        <v>28</v>
      </c>
      <c r="Y29" s="162">
        <v>1</v>
      </c>
      <c r="Z29" s="163">
        <v>4.5999999999999996</v>
      </c>
      <c r="AA29" s="162">
        <v>0</v>
      </c>
      <c r="AB29" s="162">
        <v>0</v>
      </c>
      <c r="AC29" s="162">
        <v>0</v>
      </c>
      <c r="AD29" s="162">
        <v>0</v>
      </c>
      <c r="AE29" s="162">
        <v>0</v>
      </c>
      <c r="AF29" s="163">
        <v>0</v>
      </c>
      <c r="AG29" s="163">
        <v>0</v>
      </c>
      <c r="AH29" s="163">
        <v>0</v>
      </c>
      <c r="AI29" s="159">
        <f t="shared" si="1"/>
        <v>14.699999999999998</v>
      </c>
      <c r="AJ29" s="160">
        <f t="shared" si="0"/>
        <v>0.59756097560975596</v>
      </c>
    </row>
    <row r="30" spans="1:36" ht="17.25" customHeight="1" x14ac:dyDescent="0.2">
      <c r="A30" s="153">
        <v>572</v>
      </c>
      <c r="B30" s="168" t="s">
        <v>31</v>
      </c>
      <c r="C30" s="155">
        <v>15.2</v>
      </c>
      <c r="D30" s="162">
        <v>0</v>
      </c>
      <c r="E30" s="162">
        <v>0</v>
      </c>
      <c r="F30" s="162">
        <v>0</v>
      </c>
      <c r="G30" s="162">
        <v>0</v>
      </c>
      <c r="H30" s="162">
        <v>0</v>
      </c>
      <c r="I30" s="162">
        <v>0</v>
      </c>
      <c r="J30" s="166">
        <v>0</v>
      </c>
      <c r="K30" s="162">
        <v>0</v>
      </c>
      <c r="L30" s="162">
        <v>0</v>
      </c>
      <c r="M30" s="162">
        <v>0</v>
      </c>
      <c r="N30" s="162">
        <v>0</v>
      </c>
      <c r="O30" s="162">
        <v>0</v>
      </c>
      <c r="P30" s="162">
        <v>0</v>
      </c>
      <c r="Q30" s="162">
        <v>0</v>
      </c>
      <c r="R30" s="162">
        <v>0</v>
      </c>
      <c r="S30" s="162">
        <v>0</v>
      </c>
      <c r="T30" s="162">
        <v>0</v>
      </c>
      <c r="U30" s="162">
        <v>1.2</v>
      </c>
      <c r="V30" s="163">
        <v>4.3</v>
      </c>
      <c r="W30" s="163">
        <v>0.1</v>
      </c>
      <c r="X30" s="163">
        <v>0</v>
      </c>
      <c r="Y30" s="163" t="s">
        <v>28</v>
      </c>
      <c r="Z30" s="163">
        <v>20</v>
      </c>
      <c r="AA30" s="162">
        <v>0</v>
      </c>
      <c r="AB30" s="162">
        <v>0</v>
      </c>
      <c r="AC30" s="162">
        <v>0</v>
      </c>
      <c r="AD30" s="162">
        <v>0</v>
      </c>
      <c r="AE30" s="162">
        <v>0</v>
      </c>
      <c r="AF30" s="163">
        <v>0</v>
      </c>
      <c r="AG30" s="163">
        <v>0</v>
      </c>
      <c r="AH30" s="163">
        <v>0</v>
      </c>
      <c r="AI30" s="159">
        <f t="shared" si="1"/>
        <v>25.6</v>
      </c>
      <c r="AJ30" s="160">
        <f t="shared" si="0"/>
        <v>1.6842105263157896</v>
      </c>
    </row>
    <row r="31" spans="1:36" ht="17.25" customHeight="1" x14ac:dyDescent="0.2">
      <c r="A31" s="153">
        <v>592</v>
      </c>
      <c r="B31" s="154" t="s">
        <v>32</v>
      </c>
      <c r="C31" s="155">
        <v>28</v>
      </c>
      <c r="D31" s="162">
        <v>0</v>
      </c>
      <c r="E31" s="162">
        <v>0</v>
      </c>
      <c r="F31" s="162">
        <v>0</v>
      </c>
      <c r="G31" s="162">
        <v>0</v>
      </c>
      <c r="H31" s="162">
        <v>0</v>
      </c>
      <c r="I31" s="162">
        <v>2</v>
      </c>
      <c r="J31" s="166">
        <v>0</v>
      </c>
      <c r="K31" s="162">
        <v>0</v>
      </c>
      <c r="L31" s="162">
        <v>0</v>
      </c>
      <c r="M31" s="162">
        <v>0</v>
      </c>
      <c r="N31" s="162">
        <v>0</v>
      </c>
      <c r="O31" s="162">
        <v>0</v>
      </c>
      <c r="P31" s="162">
        <v>0</v>
      </c>
      <c r="Q31" s="162">
        <v>0</v>
      </c>
      <c r="R31" s="162">
        <v>0</v>
      </c>
      <c r="S31" s="162">
        <v>0</v>
      </c>
      <c r="T31" s="162">
        <v>0</v>
      </c>
      <c r="U31" s="162">
        <v>1.1000000000000001</v>
      </c>
      <c r="V31" s="163">
        <v>1.5</v>
      </c>
      <c r="W31" s="163">
        <v>0</v>
      </c>
      <c r="X31" s="163">
        <v>0</v>
      </c>
      <c r="Y31" s="163">
        <v>1.1000000000000001</v>
      </c>
      <c r="Z31" s="163">
        <v>11.5</v>
      </c>
      <c r="AA31" s="162">
        <v>0</v>
      </c>
      <c r="AB31" s="162">
        <v>0</v>
      </c>
      <c r="AC31" s="162">
        <v>1.6</v>
      </c>
      <c r="AD31" s="162">
        <v>0</v>
      </c>
      <c r="AE31" s="162">
        <v>0</v>
      </c>
      <c r="AF31" s="163">
        <v>0</v>
      </c>
      <c r="AG31" s="163">
        <v>0</v>
      </c>
      <c r="AH31" s="163">
        <v>0</v>
      </c>
      <c r="AI31" s="159">
        <f t="shared" si="1"/>
        <v>18.8</v>
      </c>
      <c r="AJ31" s="160">
        <f t="shared" si="0"/>
        <v>0.67142857142857149</v>
      </c>
    </row>
    <row r="32" spans="1:36" ht="17.25" customHeight="1" x14ac:dyDescent="0.2">
      <c r="A32" s="153">
        <v>602</v>
      </c>
      <c r="B32" s="154" t="s">
        <v>33</v>
      </c>
      <c r="C32" s="155">
        <v>25.4</v>
      </c>
      <c r="D32" s="162">
        <v>0</v>
      </c>
      <c r="E32" s="162">
        <v>0</v>
      </c>
      <c r="F32" s="162">
        <v>0</v>
      </c>
      <c r="G32" s="162">
        <v>0</v>
      </c>
      <c r="H32" s="162">
        <v>0</v>
      </c>
      <c r="I32" s="162">
        <v>0.1</v>
      </c>
      <c r="J32" s="166">
        <v>0</v>
      </c>
      <c r="K32" s="162">
        <v>0</v>
      </c>
      <c r="L32" s="162">
        <v>0</v>
      </c>
      <c r="M32" s="162">
        <v>0</v>
      </c>
      <c r="N32" s="162">
        <v>0</v>
      </c>
      <c r="O32" s="162">
        <v>0</v>
      </c>
      <c r="P32" s="162">
        <v>0</v>
      </c>
      <c r="Q32" s="162">
        <v>0</v>
      </c>
      <c r="R32" s="162">
        <v>0</v>
      </c>
      <c r="S32" s="162">
        <v>0</v>
      </c>
      <c r="T32" s="162">
        <v>0</v>
      </c>
      <c r="U32" s="162">
        <v>0.5</v>
      </c>
      <c r="V32" s="163" t="s">
        <v>28</v>
      </c>
      <c r="W32" s="163">
        <v>0</v>
      </c>
      <c r="X32" s="163">
        <v>0</v>
      </c>
      <c r="Y32" s="163">
        <v>1.1000000000000001</v>
      </c>
      <c r="Z32" s="163">
        <v>0</v>
      </c>
      <c r="AA32" s="162">
        <v>0</v>
      </c>
      <c r="AB32" s="162">
        <v>0</v>
      </c>
      <c r="AC32" s="162">
        <v>0</v>
      </c>
      <c r="AD32" s="162">
        <v>0</v>
      </c>
      <c r="AE32" s="162">
        <v>0</v>
      </c>
      <c r="AF32" s="163">
        <v>0</v>
      </c>
      <c r="AG32" s="163">
        <v>0</v>
      </c>
      <c r="AH32" s="163">
        <v>0</v>
      </c>
      <c r="AI32" s="159">
        <f t="shared" si="1"/>
        <v>1.7000000000000002</v>
      </c>
      <c r="AJ32" s="160">
        <f t="shared" si="0"/>
        <v>6.6929133858267723E-2</v>
      </c>
    </row>
    <row r="33" spans="1:36" ht="17.25" customHeight="1" x14ac:dyDescent="0.2">
      <c r="A33" s="153">
        <v>633</v>
      </c>
      <c r="B33" s="154" t="s">
        <v>34</v>
      </c>
      <c r="C33" s="155">
        <v>20</v>
      </c>
      <c r="D33" s="162">
        <v>0</v>
      </c>
      <c r="E33" s="162">
        <v>0</v>
      </c>
      <c r="F33" s="162">
        <v>0</v>
      </c>
      <c r="G33" s="162" t="s">
        <v>28</v>
      </c>
      <c r="H33" s="162">
        <v>0</v>
      </c>
      <c r="I33" s="162">
        <v>0</v>
      </c>
      <c r="J33" s="166">
        <v>0</v>
      </c>
      <c r="K33" s="162">
        <v>0</v>
      </c>
      <c r="L33" s="162">
        <v>0</v>
      </c>
      <c r="M33" s="162">
        <v>0</v>
      </c>
      <c r="N33" s="162">
        <v>0</v>
      </c>
      <c r="O33" s="162">
        <v>0</v>
      </c>
      <c r="P33" s="162">
        <v>0</v>
      </c>
      <c r="Q33" s="162">
        <v>0</v>
      </c>
      <c r="R33" s="162">
        <v>0</v>
      </c>
      <c r="S33" s="162">
        <v>0</v>
      </c>
      <c r="T33" s="162">
        <v>0</v>
      </c>
      <c r="U33" s="162">
        <v>1.1000000000000001</v>
      </c>
      <c r="V33" s="163">
        <v>1.1000000000000001</v>
      </c>
      <c r="W33" s="163">
        <v>0</v>
      </c>
      <c r="X33" s="163">
        <v>0</v>
      </c>
      <c r="Y33" s="163" t="s">
        <v>28</v>
      </c>
      <c r="Z33" s="163">
        <v>31.5</v>
      </c>
      <c r="AA33" s="162">
        <v>0</v>
      </c>
      <c r="AB33" s="162">
        <v>0</v>
      </c>
      <c r="AC33" s="162">
        <v>0</v>
      </c>
      <c r="AD33" s="162">
        <v>0</v>
      </c>
      <c r="AE33" s="162">
        <v>0</v>
      </c>
      <c r="AF33" s="163">
        <v>0</v>
      </c>
      <c r="AG33" s="163">
        <v>0</v>
      </c>
      <c r="AH33" s="163">
        <v>0</v>
      </c>
      <c r="AI33" s="159">
        <f t="shared" si="1"/>
        <v>33.700000000000003</v>
      </c>
      <c r="AJ33" s="160">
        <f t="shared" si="0"/>
        <v>1.6850000000000001</v>
      </c>
    </row>
    <row r="34" spans="1:36" ht="17.25" hidden="1" customHeight="1" x14ac:dyDescent="0.2">
      <c r="A34" s="153">
        <v>640</v>
      </c>
      <c r="B34" s="215" t="s">
        <v>70</v>
      </c>
      <c r="C34" s="155">
        <v>24</v>
      </c>
      <c r="D34" s="162">
        <v>0</v>
      </c>
      <c r="E34" s="162"/>
      <c r="F34" s="162"/>
      <c r="G34" s="162"/>
      <c r="H34" s="162">
        <v>0</v>
      </c>
      <c r="I34" s="162">
        <v>0</v>
      </c>
      <c r="J34" s="166">
        <v>0</v>
      </c>
      <c r="K34" s="162">
        <v>0</v>
      </c>
      <c r="L34" s="162">
        <v>0</v>
      </c>
      <c r="M34" s="162">
        <v>0</v>
      </c>
      <c r="N34" s="162">
        <v>0</v>
      </c>
      <c r="O34" s="162">
        <v>0</v>
      </c>
      <c r="P34" s="162">
        <v>0</v>
      </c>
      <c r="Q34" s="162">
        <v>0</v>
      </c>
      <c r="R34" s="162">
        <v>0</v>
      </c>
      <c r="S34" s="162">
        <v>0</v>
      </c>
      <c r="T34" s="162"/>
      <c r="U34" s="162"/>
      <c r="V34" s="162"/>
      <c r="W34" s="162"/>
      <c r="X34" s="162"/>
      <c r="Y34" s="163"/>
      <c r="Z34" s="163"/>
      <c r="AA34" s="162">
        <v>0</v>
      </c>
      <c r="AB34" s="162">
        <v>0</v>
      </c>
      <c r="AC34" s="162">
        <v>0</v>
      </c>
      <c r="AD34" s="162">
        <v>0</v>
      </c>
      <c r="AE34" s="162">
        <v>0</v>
      </c>
      <c r="AF34" s="163">
        <v>0</v>
      </c>
      <c r="AG34" s="163">
        <v>0</v>
      </c>
      <c r="AH34" s="163">
        <v>0</v>
      </c>
      <c r="AI34" s="159">
        <f t="shared" si="1"/>
        <v>0</v>
      </c>
      <c r="AJ34" s="160">
        <f t="shared" si="0"/>
        <v>0</v>
      </c>
    </row>
    <row r="35" spans="1:36" ht="17.25" customHeight="1" x14ac:dyDescent="0.2">
      <c r="A35" s="153">
        <v>660</v>
      </c>
      <c r="B35" s="168" t="s">
        <v>35</v>
      </c>
      <c r="C35" s="155">
        <v>24.9</v>
      </c>
      <c r="D35" s="162">
        <v>0</v>
      </c>
      <c r="E35" s="162">
        <v>0</v>
      </c>
      <c r="F35" s="162">
        <v>0</v>
      </c>
      <c r="G35" s="162">
        <v>0</v>
      </c>
      <c r="H35" s="162">
        <v>0</v>
      </c>
      <c r="I35" s="162">
        <v>0</v>
      </c>
      <c r="J35" s="166">
        <v>0</v>
      </c>
      <c r="K35" s="162">
        <v>0</v>
      </c>
      <c r="L35" s="162">
        <v>0</v>
      </c>
      <c r="M35" s="162">
        <v>0</v>
      </c>
      <c r="N35" s="162">
        <v>0</v>
      </c>
      <c r="O35" s="162">
        <v>0</v>
      </c>
      <c r="P35" s="162">
        <v>0</v>
      </c>
      <c r="Q35" s="162">
        <v>0</v>
      </c>
      <c r="R35" s="162">
        <v>0</v>
      </c>
      <c r="S35" s="162">
        <v>0</v>
      </c>
      <c r="T35" s="162">
        <v>0</v>
      </c>
      <c r="U35" s="162">
        <v>1.4</v>
      </c>
      <c r="V35" s="162">
        <v>2.2999999999999998</v>
      </c>
      <c r="W35" s="162">
        <v>0</v>
      </c>
      <c r="X35" s="162">
        <v>0</v>
      </c>
      <c r="Y35" s="163" t="s">
        <v>28</v>
      </c>
      <c r="Z35" s="163">
        <v>3.1</v>
      </c>
      <c r="AA35" s="162">
        <v>0</v>
      </c>
      <c r="AB35" s="162">
        <v>0</v>
      </c>
      <c r="AC35" s="162">
        <v>0</v>
      </c>
      <c r="AD35" s="162">
        <v>0</v>
      </c>
      <c r="AE35" s="162">
        <v>0</v>
      </c>
      <c r="AF35" s="163">
        <v>0</v>
      </c>
      <c r="AG35" s="163">
        <v>0</v>
      </c>
      <c r="AH35" s="163">
        <v>0</v>
      </c>
      <c r="AI35" s="159">
        <f t="shared" si="1"/>
        <v>6.8</v>
      </c>
      <c r="AJ35" s="160">
        <f t="shared" si="0"/>
        <v>0.27309236947791166</v>
      </c>
    </row>
    <row r="36" spans="1:36" ht="17.25" customHeight="1" x14ac:dyDescent="0.2">
      <c r="A36" s="153">
        <v>666</v>
      </c>
      <c r="B36" s="154" t="s">
        <v>36</v>
      </c>
      <c r="C36" s="155">
        <v>22</v>
      </c>
      <c r="D36" s="162">
        <v>0</v>
      </c>
      <c r="E36" s="162">
        <v>0</v>
      </c>
      <c r="F36" s="162">
        <v>5.2</v>
      </c>
      <c r="G36" s="162">
        <v>0</v>
      </c>
      <c r="H36" s="162">
        <v>0</v>
      </c>
      <c r="I36" s="162">
        <v>0</v>
      </c>
      <c r="J36" s="166">
        <v>0</v>
      </c>
      <c r="K36" s="162">
        <v>0</v>
      </c>
      <c r="L36" s="162">
        <v>0</v>
      </c>
      <c r="M36" s="162">
        <v>0</v>
      </c>
      <c r="N36" s="162">
        <v>0</v>
      </c>
      <c r="O36" s="162">
        <v>0</v>
      </c>
      <c r="P36" s="162">
        <v>0</v>
      </c>
      <c r="Q36" s="162">
        <v>0</v>
      </c>
      <c r="R36" s="162">
        <v>0</v>
      </c>
      <c r="S36" s="162">
        <v>0</v>
      </c>
      <c r="T36" s="162" t="s">
        <v>28</v>
      </c>
      <c r="U36" s="162">
        <v>0.2</v>
      </c>
      <c r="V36" s="162" t="s">
        <v>28</v>
      </c>
      <c r="W36" s="162" t="s">
        <v>28</v>
      </c>
      <c r="X36" s="162">
        <v>0</v>
      </c>
      <c r="Y36" s="163">
        <v>0.2</v>
      </c>
      <c r="Z36" s="163" t="s">
        <v>28</v>
      </c>
      <c r="AA36" s="162">
        <v>0</v>
      </c>
      <c r="AB36" s="162">
        <v>0</v>
      </c>
      <c r="AC36" s="162">
        <v>0</v>
      </c>
      <c r="AD36" s="162">
        <v>0</v>
      </c>
      <c r="AE36" s="162" t="s">
        <v>28</v>
      </c>
      <c r="AF36" s="163">
        <v>0</v>
      </c>
      <c r="AG36" s="163">
        <v>0</v>
      </c>
      <c r="AH36" s="163">
        <v>0</v>
      </c>
      <c r="AI36" s="159">
        <f t="shared" si="1"/>
        <v>5.6000000000000005</v>
      </c>
      <c r="AJ36" s="160">
        <f t="shared" si="0"/>
        <v>0.25454545454545457</v>
      </c>
    </row>
    <row r="37" spans="1:36" ht="17.25" customHeight="1" x14ac:dyDescent="0.2">
      <c r="A37" s="153">
        <v>690</v>
      </c>
      <c r="B37" s="154" t="s">
        <v>37</v>
      </c>
      <c r="C37" s="155">
        <v>18.2</v>
      </c>
      <c r="D37" s="162">
        <v>0</v>
      </c>
      <c r="E37" s="162">
        <v>0</v>
      </c>
      <c r="F37" s="162">
        <v>0</v>
      </c>
      <c r="G37" s="162">
        <v>0.3</v>
      </c>
      <c r="H37" s="162">
        <v>0</v>
      </c>
      <c r="I37" s="162">
        <v>0</v>
      </c>
      <c r="J37" s="166">
        <v>0</v>
      </c>
      <c r="K37" s="162">
        <v>0</v>
      </c>
      <c r="L37" s="162">
        <v>0</v>
      </c>
      <c r="M37" s="162">
        <v>0</v>
      </c>
      <c r="N37" s="162">
        <v>0</v>
      </c>
      <c r="O37" s="162">
        <v>0</v>
      </c>
      <c r="P37" s="162">
        <v>0</v>
      </c>
      <c r="Q37" s="162">
        <v>0</v>
      </c>
      <c r="R37" s="162">
        <v>0</v>
      </c>
      <c r="S37" s="162">
        <v>0</v>
      </c>
      <c r="T37" s="162">
        <v>0</v>
      </c>
      <c r="U37" s="162">
        <v>0.5</v>
      </c>
      <c r="V37" s="162">
        <v>0</v>
      </c>
      <c r="W37" s="162">
        <v>0.8</v>
      </c>
      <c r="X37" s="162">
        <v>0</v>
      </c>
      <c r="Y37" s="162">
        <v>0</v>
      </c>
      <c r="Z37" s="162">
        <v>5.6</v>
      </c>
      <c r="AA37" s="162">
        <v>0</v>
      </c>
      <c r="AB37" s="162">
        <v>0</v>
      </c>
      <c r="AC37" s="162">
        <v>0</v>
      </c>
      <c r="AD37" s="162">
        <v>0</v>
      </c>
      <c r="AE37" s="162">
        <v>0</v>
      </c>
      <c r="AF37" s="163">
        <v>0</v>
      </c>
      <c r="AG37" s="163">
        <v>0</v>
      </c>
      <c r="AH37" s="163">
        <v>0</v>
      </c>
      <c r="AI37" s="159">
        <f t="shared" si="1"/>
        <v>7.1999999999999993</v>
      </c>
      <c r="AJ37" s="160">
        <f t="shared" si="0"/>
        <v>0.39560439560439559</v>
      </c>
    </row>
    <row r="38" spans="1:36" ht="17.25" customHeight="1" x14ac:dyDescent="0.2">
      <c r="A38" s="153">
        <v>731</v>
      </c>
      <c r="B38" s="154" t="s">
        <v>38</v>
      </c>
      <c r="C38" s="155">
        <v>9.5</v>
      </c>
      <c r="D38" s="162">
        <v>0</v>
      </c>
      <c r="E38" s="162">
        <v>0</v>
      </c>
      <c r="F38" s="162">
        <v>0</v>
      </c>
      <c r="G38" s="162">
        <v>0</v>
      </c>
      <c r="H38" s="162">
        <v>0.2</v>
      </c>
      <c r="I38" s="162">
        <v>0</v>
      </c>
      <c r="J38" s="163">
        <v>0</v>
      </c>
      <c r="K38" s="162">
        <v>0</v>
      </c>
      <c r="L38" s="162">
        <v>0</v>
      </c>
      <c r="M38" s="162">
        <v>0</v>
      </c>
      <c r="N38" s="162">
        <v>0</v>
      </c>
      <c r="O38" s="162">
        <v>0</v>
      </c>
      <c r="P38" s="162">
        <v>0</v>
      </c>
      <c r="Q38" s="162">
        <v>0</v>
      </c>
      <c r="R38" s="162">
        <v>0</v>
      </c>
      <c r="S38" s="162">
        <v>0</v>
      </c>
      <c r="T38" s="162" t="s">
        <v>28</v>
      </c>
      <c r="U38" s="162">
        <v>2.8</v>
      </c>
      <c r="V38" s="162" t="s">
        <v>28</v>
      </c>
      <c r="W38" s="162">
        <v>0</v>
      </c>
      <c r="X38" s="162">
        <v>0</v>
      </c>
      <c r="Y38" s="162">
        <v>0.8</v>
      </c>
      <c r="Z38" s="162">
        <v>23.8</v>
      </c>
      <c r="AA38" s="162">
        <v>0</v>
      </c>
      <c r="AB38" s="162">
        <v>0</v>
      </c>
      <c r="AC38" s="162">
        <v>0</v>
      </c>
      <c r="AD38" s="162">
        <v>0</v>
      </c>
      <c r="AE38" s="162">
        <v>0</v>
      </c>
      <c r="AF38" s="163">
        <v>0</v>
      </c>
      <c r="AG38" s="163">
        <v>0</v>
      </c>
      <c r="AH38" s="163">
        <v>0</v>
      </c>
      <c r="AI38" s="159">
        <f t="shared" si="1"/>
        <v>27.6</v>
      </c>
      <c r="AJ38" s="160">
        <f t="shared" si="0"/>
        <v>2.905263157894737</v>
      </c>
    </row>
    <row r="39" spans="1:36" ht="17.25" customHeight="1" x14ac:dyDescent="0.2">
      <c r="A39" s="153">
        <v>782</v>
      </c>
      <c r="B39" s="154" t="s">
        <v>39</v>
      </c>
      <c r="C39" s="155">
        <v>8.5</v>
      </c>
      <c r="D39" s="162">
        <v>0</v>
      </c>
      <c r="E39" s="162">
        <v>0</v>
      </c>
      <c r="F39" s="162">
        <v>0</v>
      </c>
      <c r="G39" s="162">
        <v>0</v>
      </c>
      <c r="H39" s="162">
        <v>0</v>
      </c>
      <c r="I39" s="162">
        <v>0</v>
      </c>
      <c r="J39" s="163">
        <v>0</v>
      </c>
      <c r="K39" s="162">
        <v>0</v>
      </c>
      <c r="L39" s="162">
        <v>0</v>
      </c>
      <c r="M39" s="162">
        <v>0</v>
      </c>
      <c r="N39" s="162">
        <v>0</v>
      </c>
      <c r="O39" s="162">
        <v>0</v>
      </c>
      <c r="P39" s="162">
        <v>0</v>
      </c>
      <c r="Q39" s="162">
        <v>0</v>
      </c>
      <c r="R39" s="162">
        <v>0</v>
      </c>
      <c r="S39" s="162">
        <v>0</v>
      </c>
      <c r="T39" s="162">
        <v>0</v>
      </c>
      <c r="U39" s="162">
        <v>2.5</v>
      </c>
      <c r="V39" s="162">
        <v>0</v>
      </c>
      <c r="W39" s="162">
        <v>0.5</v>
      </c>
      <c r="X39" s="162">
        <v>0</v>
      </c>
      <c r="Y39" s="162" t="s">
        <v>28</v>
      </c>
      <c r="Z39" s="162">
        <v>27.1</v>
      </c>
      <c r="AA39" s="162">
        <v>0</v>
      </c>
      <c r="AB39" s="162">
        <v>0</v>
      </c>
      <c r="AC39" s="162">
        <v>0</v>
      </c>
      <c r="AD39" s="162">
        <v>0</v>
      </c>
      <c r="AE39" s="162">
        <v>0</v>
      </c>
      <c r="AF39" s="163">
        <v>0</v>
      </c>
      <c r="AG39" s="163">
        <v>0</v>
      </c>
      <c r="AH39" s="163">
        <v>0</v>
      </c>
      <c r="AI39" s="159">
        <f t="shared" si="1"/>
        <v>30.1</v>
      </c>
      <c r="AJ39" s="160">
        <f t="shared" si="0"/>
        <v>3.5411764705882356</v>
      </c>
    </row>
    <row r="40" spans="1:36" ht="17.25" customHeight="1" x14ac:dyDescent="0.2">
      <c r="A40" s="153">
        <v>845</v>
      </c>
      <c r="B40" s="154" t="s">
        <v>40</v>
      </c>
      <c r="C40" s="155">
        <v>10.7</v>
      </c>
      <c r="D40" s="162">
        <v>0</v>
      </c>
      <c r="E40" s="162">
        <v>0</v>
      </c>
      <c r="F40" s="162">
        <v>0</v>
      </c>
      <c r="G40" s="162">
        <v>0</v>
      </c>
      <c r="H40" s="162">
        <v>0</v>
      </c>
      <c r="I40" s="162">
        <v>0</v>
      </c>
      <c r="J40" s="163">
        <v>0</v>
      </c>
      <c r="K40" s="162">
        <v>0</v>
      </c>
      <c r="L40" s="162">
        <v>0</v>
      </c>
      <c r="M40" s="162">
        <v>0</v>
      </c>
      <c r="N40" s="162">
        <v>0</v>
      </c>
      <c r="O40" s="162">
        <v>0</v>
      </c>
      <c r="P40" s="162">
        <v>0</v>
      </c>
      <c r="Q40" s="162">
        <v>0</v>
      </c>
      <c r="R40" s="162">
        <v>0</v>
      </c>
      <c r="S40" s="162">
        <v>0</v>
      </c>
      <c r="T40" s="162">
        <v>0</v>
      </c>
      <c r="U40" s="162">
        <v>2</v>
      </c>
      <c r="V40" s="162" t="s">
        <v>28</v>
      </c>
      <c r="W40" s="162">
        <v>0.7</v>
      </c>
      <c r="X40" s="162">
        <v>0</v>
      </c>
      <c r="Y40" s="162">
        <v>0.8</v>
      </c>
      <c r="Z40" s="162">
        <v>4.5</v>
      </c>
      <c r="AA40" s="162">
        <v>0</v>
      </c>
      <c r="AB40" s="162">
        <v>0</v>
      </c>
      <c r="AC40" s="162">
        <v>0</v>
      </c>
      <c r="AD40" s="162">
        <v>0</v>
      </c>
      <c r="AE40" s="162">
        <v>0</v>
      </c>
      <c r="AF40" s="163">
        <v>0</v>
      </c>
      <c r="AG40" s="163">
        <v>0</v>
      </c>
      <c r="AH40" s="163">
        <v>0</v>
      </c>
      <c r="AI40" s="159">
        <f t="shared" si="1"/>
        <v>8</v>
      </c>
      <c r="AJ40" s="160">
        <f t="shared" si="0"/>
        <v>0.74766355140186924</v>
      </c>
    </row>
    <row r="41" spans="1:36" ht="17.25" customHeight="1" x14ac:dyDescent="0.25">
      <c r="A41" s="387" t="s">
        <v>41</v>
      </c>
      <c r="B41" s="388"/>
      <c r="C41" s="391"/>
      <c r="D41" s="391"/>
      <c r="E41" s="391"/>
      <c r="F41" s="391"/>
      <c r="G41" s="391"/>
      <c r="H41" s="391"/>
      <c r="I41" s="391"/>
      <c r="J41" s="391"/>
      <c r="K41" s="391"/>
      <c r="L41" s="391"/>
      <c r="M41" s="391"/>
      <c r="N41" s="391"/>
      <c r="O41" s="391"/>
      <c r="P41" s="391"/>
      <c r="Q41" s="391"/>
      <c r="R41" s="391"/>
      <c r="S41" s="391"/>
      <c r="T41" s="391"/>
      <c r="U41" s="391"/>
      <c r="V41" s="391"/>
      <c r="W41" s="391"/>
      <c r="X41" s="391"/>
      <c r="Y41" s="391"/>
      <c r="Z41" s="391"/>
      <c r="AA41" s="391"/>
      <c r="AB41" s="391"/>
      <c r="AC41" s="391"/>
      <c r="AD41" s="391"/>
      <c r="AE41" s="391"/>
      <c r="AF41" s="391"/>
      <c r="AG41" s="391"/>
      <c r="AH41" s="391"/>
      <c r="AI41" s="391"/>
      <c r="AJ41" s="392"/>
    </row>
    <row r="42" spans="1:36" ht="17.25" customHeight="1" x14ac:dyDescent="0.2">
      <c r="A42" s="153">
        <v>1002</v>
      </c>
      <c r="B42" s="154" t="s">
        <v>42</v>
      </c>
      <c r="C42" s="178"/>
      <c r="D42" s="162">
        <v>0.2</v>
      </c>
      <c r="E42" s="162">
        <v>0.2</v>
      </c>
      <c r="F42" s="162">
        <v>0.1</v>
      </c>
      <c r="G42" s="162">
        <v>0</v>
      </c>
      <c r="H42" s="162">
        <v>0</v>
      </c>
      <c r="I42" s="162">
        <v>0.1</v>
      </c>
      <c r="J42" s="163">
        <v>0</v>
      </c>
      <c r="K42" s="162">
        <v>0</v>
      </c>
      <c r="L42" s="163">
        <v>0</v>
      </c>
      <c r="M42" s="163">
        <v>0</v>
      </c>
      <c r="N42" s="163">
        <v>0</v>
      </c>
      <c r="O42" s="163">
        <v>0</v>
      </c>
      <c r="P42" s="163">
        <v>0</v>
      </c>
      <c r="Q42" s="163">
        <v>0</v>
      </c>
      <c r="R42" s="162">
        <v>0</v>
      </c>
      <c r="S42" s="162">
        <v>0</v>
      </c>
      <c r="T42" s="162">
        <v>0.7</v>
      </c>
      <c r="U42" s="162">
        <v>1</v>
      </c>
      <c r="V42" s="162">
        <v>0.3</v>
      </c>
      <c r="W42" s="162">
        <v>4.0999999999999996</v>
      </c>
      <c r="X42" s="162">
        <v>0.1</v>
      </c>
      <c r="Y42" s="162">
        <v>0.9</v>
      </c>
      <c r="Z42" s="162">
        <v>0</v>
      </c>
      <c r="AA42" s="162">
        <v>0</v>
      </c>
      <c r="AB42" s="162">
        <v>0.4</v>
      </c>
      <c r="AC42" s="162">
        <v>0</v>
      </c>
      <c r="AD42" s="162">
        <v>0.3</v>
      </c>
      <c r="AE42" s="162">
        <v>0</v>
      </c>
      <c r="AF42" s="162">
        <v>0</v>
      </c>
      <c r="AG42" s="162">
        <v>0</v>
      </c>
      <c r="AH42" s="162">
        <v>0</v>
      </c>
      <c r="AI42" s="159">
        <f t="shared" ref="AI42:AI84" si="2">SUM(D42:AH42)</f>
        <v>8.4</v>
      </c>
      <c r="AJ42" s="160"/>
    </row>
    <row r="43" spans="1:36" ht="17.25" customHeight="1" x14ac:dyDescent="0.2">
      <c r="A43" s="153">
        <v>1032</v>
      </c>
      <c r="B43" s="154" t="s">
        <v>43</v>
      </c>
      <c r="C43" s="178"/>
      <c r="D43" s="162">
        <v>0</v>
      </c>
      <c r="E43" s="162">
        <v>0.1</v>
      </c>
      <c r="F43" s="162">
        <v>0</v>
      </c>
      <c r="G43" s="162">
        <v>0</v>
      </c>
      <c r="H43" s="162">
        <v>0</v>
      </c>
      <c r="I43" s="162">
        <v>0</v>
      </c>
      <c r="J43" s="163">
        <v>0</v>
      </c>
      <c r="K43" s="162">
        <v>0</v>
      </c>
      <c r="L43" s="163">
        <v>0</v>
      </c>
      <c r="M43" s="163">
        <v>0</v>
      </c>
      <c r="N43" s="163">
        <v>0</v>
      </c>
      <c r="O43" s="163">
        <v>0</v>
      </c>
      <c r="P43" s="163">
        <v>0</v>
      </c>
      <c r="Q43" s="163">
        <v>0</v>
      </c>
      <c r="R43" s="162">
        <v>0</v>
      </c>
      <c r="S43" s="162">
        <v>0</v>
      </c>
      <c r="T43" s="162">
        <v>2.2000000000000002</v>
      </c>
      <c r="U43" s="162">
        <v>2.2999999999999998</v>
      </c>
      <c r="V43" s="162">
        <v>5.2</v>
      </c>
      <c r="W43" s="162">
        <v>0.3</v>
      </c>
      <c r="X43" s="162">
        <v>0.1</v>
      </c>
      <c r="Y43" s="162">
        <v>0.8</v>
      </c>
      <c r="Z43" s="162">
        <v>0.1</v>
      </c>
      <c r="AA43" s="162">
        <v>0</v>
      </c>
      <c r="AB43" s="162">
        <v>0</v>
      </c>
      <c r="AC43" s="162">
        <v>0</v>
      </c>
      <c r="AD43" s="162">
        <v>0</v>
      </c>
      <c r="AE43" s="162">
        <v>0</v>
      </c>
      <c r="AF43" s="162">
        <v>0.2</v>
      </c>
      <c r="AG43" s="162">
        <v>0</v>
      </c>
      <c r="AH43" s="162">
        <v>0.1</v>
      </c>
      <c r="AI43" s="159">
        <f t="shared" si="2"/>
        <v>11.4</v>
      </c>
      <c r="AJ43" s="160"/>
    </row>
    <row r="44" spans="1:36" ht="17.25" customHeight="1" x14ac:dyDescent="0.2">
      <c r="A44" s="153">
        <v>1039</v>
      </c>
      <c r="B44" s="154" t="s">
        <v>44</v>
      </c>
      <c r="C44" s="178"/>
      <c r="D44" s="162">
        <v>0</v>
      </c>
      <c r="E44" s="162">
        <v>0</v>
      </c>
      <c r="F44" s="162">
        <v>0</v>
      </c>
      <c r="G44" s="162">
        <v>0</v>
      </c>
      <c r="H44" s="162">
        <v>0</v>
      </c>
      <c r="I44" s="162">
        <v>0</v>
      </c>
      <c r="J44" s="163">
        <v>0</v>
      </c>
      <c r="K44" s="162">
        <v>0</v>
      </c>
      <c r="L44" s="163">
        <v>0</v>
      </c>
      <c r="M44" s="163">
        <v>0</v>
      </c>
      <c r="N44" s="163">
        <v>0</v>
      </c>
      <c r="O44" s="163">
        <v>0</v>
      </c>
      <c r="P44" s="163">
        <v>0</v>
      </c>
      <c r="Q44" s="163">
        <v>0</v>
      </c>
      <c r="R44" s="162">
        <v>0</v>
      </c>
      <c r="S44" s="162">
        <v>0</v>
      </c>
      <c r="T44" s="162">
        <v>0.2</v>
      </c>
      <c r="U44" s="162">
        <v>0.6</v>
      </c>
      <c r="V44" s="162">
        <v>10.6</v>
      </c>
      <c r="W44" s="162">
        <v>0</v>
      </c>
      <c r="X44" s="162">
        <v>0</v>
      </c>
      <c r="Y44" s="162">
        <v>0.4</v>
      </c>
      <c r="Z44" s="162">
        <v>0.2</v>
      </c>
      <c r="AA44" s="162">
        <v>0</v>
      </c>
      <c r="AB44" s="162">
        <v>0</v>
      </c>
      <c r="AC44" s="162">
        <v>0</v>
      </c>
      <c r="AD44" s="162">
        <v>0</v>
      </c>
      <c r="AE44" s="162">
        <v>0</v>
      </c>
      <c r="AF44" s="162">
        <v>0</v>
      </c>
      <c r="AG44" s="162">
        <v>0</v>
      </c>
      <c r="AH44" s="162">
        <v>0</v>
      </c>
      <c r="AI44" s="159">
        <f t="shared" si="2"/>
        <v>12</v>
      </c>
      <c r="AJ44" s="160"/>
    </row>
    <row r="45" spans="1:36" ht="17.25" customHeight="1" x14ac:dyDescent="0.2">
      <c r="A45" s="153">
        <v>1041</v>
      </c>
      <c r="B45" s="154" t="s">
        <v>7</v>
      </c>
      <c r="C45" s="216"/>
      <c r="D45" s="162">
        <v>0</v>
      </c>
      <c r="E45" s="162">
        <v>0</v>
      </c>
      <c r="F45" s="162">
        <v>0</v>
      </c>
      <c r="G45" s="162">
        <v>0</v>
      </c>
      <c r="H45" s="162">
        <v>0</v>
      </c>
      <c r="I45" s="162">
        <v>0</v>
      </c>
      <c r="J45" s="163">
        <v>0</v>
      </c>
      <c r="K45" s="162">
        <v>0</v>
      </c>
      <c r="L45" s="163">
        <v>0</v>
      </c>
      <c r="M45" s="163">
        <v>0</v>
      </c>
      <c r="N45" s="163">
        <v>0</v>
      </c>
      <c r="O45" s="163">
        <v>0</v>
      </c>
      <c r="P45" s="163">
        <v>0</v>
      </c>
      <c r="Q45" s="163">
        <v>0</v>
      </c>
      <c r="R45" s="162">
        <v>0</v>
      </c>
      <c r="S45" s="162">
        <v>0</v>
      </c>
      <c r="T45" s="162">
        <v>0.5</v>
      </c>
      <c r="U45" s="162">
        <v>2.2000000000000002</v>
      </c>
      <c r="V45" s="162">
        <v>2.2000000000000002</v>
      </c>
      <c r="W45" s="162">
        <v>3.9</v>
      </c>
      <c r="X45" s="162">
        <v>0</v>
      </c>
      <c r="Y45" s="162">
        <v>0.2</v>
      </c>
      <c r="Z45" s="162">
        <v>0</v>
      </c>
      <c r="AA45" s="162">
        <v>0</v>
      </c>
      <c r="AB45" s="162">
        <v>0</v>
      </c>
      <c r="AC45" s="162">
        <v>0</v>
      </c>
      <c r="AD45" s="162">
        <v>0</v>
      </c>
      <c r="AE45" s="162">
        <v>0</v>
      </c>
      <c r="AF45" s="162">
        <v>0</v>
      </c>
      <c r="AG45" s="162">
        <v>0</v>
      </c>
      <c r="AH45" s="162">
        <v>0</v>
      </c>
      <c r="AI45" s="159">
        <f t="shared" si="2"/>
        <v>9</v>
      </c>
      <c r="AJ45" s="160"/>
    </row>
    <row r="46" spans="1:36" ht="17.25" customHeight="1" x14ac:dyDescent="0.2">
      <c r="A46" s="153">
        <v>1089</v>
      </c>
      <c r="B46" s="154" t="s">
        <v>46</v>
      </c>
      <c r="C46" s="178"/>
      <c r="D46" s="162">
        <v>0</v>
      </c>
      <c r="E46" s="162">
        <v>0</v>
      </c>
      <c r="F46" s="162">
        <v>0</v>
      </c>
      <c r="G46" s="162">
        <v>0</v>
      </c>
      <c r="H46" s="162">
        <v>0</v>
      </c>
      <c r="I46" s="162">
        <v>0</v>
      </c>
      <c r="J46" s="163">
        <v>0</v>
      </c>
      <c r="K46" s="162">
        <v>0</v>
      </c>
      <c r="L46" s="163">
        <v>0</v>
      </c>
      <c r="M46" s="163">
        <v>0</v>
      </c>
      <c r="N46" s="163">
        <v>0</v>
      </c>
      <c r="O46" s="163">
        <v>0</v>
      </c>
      <c r="P46" s="163">
        <v>0</v>
      </c>
      <c r="Q46" s="163">
        <v>0</v>
      </c>
      <c r="R46" s="162">
        <v>0</v>
      </c>
      <c r="S46" s="162">
        <v>0</v>
      </c>
      <c r="T46" s="162">
        <v>1.3</v>
      </c>
      <c r="U46" s="162">
        <v>2</v>
      </c>
      <c r="V46" s="162">
        <v>14.8</v>
      </c>
      <c r="W46" s="162">
        <v>10.4</v>
      </c>
      <c r="X46" s="162">
        <v>0</v>
      </c>
      <c r="Y46" s="162">
        <v>0.7</v>
      </c>
      <c r="Z46" s="162">
        <v>0</v>
      </c>
      <c r="AA46" s="162">
        <v>0</v>
      </c>
      <c r="AB46" s="162">
        <v>0</v>
      </c>
      <c r="AC46" s="162">
        <v>0</v>
      </c>
      <c r="AD46" s="162">
        <v>0</v>
      </c>
      <c r="AE46" s="162">
        <v>0</v>
      </c>
      <c r="AF46" s="162">
        <v>0</v>
      </c>
      <c r="AG46" s="162">
        <v>0</v>
      </c>
      <c r="AH46" s="162">
        <v>0</v>
      </c>
      <c r="AI46" s="159">
        <f t="shared" si="2"/>
        <v>29.2</v>
      </c>
      <c r="AJ46" s="160"/>
    </row>
    <row r="47" spans="1:36" ht="17.25" customHeight="1" x14ac:dyDescent="0.2">
      <c r="A47" s="153">
        <v>1105</v>
      </c>
      <c r="B47" s="154" t="s">
        <v>11</v>
      </c>
      <c r="C47" s="178"/>
      <c r="D47" s="162">
        <v>0</v>
      </c>
      <c r="E47" s="162">
        <v>0</v>
      </c>
      <c r="F47" s="162">
        <v>0</v>
      </c>
      <c r="G47" s="162">
        <v>0</v>
      </c>
      <c r="H47" s="162">
        <v>0</v>
      </c>
      <c r="I47" s="162">
        <v>0</v>
      </c>
      <c r="J47" s="163">
        <v>0</v>
      </c>
      <c r="K47" s="162">
        <v>0</v>
      </c>
      <c r="L47" s="163">
        <v>0</v>
      </c>
      <c r="M47" s="163">
        <v>0</v>
      </c>
      <c r="N47" s="163">
        <v>0</v>
      </c>
      <c r="O47" s="163">
        <v>0</v>
      </c>
      <c r="P47" s="163">
        <v>0</v>
      </c>
      <c r="Q47" s="163">
        <v>0</v>
      </c>
      <c r="R47" s="162">
        <v>0</v>
      </c>
      <c r="S47" s="162">
        <v>0</v>
      </c>
      <c r="T47" s="162">
        <v>0.1</v>
      </c>
      <c r="U47" s="162">
        <v>1.3</v>
      </c>
      <c r="V47" s="162">
        <v>9.4</v>
      </c>
      <c r="W47" s="162">
        <v>2.9</v>
      </c>
      <c r="X47" s="162">
        <v>0.1</v>
      </c>
      <c r="Y47" s="162">
        <v>0.8</v>
      </c>
      <c r="Z47" s="162">
        <v>0</v>
      </c>
      <c r="AA47" s="162">
        <v>0</v>
      </c>
      <c r="AB47" s="162">
        <v>0</v>
      </c>
      <c r="AC47" s="162">
        <v>0</v>
      </c>
      <c r="AD47" s="162">
        <v>0</v>
      </c>
      <c r="AE47" s="162">
        <v>0</v>
      </c>
      <c r="AF47" s="162">
        <v>0</v>
      </c>
      <c r="AG47" s="162">
        <v>0</v>
      </c>
      <c r="AH47" s="162">
        <v>0</v>
      </c>
      <c r="AI47" s="159">
        <f t="shared" si="2"/>
        <v>14.600000000000001</v>
      </c>
      <c r="AJ47" s="160"/>
    </row>
    <row r="48" spans="1:36" ht="17.25" customHeight="1" x14ac:dyDescent="0.2">
      <c r="A48" s="153">
        <v>1112</v>
      </c>
      <c r="B48" s="154" t="s">
        <v>47</v>
      </c>
      <c r="C48" s="178"/>
      <c r="D48" s="162">
        <v>0</v>
      </c>
      <c r="E48" s="162">
        <v>0</v>
      </c>
      <c r="F48" s="162">
        <v>0</v>
      </c>
      <c r="G48" s="162">
        <v>0.2</v>
      </c>
      <c r="H48" s="162">
        <v>0</v>
      </c>
      <c r="I48" s="162">
        <v>0</v>
      </c>
      <c r="J48" s="163">
        <v>0</v>
      </c>
      <c r="K48" s="162">
        <v>0</v>
      </c>
      <c r="L48" s="163">
        <v>0</v>
      </c>
      <c r="M48" s="163">
        <v>0</v>
      </c>
      <c r="N48" s="163">
        <v>0</v>
      </c>
      <c r="O48" s="163">
        <v>0</v>
      </c>
      <c r="P48" s="163">
        <v>0</v>
      </c>
      <c r="Q48" s="163">
        <v>0</v>
      </c>
      <c r="R48" s="162">
        <v>0</v>
      </c>
      <c r="S48" s="162">
        <v>0</v>
      </c>
      <c r="T48" s="162">
        <v>0.9</v>
      </c>
      <c r="U48" s="162">
        <v>0.9</v>
      </c>
      <c r="V48" s="162">
        <v>10.4</v>
      </c>
      <c r="W48" s="162">
        <v>2.1</v>
      </c>
      <c r="X48" s="162">
        <v>0</v>
      </c>
      <c r="Y48" s="162">
        <v>0.5</v>
      </c>
      <c r="Z48" s="162">
        <v>36.1</v>
      </c>
      <c r="AA48" s="162">
        <v>0</v>
      </c>
      <c r="AB48" s="162">
        <v>0</v>
      </c>
      <c r="AC48" s="162">
        <v>0</v>
      </c>
      <c r="AD48" s="162">
        <v>0</v>
      </c>
      <c r="AE48" s="162">
        <v>0</v>
      </c>
      <c r="AF48" s="162">
        <v>0</v>
      </c>
      <c r="AG48" s="162">
        <v>0</v>
      </c>
      <c r="AH48" s="162">
        <v>0</v>
      </c>
      <c r="AI48" s="159">
        <f t="shared" si="2"/>
        <v>51.1</v>
      </c>
      <c r="AJ48" s="160"/>
    </row>
    <row r="49" spans="1:36" ht="17.25" customHeight="1" x14ac:dyDescent="0.2">
      <c r="A49" s="179">
        <v>1151</v>
      </c>
      <c r="B49" s="154" t="s">
        <v>49</v>
      </c>
      <c r="C49" s="178"/>
      <c r="D49" s="162">
        <v>0</v>
      </c>
      <c r="E49" s="162">
        <v>0</v>
      </c>
      <c r="F49" s="162">
        <v>0</v>
      </c>
      <c r="G49" s="163">
        <v>34</v>
      </c>
      <c r="H49" s="162">
        <v>0</v>
      </c>
      <c r="I49" s="162">
        <v>0</v>
      </c>
      <c r="J49" s="163">
        <v>0</v>
      </c>
      <c r="K49" s="162">
        <v>0</v>
      </c>
      <c r="L49" s="163">
        <v>0</v>
      </c>
      <c r="M49" s="163">
        <v>0</v>
      </c>
      <c r="N49" s="163">
        <v>0</v>
      </c>
      <c r="O49" s="163">
        <v>0</v>
      </c>
      <c r="P49" s="163">
        <v>0</v>
      </c>
      <c r="Q49" s="163">
        <v>0.3</v>
      </c>
      <c r="R49" s="162">
        <v>0</v>
      </c>
      <c r="S49" s="162">
        <v>0</v>
      </c>
      <c r="T49" s="162">
        <v>0.5</v>
      </c>
      <c r="U49" s="162">
        <v>0.8</v>
      </c>
      <c r="V49" s="162">
        <v>17.3</v>
      </c>
      <c r="W49" s="162">
        <v>11.7</v>
      </c>
      <c r="X49" s="162">
        <v>0.5</v>
      </c>
      <c r="Y49" s="162">
        <v>1.7</v>
      </c>
      <c r="Z49" s="162">
        <v>1.9</v>
      </c>
      <c r="AA49" s="162">
        <v>0</v>
      </c>
      <c r="AB49" s="162">
        <v>0</v>
      </c>
      <c r="AC49" s="162">
        <v>0</v>
      </c>
      <c r="AD49" s="162">
        <v>0</v>
      </c>
      <c r="AE49" s="162">
        <v>0</v>
      </c>
      <c r="AF49" s="162">
        <v>0</v>
      </c>
      <c r="AG49" s="162">
        <v>0</v>
      </c>
      <c r="AH49" s="162">
        <v>0</v>
      </c>
      <c r="AI49" s="159">
        <f t="shared" si="2"/>
        <v>68.7</v>
      </c>
      <c r="AJ49" s="160"/>
    </row>
    <row r="50" spans="1:36" ht="17.25" customHeight="1" x14ac:dyDescent="0.2">
      <c r="A50" s="153">
        <v>1160</v>
      </c>
      <c r="B50" s="154" t="s">
        <v>50</v>
      </c>
      <c r="C50" s="178"/>
      <c r="D50" s="162">
        <v>0</v>
      </c>
      <c r="E50" s="162">
        <v>0</v>
      </c>
      <c r="F50" s="162">
        <v>0</v>
      </c>
      <c r="G50" s="162">
        <v>0</v>
      </c>
      <c r="H50" s="162">
        <v>0</v>
      </c>
      <c r="I50" s="162">
        <v>0</v>
      </c>
      <c r="J50" s="163">
        <v>0</v>
      </c>
      <c r="K50" s="162">
        <v>0</v>
      </c>
      <c r="L50" s="163">
        <v>0</v>
      </c>
      <c r="M50" s="163">
        <v>0</v>
      </c>
      <c r="N50" s="163">
        <v>0</v>
      </c>
      <c r="O50" s="163">
        <v>0</v>
      </c>
      <c r="P50" s="163">
        <v>0</v>
      </c>
      <c r="Q50" s="163">
        <v>0</v>
      </c>
      <c r="R50" s="162">
        <v>0</v>
      </c>
      <c r="S50" s="162">
        <v>0</v>
      </c>
      <c r="T50" s="162">
        <v>0.6</v>
      </c>
      <c r="U50" s="162">
        <v>0.2</v>
      </c>
      <c r="V50" s="162">
        <v>13.2</v>
      </c>
      <c r="W50" s="162">
        <v>1</v>
      </c>
      <c r="X50" s="162">
        <v>0</v>
      </c>
      <c r="Y50" s="162">
        <v>1.8</v>
      </c>
      <c r="Z50" s="162">
        <v>4.8</v>
      </c>
      <c r="AA50" s="162">
        <v>0</v>
      </c>
      <c r="AB50" s="162">
        <v>0</v>
      </c>
      <c r="AC50" s="162">
        <v>0</v>
      </c>
      <c r="AD50" s="162">
        <v>0</v>
      </c>
      <c r="AE50" s="162">
        <v>0</v>
      </c>
      <c r="AF50" s="162">
        <v>0</v>
      </c>
      <c r="AG50" s="162">
        <v>0</v>
      </c>
      <c r="AH50" s="162">
        <v>0</v>
      </c>
      <c r="AI50" s="159">
        <f t="shared" si="2"/>
        <v>21.6</v>
      </c>
      <c r="AJ50" s="160"/>
    </row>
    <row r="51" spans="1:36" s="192" customFormat="1" ht="17.25" customHeight="1" x14ac:dyDescent="0.25">
      <c r="A51" s="179">
        <v>1171</v>
      </c>
      <c r="B51" s="154" t="s">
        <v>96</v>
      </c>
      <c r="C51" s="216"/>
      <c r="D51" s="381" t="s">
        <v>97</v>
      </c>
      <c r="E51" s="382"/>
      <c r="F51" s="382"/>
      <c r="G51" s="382"/>
      <c r="H51" s="382"/>
      <c r="I51" s="382"/>
      <c r="J51" s="382"/>
      <c r="K51" s="382"/>
      <c r="L51" s="382"/>
      <c r="M51" s="382"/>
      <c r="N51" s="382"/>
      <c r="O51" s="382"/>
      <c r="P51" s="382"/>
      <c r="Q51" s="382"/>
      <c r="R51" s="382"/>
      <c r="S51" s="382"/>
      <c r="T51" s="383"/>
      <c r="U51" s="163">
        <v>0.6</v>
      </c>
      <c r="V51" s="163">
        <v>6.2</v>
      </c>
      <c r="W51" s="163">
        <v>0.5</v>
      </c>
      <c r="X51" s="163">
        <v>0.5</v>
      </c>
      <c r="Y51" s="163">
        <v>1.3</v>
      </c>
      <c r="Z51" s="163">
        <v>0</v>
      </c>
      <c r="AA51" s="163">
        <v>0</v>
      </c>
      <c r="AB51" s="163">
        <v>0</v>
      </c>
      <c r="AC51" s="163">
        <v>0</v>
      </c>
      <c r="AD51" s="163">
        <v>0</v>
      </c>
      <c r="AE51" s="163">
        <v>0</v>
      </c>
      <c r="AF51" s="163">
        <v>0</v>
      </c>
      <c r="AG51" s="163">
        <v>0</v>
      </c>
      <c r="AH51" s="163">
        <v>0</v>
      </c>
      <c r="AI51" s="159">
        <f t="shared" si="2"/>
        <v>9.1</v>
      </c>
      <c r="AJ51" s="160"/>
    </row>
    <row r="52" spans="1:36" ht="17.25" customHeight="1" x14ac:dyDescent="0.2">
      <c r="A52" s="153">
        <v>1187</v>
      </c>
      <c r="B52" s="154" t="s">
        <v>51</v>
      </c>
      <c r="C52" s="178"/>
      <c r="D52" s="162">
        <v>0</v>
      </c>
      <c r="E52" s="162">
        <v>0</v>
      </c>
      <c r="F52" s="162">
        <v>0</v>
      </c>
      <c r="G52" s="162">
        <v>0</v>
      </c>
      <c r="H52" s="162">
        <v>0</v>
      </c>
      <c r="I52" s="162">
        <v>0</v>
      </c>
      <c r="J52" s="163">
        <v>0</v>
      </c>
      <c r="K52" s="162">
        <v>0</v>
      </c>
      <c r="L52" s="163">
        <v>0</v>
      </c>
      <c r="M52" s="163">
        <v>0</v>
      </c>
      <c r="N52" s="163">
        <v>0</v>
      </c>
      <c r="O52" s="163">
        <v>0</v>
      </c>
      <c r="P52" s="163">
        <v>0</v>
      </c>
      <c r="Q52" s="163">
        <v>0</v>
      </c>
      <c r="R52" s="162">
        <v>0</v>
      </c>
      <c r="S52" s="162">
        <v>0</v>
      </c>
      <c r="T52" s="162">
        <v>0</v>
      </c>
      <c r="U52" s="162">
        <v>0.1</v>
      </c>
      <c r="V52" s="162">
        <v>4.3</v>
      </c>
      <c r="W52" s="162">
        <v>0</v>
      </c>
      <c r="X52" s="162">
        <v>0.1</v>
      </c>
      <c r="Y52" s="162">
        <v>0</v>
      </c>
      <c r="Z52" s="163">
        <v>0</v>
      </c>
      <c r="AA52" s="162">
        <v>0</v>
      </c>
      <c r="AB52" s="162">
        <v>0</v>
      </c>
      <c r="AC52" s="162">
        <v>0</v>
      </c>
      <c r="AD52" s="162">
        <v>0</v>
      </c>
      <c r="AE52" s="162">
        <v>0</v>
      </c>
      <c r="AF52" s="162">
        <v>0</v>
      </c>
      <c r="AG52" s="162">
        <v>0</v>
      </c>
      <c r="AH52" s="162">
        <v>0</v>
      </c>
      <c r="AI52" s="159">
        <f t="shared" si="2"/>
        <v>4.4999999999999991</v>
      </c>
      <c r="AJ52" s="160"/>
    </row>
    <row r="53" spans="1:36" ht="17.25" customHeight="1" x14ac:dyDescent="0.2">
      <c r="A53" s="179">
        <v>1195</v>
      </c>
      <c r="B53" s="154" t="s">
        <v>52</v>
      </c>
      <c r="C53" s="178"/>
      <c r="D53" s="162">
        <v>0</v>
      </c>
      <c r="E53" s="162">
        <v>0</v>
      </c>
      <c r="F53" s="162">
        <v>0</v>
      </c>
      <c r="G53" s="162">
        <v>0</v>
      </c>
      <c r="H53" s="162">
        <v>0</v>
      </c>
      <c r="I53" s="162">
        <v>0</v>
      </c>
      <c r="J53" s="163">
        <v>0</v>
      </c>
      <c r="K53" s="162">
        <v>0</v>
      </c>
      <c r="L53" s="163">
        <v>0</v>
      </c>
      <c r="M53" s="163">
        <v>0</v>
      </c>
      <c r="N53" s="163">
        <v>0</v>
      </c>
      <c r="O53" s="163">
        <v>0</v>
      </c>
      <c r="P53" s="163">
        <v>0</v>
      </c>
      <c r="Q53" s="163">
        <v>0</v>
      </c>
      <c r="R53" s="162">
        <v>0</v>
      </c>
      <c r="S53" s="162">
        <v>0</v>
      </c>
      <c r="T53" s="162">
        <v>0</v>
      </c>
      <c r="U53" s="162">
        <v>1.1000000000000001</v>
      </c>
      <c r="V53" s="162">
        <v>3.5</v>
      </c>
      <c r="W53" s="162">
        <v>3.9</v>
      </c>
      <c r="X53" s="162">
        <v>0</v>
      </c>
      <c r="Y53" s="162">
        <v>0.9</v>
      </c>
      <c r="Z53" s="162">
        <v>30.6</v>
      </c>
      <c r="AA53" s="162">
        <v>0</v>
      </c>
      <c r="AB53" s="162">
        <v>0</v>
      </c>
      <c r="AC53" s="162">
        <v>0</v>
      </c>
      <c r="AD53" s="162">
        <v>0</v>
      </c>
      <c r="AE53" s="162">
        <v>0</v>
      </c>
      <c r="AF53" s="162">
        <v>0</v>
      </c>
      <c r="AG53" s="162">
        <v>0</v>
      </c>
      <c r="AH53" s="162">
        <v>0</v>
      </c>
      <c r="AI53" s="159">
        <f t="shared" si="2"/>
        <v>40</v>
      </c>
      <c r="AJ53" s="160"/>
    </row>
    <row r="54" spans="1:36" ht="17.25" customHeight="1" x14ac:dyDescent="0.25">
      <c r="A54" s="153">
        <v>1203</v>
      </c>
      <c r="B54" s="154" t="s">
        <v>53</v>
      </c>
      <c r="C54" s="178"/>
      <c r="D54" s="162">
        <v>0</v>
      </c>
      <c r="E54" s="162">
        <v>0</v>
      </c>
      <c r="F54" s="163">
        <v>2.1</v>
      </c>
      <c r="G54" s="162">
        <v>2.9</v>
      </c>
      <c r="H54" s="162">
        <v>0</v>
      </c>
      <c r="I54" s="162">
        <v>0</v>
      </c>
      <c r="J54" s="163">
        <v>0</v>
      </c>
      <c r="K54" s="162">
        <v>0</v>
      </c>
      <c r="L54" s="163">
        <v>0</v>
      </c>
      <c r="M54" s="163">
        <v>0</v>
      </c>
      <c r="N54" s="163">
        <v>0</v>
      </c>
      <c r="O54" s="163">
        <v>0</v>
      </c>
      <c r="P54" s="163">
        <v>0</v>
      </c>
      <c r="Q54" s="163">
        <v>0</v>
      </c>
      <c r="R54" s="162">
        <v>0</v>
      </c>
      <c r="S54" s="162">
        <v>0</v>
      </c>
      <c r="T54" s="162">
        <v>0</v>
      </c>
      <c r="U54" s="162">
        <v>0</v>
      </c>
      <c r="V54" s="381" t="s">
        <v>48</v>
      </c>
      <c r="W54" s="383"/>
      <c r="X54" s="162">
        <v>0</v>
      </c>
      <c r="Y54" s="164">
        <v>0</v>
      </c>
      <c r="Z54" s="162">
        <v>0.2</v>
      </c>
      <c r="AA54" s="162">
        <v>0</v>
      </c>
      <c r="AB54" s="162">
        <v>0</v>
      </c>
      <c r="AC54" s="162">
        <v>0</v>
      </c>
      <c r="AD54" s="162">
        <v>0</v>
      </c>
      <c r="AE54" s="162">
        <v>0</v>
      </c>
      <c r="AF54" s="162">
        <v>0</v>
      </c>
      <c r="AG54" s="162">
        <v>0</v>
      </c>
      <c r="AH54" s="162">
        <v>0</v>
      </c>
      <c r="AI54" s="159">
        <f t="shared" si="2"/>
        <v>5.2</v>
      </c>
      <c r="AJ54" s="160"/>
    </row>
    <row r="55" spans="1:36" ht="17.25" customHeight="1" x14ac:dyDescent="0.2">
      <c r="A55" s="153">
        <v>1211</v>
      </c>
      <c r="B55" s="154" t="s">
        <v>54</v>
      </c>
      <c r="C55" s="178"/>
      <c r="D55" s="162">
        <v>0</v>
      </c>
      <c r="E55" s="162">
        <v>0</v>
      </c>
      <c r="F55" s="162">
        <v>0</v>
      </c>
      <c r="G55" s="162">
        <v>0</v>
      </c>
      <c r="H55" s="162">
        <v>23.2</v>
      </c>
      <c r="I55" s="162">
        <v>0.1</v>
      </c>
      <c r="J55" s="163">
        <v>0</v>
      </c>
      <c r="K55" s="162">
        <v>0</v>
      </c>
      <c r="L55" s="163">
        <v>0</v>
      </c>
      <c r="M55" s="163">
        <v>0</v>
      </c>
      <c r="N55" s="163">
        <v>0</v>
      </c>
      <c r="O55" s="163">
        <v>0</v>
      </c>
      <c r="P55" s="163">
        <v>0</v>
      </c>
      <c r="Q55" s="163">
        <v>0</v>
      </c>
      <c r="R55" s="162">
        <v>0</v>
      </c>
      <c r="S55" s="162">
        <v>0</v>
      </c>
      <c r="T55" s="162">
        <v>0.1</v>
      </c>
      <c r="U55" s="162">
        <v>0.4</v>
      </c>
      <c r="V55" s="162">
        <v>3.1</v>
      </c>
      <c r="W55" s="162">
        <v>2.5</v>
      </c>
      <c r="X55" s="162">
        <v>0</v>
      </c>
      <c r="Y55" s="162">
        <v>0.6</v>
      </c>
      <c r="Z55" s="162">
        <v>17.5</v>
      </c>
      <c r="AA55" s="162">
        <v>0</v>
      </c>
      <c r="AB55" s="162">
        <v>0</v>
      </c>
      <c r="AC55" s="162">
        <v>0</v>
      </c>
      <c r="AD55" s="162">
        <v>0</v>
      </c>
      <c r="AE55" s="162">
        <v>0</v>
      </c>
      <c r="AF55" s="162">
        <v>0</v>
      </c>
      <c r="AG55" s="162">
        <v>0</v>
      </c>
      <c r="AH55" s="162">
        <v>0</v>
      </c>
      <c r="AI55" s="159">
        <f t="shared" si="2"/>
        <v>47.5</v>
      </c>
      <c r="AJ55" s="160"/>
    </row>
    <row r="56" spans="1:36" ht="17.25" customHeight="1" x14ac:dyDescent="0.2">
      <c r="A56" s="153">
        <v>1225</v>
      </c>
      <c r="B56" s="154" t="s">
        <v>17</v>
      </c>
      <c r="C56" s="178"/>
      <c r="D56" s="162">
        <v>0</v>
      </c>
      <c r="E56" s="162">
        <v>0.6</v>
      </c>
      <c r="F56" s="162">
        <v>0</v>
      </c>
      <c r="G56" s="162">
        <v>0</v>
      </c>
      <c r="H56" s="162">
        <v>76.599999999999994</v>
      </c>
      <c r="I56" s="162">
        <v>0.2</v>
      </c>
      <c r="J56" s="163">
        <v>0</v>
      </c>
      <c r="K56" s="162">
        <v>0</v>
      </c>
      <c r="L56" s="163">
        <v>0</v>
      </c>
      <c r="M56" s="163">
        <v>0</v>
      </c>
      <c r="N56" s="163">
        <v>0</v>
      </c>
      <c r="O56" s="163">
        <v>0</v>
      </c>
      <c r="P56" s="163">
        <v>0</v>
      </c>
      <c r="Q56" s="163">
        <v>0</v>
      </c>
      <c r="R56" s="162">
        <v>0</v>
      </c>
      <c r="S56" s="162">
        <v>0</v>
      </c>
      <c r="T56" s="162">
        <v>0.8</v>
      </c>
      <c r="U56" s="162">
        <v>0</v>
      </c>
      <c r="V56" s="162">
        <v>4.2</v>
      </c>
      <c r="W56" s="162">
        <v>1.1000000000000001</v>
      </c>
      <c r="X56" s="162">
        <v>0</v>
      </c>
      <c r="Y56" s="162">
        <v>1.9</v>
      </c>
      <c r="Z56" s="162">
        <v>11.8</v>
      </c>
      <c r="AA56" s="162">
        <v>0</v>
      </c>
      <c r="AB56" s="162">
        <v>0</v>
      </c>
      <c r="AC56" s="162">
        <v>0</v>
      </c>
      <c r="AD56" s="162">
        <v>0</v>
      </c>
      <c r="AE56" s="162">
        <v>0</v>
      </c>
      <c r="AF56" s="162">
        <v>0</v>
      </c>
      <c r="AG56" s="162">
        <v>0</v>
      </c>
      <c r="AH56" s="162">
        <v>0</v>
      </c>
      <c r="AI56" s="159">
        <f t="shared" si="2"/>
        <v>97.199999999999989</v>
      </c>
      <c r="AJ56" s="160"/>
    </row>
    <row r="57" spans="1:36" ht="17.25" customHeight="1" x14ac:dyDescent="0.2">
      <c r="A57" s="153">
        <v>1270</v>
      </c>
      <c r="B57" s="154" t="s">
        <v>55</v>
      </c>
      <c r="C57" s="178"/>
      <c r="D57" s="162">
        <v>0</v>
      </c>
      <c r="E57" s="162">
        <v>9.8000000000000007</v>
      </c>
      <c r="F57" s="162">
        <v>0</v>
      </c>
      <c r="G57" s="162">
        <v>0</v>
      </c>
      <c r="H57" s="162">
        <v>5.2</v>
      </c>
      <c r="I57" s="162">
        <v>0</v>
      </c>
      <c r="J57" s="163">
        <v>0</v>
      </c>
      <c r="K57" s="162">
        <v>0</v>
      </c>
      <c r="L57" s="163">
        <v>0</v>
      </c>
      <c r="M57" s="163">
        <v>0</v>
      </c>
      <c r="N57" s="163">
        <v>0</v>
      </c>
      <c r="O57" s="163">
        <v>0</v>
      </c>
      <c r="P57" s="163">
        <v>0</v>
      </c>
      <c r="Q57" s="163">
        <v>0</v>
      </c>
      <c r="R57" s="162">
        <v>0</v>
      </c>
      <c r="S57" s="162">
        <v>0</v>
      </c>
      <c r="T57" s="162">
        <v>0.6</v>
      </c>
      <c r="U57" s="162">
        <v>1</v>
      </c>
      <c r="V57" s="162">
        <v>12.6</v>
      </c>
      <c r="W57" s="162">
        <v>1.2</v>
      </c>
      <c r="X57" s="162">
        <v>0.2</v>
      </c>
      <c r="Y57" s="162">
        <v>2</v>
      </c>
      <c r="Z57" s="162">
        <v>13.8</v>
      </c>
      <c r="AA57" s="162">
        <v>0</v>
      </c>
      <c r="AB57" s="162">
        <v>0</v>
      </c>
      <c r="AC57" s="162">
        <v>0</v>
      </c>
      <c r="AD57" s="162">
        <v>0</v>
      </c>
      <c r="AE57" s="162">
        <v>0</v>
      </c>
      <c r="AF57" s="162">
        <v>0</v>
      </c>
      <c r="AG57" s="162">
        <v>0</v>
      </c>
      <c r="AH57" s="162">
        <v>0</v>
      </c>
      <c r="AI57" s="159">
        <f t="shared" si="2"/>
        <v>46.400000000000006</v>
      </c>
      <c r="AJ57" s="160"/>
    </row>
    <row r="58" spans="1:36" ht="17.25" customHeight="1" x14ac:dyDescent="0.2">
      <c r="A58" s="153">
        <v>1313</v>
      </c>
      <c r="B58" s="154" t="s">
        <v>19</v>
      </c>
      <c r="C58" s="178"/>
      <c r="D58" s="162">
        <v>0</v>
      </c>
      <c r="E58" s="162">
        <v>0</v>
      </c>
      <c r="F58" s="162">
        <v>1</v>
      </c>
      <c r="G58" s="162">
        <v>2.1</v>
      </c>
      <c r="H58" s="162">
        <v>0</v>
      </c>
      <c r="I58" s="162">
        <v>0</v>
      </c>
      <c r="J58" s="163">
        <v>0</v>
      </c>
      <c r="K58" s="162">
        <v>0</v>
      </c>
      <c r="L58" s="163">
        <v>0</v>
      </c>
      <c r="M58" s="163">
        <v>0</v>
      </c>
      <c r="N58" s="163">
        <v>0</v>
      </c>
      <c r="O58" s="163">
        <v>0</v>
      </c>
      <c r="P58" s="163">
        <v>0</v>
      </c>
      <c r="Q58" s="163">
        <v>0</v>
      </c>
      <c r="R58" s="162">
        <v>0</v>
      </c>
      <c r="S58" s="162">
        <v>0</v>
      </c>
      <c r="T58" s="162">
        <v>0</v>
      </c>
      <c r="U58" s="162">
        <v>0.3</v>
      </c>
      <c r="V58" s="162">
        <v>2.6</v>
      </c>
      <c r="W58" s="162">
        <v>0.1</v>
      </c>
      <c r="X58" s="162">
        <v>0</v>
      </c>
      <c r="Y58" s="162">
        <v>0.1</v>
      </c>
      <c r="Z58" s="162">
        <v>0</v>
      </c>
      <c r="AA58" s="162">
        <v>0</v>
      </c>
      <c r="AB58" s="162">
        <v>0</v>
      </c>
      <c r="AC58" s="162">
        <v>0</v>
      </c>
      <c r="AD58" s="162">
        <v>0</v>
      </c>
      <c r="AE58" s="162">
        <v>0</v>
      </c>
      <c r="AF58" s="162">
        <v>0</v>
      </c>
      <c r="AG58" s="162">
        <v>0</v>
      </c>
      <c r="AH58" s="162">
        <v>0</v>
      </c>
      <c r="AI58" s="159">
        <f t="shared" si="2"/>
        <v>6.1999999999999993</v>
      </c>
      <c r="AJ58" s="160"/>
    </row>
    <row r="59" spans="1:36" ht="17.25" customHeight="1" x14ac:dyDescent="0.2">
      <c r="A59" s="153">
        <v>1320</v>
      </c>
      <c r="B59" s="154" t="s">
        <v>20</v>
      </c>
      <c r="C59" s="178"/>
      <c r="D59" s="162">
        <v>0</v>
      </c>
      <c r="E59" s="162">
        <v>0.2</v>
      </c>
      <c r="F59" s="162">
        <v>28.9</v>
      </c>
      <c r="G59" s="162">
        <v>16.399999999999999</v>
      </c>
      <c r="H59" s="162">
        <v>2.9</v>
      </c>
      <c r="I59" s="162">
        <v>0</v>
      </c>
      <c r="J59" s="163">
        <v>0</v>
      </c>
      <c r="K59" s="162">
        <v>0</v>
      </c>
      <c r="L59" s="163">
        <v>0</v>
      </c>
      <c r="M59" s="163">
        <v>0</v>
      </c>
      <c r="N59" s="163">
        <v>0</v>
      </c>
      <c r="O59" s="163">
        <v>0</v>
      </c>
      <c r="P59" s="163">
        <v>0</v>
      </c>
      <c r="Q59" s="163">
        <v>0</v>
      </c>
      <c r="R59" s="162">
        <v>0</v>
      </c>
      <c r="S59" s="162">
        <v>0</v>
      </c>
      <c r="T59" s="162">
        <v>0</v>
      </c>
      <c r="U59" s="162">
        <v>0.4</v>
      </c>
      <c r="V59" s="162">
        <v>10.9</v>
      </c>
      <c r="W59" s="162">
        <v>0.3</v>
      </c>
      <c r="X59" s="162">
        <v>0.1</v>
      </c>
      <c r="Y59" s="162">
        <v>0.3</v>
      </c>
      <c r="Z59" s="162">
        <v>0.2</v>
      </c>
      <c r="AA59" s="162">
        <v>0</v>
      </c>
      <c r="AB59" s="162">
        <v>0</v>
      </c>
      <c r="AC59" s="162">
        <v>0</v>
      </c>
      <c r="AD59" s="162">
        <v>0</v>
      </c>
      <c r="AE59" s="162">
        <v>0</v>
      </c>
      <c r="AF59" s="162">
        <v>0</v>
      </c>
      <c r="AG59" s="162">
        <v>0</v>
      </c>
      <c r="AH59" s="162">
        <v>0</v>
      </c>
      <c r="AI59" s="159">
        <f t="shared" si="2"/>
        <v>60.599999999999994</v>
      </c>
      <c r="AJ59" s="160"/>
    </row>
    <row r="60" spans="1:36" ht="17.25" customHeight="1" x14ac:dyDescent="0.2">
      <c r="A60" s="153">
        <v>1377</v>
      </c>
      <c r="B60" s="154" t="s">
        <v>56</v>
      </c>
      <c r="C60" s="178"/>
      <c r="D60" s="162">
        <v>0</v>
      </c>
      <c r="E60" s="162">
        <v>5.8</v>
      </c>
      <c r="F60" s="162">
        <v>0.2</v>
      </c>
      <c r="G60" s="162">
        <v>0</v>
      </c>
      <c r="H60" s="162">
        <v>8.8000000000000007</v>
      </c>
      <c r="I60" s="162">
        <v>0.2</v>
      </c>
      <c r="J60" s="163">
        <v>0</v>
      </c>
      <c r="K60" s="162">
        <v>0</v>
      </c>
      <c r="L60" s="163">
        <v>0</v>
      </c>
      <c r="M60" s="163">
        <v>0</v>
      </c>
      <c r="N60" s="163">
        <v>0</v>
      </c>
      <c r="O60" s="163">
        <v>0</v>
      </c>
      <c r="P60" s="163">
        <v>0</v>
      </c>
      <c r="Q60" s="163">
        <v>0</v>
      </c>
      <c r="R60" s="162">
        <v>0</v>
      </c>
      <c r="S60" s="162">
        <v>0</v>
      </c>
      <c r="T60" s="162">
        <v>0</v>
      </c>
      <c r="U60" s="162">
        <v>1</v>
      </c>
      <c r="V60" s="162">
        <v>6.8</v>
      </c>
      <c r="W60" s="162">
        <v>0.4</v>
      </c>
      <c r="X60" s="162">
        <v>0</v>
      </c>
      <c r="Y60" s="162">
        <v>0.6</v>
      </c>
      <c r="Z60" s="162">
        <v>7.8</v>
      </c>
      <c r="AA60" s="162">
        <v>0</v>
      </c>
      <c r="AB60" s="162">
        <v>0</v>
      </c>
      <c r="AC60" s="162">
        <v>0</v>
      </c>
      <c r="AD60" s="162">
        <v>0</v>
      </c>
      <c r="AE60" s="162">
        <v>0</v>
      </c>
      <c r="AF60" s="162">
        <v>0</v>
      </c>
      <c r="AG60" s="162">
        <v>0</v>
      </c>
      <c r="AH60" s="162">
        <v>0</v>
      </c>
      <c r="AI60" s="159">
        <f t="shared" si="2"/>
        <v>31.6</v>
      </c>
      <c r="AJ60" s="160"/>
    </row>
    <row r="61" spans="1:36" ht="17.25" customHeight="1" x14ac:dyDescent="0.2">
      <c r="A61" s="153">
        <v>1388</v>
      </c>
      <c r="B61" s="154" t="s">
        <v>57</v>
      </c>
      <c r="C61" s="178"/>
      <c r="D61" s="162">
        <v>0</v>
      </c>
      <c r="E61" s="162">
        <v>0</v>
      </c>
      <c r="F61" s="162">
        <v>0</v>
      </c>
      <c r="G61" s="162">
        <v>0</v>
      </c>
      <c r="H61" s="162">
        <v>0</v>
      </c>
      <c r="I61" s="162">
        <v>0</v>
      </c>
      <c r="J61" s="163">
        <v>0</v>
      </c>
      <c r="K61" s="162">
        <v>0</v>
      </c>
      <c r="L61" s="163">
        <v>0</v>
      </c>
      <c r="M61" s="163">
        <v>0</v>
      </c>
      <c r="N61" s="163">
        <v>0</v>
      </c>
      <c r="O61" s="163">
        <v>0</v>
      </c>
      <c r="P61" s="163">
        <v>0</v>
      </c>
      <c r="Q61" s="163">
        <v>0</v>
      </c>
      <c r="R61" s="162">
        <v>0</v>
      </c>
      <c r="S61" s="162">
        <v>0</v>
      </c>
      <c r="T61" s="162">
        <v>0</v>
      </c>
      <c r="U61" s="162">
        <v>0.6</v>
      </c>
      <c r="V61" s="162">
        <v>0.6</v>
      </c>
      <c r="W61" s="162">
        <v>0</v>
      </c>
      <c r="X61" s="162">
        <v>0</v>
      </c>
      <c r="Y61" s="162">
        <v>0</v>
      </c>
      <c r="Z61" s="162">
        <v>0</v>
      </c>
      <c r="AA61" s="162">
        <v>0</v>
      </c>
      <c r="AB61" s="162">
        <v>0</v>
      </c>
      <c r="AC61" s="162">
        <v>0</v>
      </c>
      <c r="AD61" s="162">
        <v>0</v>
      </c>
      <c r="AE61" s="162">
        <v>0</v>
      </c>
      <c r="AF61" s="162">
        <v>0</v>
      </c>
      <c r="AG61" s="162">
        <v>0</v>
      </c>
      <c r="AH61" s="162">
        <v>0</v>
      </c>
      <c r="AI61" s="159">
        <f t="shared" si="2"/>
        <v>1.2</v>
      </c>
      <c r="AJ61" s="160"/>
    </row>
    <row r="62" spans="1:36" ht="17.25" customHeight="1" x14ac:dyDescent="0.2">
      <c r="A62" s="153">
        <v>1389</v>
      </c>
      <c r="B62" s="154" t="s">
        <v>58</v>
      </c>
      <c r="C62" s="178"/>
      <c r="D62" s="162">
        <v>0</v>
      </c>
      <c r="E62" s="162">
        <v>0</v>
      </c>
      <c r="F62" s="162">
        <v>0</v>
      </c>
      <c r="G62" s="162">
        <v>0</v>
      </c>
      <c r="H62" s="162">
        <v>0</v>
      </c>
      <c r="I62" s="162">
        <v>0</v>
      </c>
      <c r="J62" s="163">
        <v>0</v>
      </c>
      <c r="K62" s="162">
        <v>0</v>
      </c>
      <c r="L62" s="163">
        <v>0</v>
      </c>
      <c r="M62" s="163">
        <v>0</v>
      </c>
      <c r="N62" s="163">
        <v>0</v>
      </c>
      <c r="O62" s="163">
        <v>0</v>
      </c>
      <c r="P62" s="163">
        <v>0</v>
      </c>
      <c r="Q62" s="163">
        <v>0</v>
      </c>
      <c r="R62" s="162">
        <v>0</v>
      </c>
      <c r="S62" s="162">
        <v>0</v>
      </c>
      <c r="T62" s="162">
        <v>0.1</v>
      </c>
      <c r="U62" s="162">
        <v>0.7</v>
      </c>
      <c r="V62" s="162">
        <v>0</v>
      </c>
      <c r="W62" s="162">
        <v>0</v>
      </c>
      <c r="X62" s="162">
        <v>0</v>
      </c>
      <c r="Y62" s="162">
        <v>0.1</v>
      </c>
      <c r="Z62" s="162">
        <v>0</v>
      </c>
      <c r="AA62" s="162">
        <v>0</v>
      </c>
      <c r="AB62" s="162">
        <v>0</v>
      </c>
      <c r="AC62" s="162">
        <v>0</v>
      </c>
      <c r="AD62" s="162">
        <v>0</v>
      </c>
      <c r="AE62" s="162">
        <v>0</v>
      </c>
      <c r="AF62" s="162">
        <v>0</v>
      </c>
      <c r="AG62" s="162">
        <v>0</v>
      </c>
      <c r="AH62" s="162">
        <v>0</v>
      </c>
      <c r="AI62" s="159">
        <f t="shared" si="2"/>
        <v>0.89999999999999991</v>
      </c>
      <c r="AJ62" s="160"/>
    </row>
    <row r="63" spans="1:36" ht="17.25" customHeight="1" x14ac:dyDescent="0.25">
      <c r="A63" s="153">
        <v>1401</v>
      </c>
      <c r="B63" s="154" t="s">
        <v>59</v>
      </c>
      <c r="C63" s="178"/>
      <c r="D63" s="162">
        <v>0</v>
      </c>
      <c r="E63" s="162">
        <v>0</v>
      </c>
      <c r="F63" s="162">
        <v>0</v>
      </c>
      <c r="G63" s="162">
        <v>0</v>
      </c>
      <c r="H63" s="381" t="s">
        <v>48</v>
      </c>
      <c r="I63" s="383"/>
      <c r="J63" s="163">
        <v>0</v>
      </c>
      <c r="K63" s="162">
        <v>0</v>
      </c>
      <c r="L63" s="163">
        <v>0</v>
      </c>
      <c r="M63" s="163">
        <v>0</v>
      </c>
      <c r="N63" s="163">
        <v>0</v>
      </c>
      <c r="O63" s="163">
        <v>0</v>
      </c>
      <c r="P63" s="163">
        <v>0</v>
      </c>
      <c r="Q63" s="163">
        <v>0</v>
      </c>
      <c r="R63" s="162">
        <v>0</v>
      </c>
      <c r="S63" s="162">
        <v>0</v>
      </c>
      <c r="T63" s="162">
        <v>0.3</v>
      </c>
      <c r="U63" s="162">
        <v>0.6</v>
      </c>
      <c r="V63" s="162">
        <v>1.2</v>
      </c>
      <c r="W63" s="162">
        <v>0.1</v>
      </c>
      <c r="X63" s="162">
        <v>0</v>
      </c>
      <c r="Y63" s="162">
        <v>0.4</v>
      </c>
      <c r="Z63" s="162">
        <v>2.2000000000000002</v>
      </c>
      <c r="AA63" s="162">
        <v>0</v>
      </c>
      <c r="AB63" s="162">
        <v>0</v>
      </c>
      <c r="AC63" s="162">
        <v>0</v>
      </c>
      <c r="AD63" s="162">
        <v>0</v>
      </c>
      <c r="AE63" s="162">
        <v>0</v>
      </c>
      <c r="AF63" s="162">
        <v>0</v>
      </c>
      <c r="AG63" s="162">
        <v>0</v>
      </c>
      <c r="AH63" s="162">
        <v>0</v>
      </c>
      <c r="AI63" s="159">
        <f t="shared" si="2"/>
        <v>4.8</v>
      </c>
      <c r="AJ63" s="160"/>
    </row>
    <row r="64" spans="1:36" ht="17.25" customHeight="1" x14ac:dyDescent="0.2">
      <c r="A64" s="153">
        <v>1415</v>
      </c>
      <c r="B64" s="154" t="s">
        <v>60</v>
      </c>
      <c r="C64" s="178"/>
      <c r="D64" s="162">
        <v>0</v>
      </c>
      <c r="E64" s="162">
        <v>0</v>
      </c>
      <c r="F64" s="162">
        <v>0</v>
      </c>
      <c r="G64" s="162">
        <v>0</v>
      </c>
      <c r="H64" s="162">
        <v>0</v>
      </c>
      <c r="I64" s="162">
        <v>0</v>
      </c>
      <c r="J64" s="163">
        <v>0</v>
      </c>
      <c r="K64" s="162">
        <v>0</v>
      </c>
      <c r="L64" s="163">
        <v>0</v>
      </c>
      <c r="M64" s="163">
        <v>0</v>
      </c>
      <c r="N64" s="163">
        <v>0</v>
      </c>
      <c r="O64" s="163">
        <v>0</v>
      </c>
      <c r="P64" s="163">
        <v>0</v>
      </c>
      <c r="Q64" s="163">
        <v>0</v>
      </c>
      <c r="R64" s="162">
        <v>0</v>
      </c>
      <c r="S64" s="162">
        <v>0</v>
      </c>
      <c r="T64" s="162">
        <v>0</v>
      </c>
      <c r="U64" s="162">
        <v>0.2</v>
      </c>
      <c r="V64" s="162">
        <v>0</v>
      </c>
      <c r="W64" s="162">
        <v>0</v>
      </c>
      <c r="X64" s="162">
        <v>0</v>
      </c>
      <c r="Y64" s="162">
        <v>0.2</v>
      </c>
      <c r="Z64" s="162">
        <v>0.8</v>
      </c>
      <c r="AA64" s="162">
        <v>0</v>
      </c>
      <c r="AB64" s="162">
        <v>0</v>
      </c>
      <c r="AC64" s="162">
        <v>0</v>
      </c>
      <c r="AD64" s="162">
        <v>0</v>
      </c>
      <c r="AE64" s="162">
        <v>0</v>
      </c>
      <c r="AF64" s="162">
        <v>0</v>
      </c>
      <c r="AG64" s="162">
        <v>0</v>
      </c>
      <c r="AH64" s="162">
        <v>0</v>
      </c>
      <c r="AI64" s="159">
        <f t="shared" si="2"/>
        <v>1.2000000000000002</v>
      </c>
      <c r="AJ64" s="160"/>
    </row>
    <row r="65" spans="1:36" ht="17.25" customHeight="1" x14ac:dyDescent="0.25">
      <c r="A65" s="179">
        <v>1425</v>
      </c>
      <c r="B65" s="154" t="s">
        <v>61</v>
      </c>
      <c r="C65" s="178"/>
      <c r="D65" s="381" t="s">
        <v>48</v>
      </c>
      <c r="E65" s="382"/>
      <c r="F65" s="382"/>
      <c r="G65" s="382"/>
      <c r="H65" s="382"/>
      <c r="I65" s="382"/>
      <c r="J65" s="382"/>
      <c r="K65" s="382"/>
      <c r="L65" s="382"/>
      <c r="M65" s="382"/>
      <c r="N65" s="382"/>
      <c r="O65" s="382"/>
      <c r="P65" s="382"/>
      <c r="Q65" s="382"/>
      <c r="R65" s="382"/>
      <c r="S65" s="382"/>
      <c r="T65" s="382"/>
      <c r="U65" s="382"/>
      <c r="V65" s="382"/>
      <c r="W65" s="382"/>
      <c r="X65" s="382"/>
      <c r="Y65" s="382"/>
      <c r="Z65" s="382"/>
      <c r="AA65" s="382"/>
      <c r="AB65" s="382"/>
      <c r="AC65" s="382"/>
      <c r="AD65" s="382"/>
      <c r="AE65" s="382"/>
      <c r="AF65" s="382"/>
      <c r="AG65" s="382"/>
      <c r="AH65" s="383"/>
      <c r="AI65" s="159">
        <f t="shared" si="2"/>
        <v>0</v>
      </c>
      <c r="AJ65" s="160"/>
    </row>
    <row r="66" spans="1:36" ht="17.25" customHeight="1" x14ac:dyDescent="0.2">
      <c r="A66" s="153">
        <v>1466</v>
      </c>
      <c r="B66" s="154" t="s">
        <v>62</v>
      </c>
      <c r="C66" s="178"/>
      <c r="D66" s="162">
        <v>0</v>
      </c>
      <c r="E66" s="162">
        <v>0</v>
      </c>
      <c r="F66" s="162">
        <v>0</v>
      </c>
      <c r="G66" s="162">
        <v>0</v>
      </c>
      <c r="H66" s="162">
        <v>0</v>
      </c>
      <c r="I66" s="162">
        <v>0.1</v>
      </c>
      <c r="J66" s="163">
        <v>0</v>
      </c>
      <c r="K66" s="162">
        <v>0</v>
      </c>
      <c r="L66" s="163">
        <v>0</v>
      </c>
      <c r="M66" s="163">
        <v>0</v>
      </c>
      <c r="N66" s="163">
        <v>0</v>
      </c>
      <c r="O66" s="163">
        <v>0</v>
      </c>
      <c r="P66" s="163">
        <v>0</v>
      </c>
      <c r="Q66" s="163">
        <v>0</v>
      </c>
      <c r="R66" s="162">
        <v>0</v>
      </c>
      <c r="S66" s="162">
        <v>0</v>
      </c>
      <c r="T66" s="162">
        <v>0</v>
      </c>
      <c r="U66" s="162">
        <v>0</v>
      </c>
      <c r="V66" s="162">
        <v>0</v>
      </c>
      <c r="W66" s="162">
        <v>0</v>
      </c>
      <c r="X66" s="162">
        <v>0</v>
      </c>
      <c r="Y66" s="162">
        <v>0</v>
      </c>
      <c r="Z66" s="162">
        <v>2.4</v>
      </c>
      <c r="AA66" s="162">
        <v>0</v>
      </c>
      <c r="AB66" s="162">
        <v>0</v>
      </c>
      <c r="AC66" s="162">
        <v>0</v>
      </c>
      <c r="AD66" s="162">
        <v>0</v>
      </c>
      <c r="AE66" s="162">
        <v>0</v>
      </c>
      <c r="AF66" s="162">
        <v>0</v>
      </c>
      <c r="AG66" s="162">
        <v>0</v>
      </c>
      <c r="AH66" s="162">
        <v>0</v>
      </c>
      <c r="AI66" s="159">
        <f t="shared" si="2"/>
        <v>2.5</v>
      </c>
      <c r="AJ66" s="160"/>
    </row>
    <row r="67" spans="1:36" ht="17.25" customHeight="1" x14ac:dyDescent="0.2">
      <c r="A67" s="153">
        <v>1469</v>
      </c>
      <c r="B67" s="154" t="s">
        <v>63</v>
      </c>
      <c r="C67" s="178"/>
      <c r="D67" s="162">
        <v>0</v>
      </c>
      <c r="E67" s="162">
        <v>0</v>
      </c>
      <c r="F67" s="162">
        <v>0</v>
      </c>
      <c r="G67" s="162">
        <v>0</v>
      </c>
      <c r="H67" s="162">
        <v>0.8</v>
      </c>
      <c r="I67" s="162">
        <v>0</v>
      </c>
      <c r="J67" s="163">
        <v>0</v>
      </c>
      <c r="K67" s="162">
        <v>0</v>
      </c>
      <c r="L67" s="163">
        <v>0</v>
      </c>
      <c r="M67" s="163">
        <v>0</v>
      </c>
      <c r="N67" s="163">
        <v>0</v>
      </c>
      <c r="O67" s="163">
        <v>0</v>
      </c>
      <c r="P67" s="163">
        <v>0</v>
      </c>
      <c r="Q67" s="163">
        <v>0</v>
      </c>
      <c r="R67" s="162">
        <v>0</v>
      </c>
      <c r="S67" s="162">
        <v>0</v>
      </c>
      <c r="T67" s="162">
        <v>0.1</v>
      </c>
      <c r="U67" s="162">
        <v>0.7</v>
      </c>
      <c r="V67" s="162">
        <v>2.6</v>
      </c>
      <c r="W67" s="162">
        <v>0.2</v>
      </c>
      <c r="X67" s="162">
        <v>0</v>
      </c>
      <c r="Y67" s="162">
        <v>0.5</v>
      </c>
      <c r="Z67" s="162">
        <v>6</v>
      </c>
      <c r="AA67" s="162">
        <v>0</v>
      </c>
      <c r="AB67" s="162">
        <v>0</v>
      </c>
      <c r="AC67" s="162">
        <v>0.1</v>
      </c>
      <c r="AD67" s="162">
        <v>0</v>
      </c>
      <c r="AE67" s="162">
        <v>0</v>
      </c>
      <c r="AF67" s="162">
        <v>0</v>
      </c>
      <c r="AG67" s="162">
        <v>0</v>
      </c>
      <c r="AH67" s="162">
        <v>0</v>
      </c>
      <c r="AI67" s="159">
        <f t="shared" si="2"/>
        <v>11</v>
      </c>
      <c r="AJ67" s="160"/>
    </row>
    <row r="68" spans="1:36" ht="17.25" customHeight="1" x14ac:dyDescent="0.2">
      <c r="A68" s="153">
        <v>1505</v>
      </c>
      <c r="B68" s="154" t="s">
        <v>64</v>
      </c>
      <c r="C68" s="178"/>
      <c r="D68" s="162">
        <v>0</v>
      </c>
      <c r="E68" s="162">
        <v>0</v>
      </c>
      <c r="F68" s="162">
        <v>0</v>
      </c>
      <c r="G68" s="162">
        <v>0</v>
      </c>
      <c r="H68" s="162">
        <v>0</v>
      </c>
      <c r="I68" s="162">
        <v>0</v>
      </c>
      <c r="J68" s="163">
        <v>0</v>
      </c>
      <c r="K68" s="162">
        <v>0</v>
      </c>
      <c r="L68" s="163">
        <v>0</v>
      </c>
      <c r="M68" s="163">
        <v>0</v>
      </c>
      <c r="N68" s="163">
        <v>0</v>
      </c>
      <c r="O68" s="163">
        <v>0</v>
      </c>
      <c r="P68" s="163">
        <v>0</v>
      </c>
      <c r="Q68" s="163">
        <v>0</v>
      </c>
      <c r="R68" s="162">
        <v>0</v>
      </c>
      <c r="S68" s="162">
        <v>0</v>
      </c>
      <c r="T68" s="162">
        <v>0</v>
      </c>
      <c r="U68" s="162">
        <v>1.7</v>
      </c>
      <c r="V68" s="162">
        <v>0</v>
      </c>
      <c r="W68" s="162">
        <v>0</v>
      </c>
      <c r="X68" s="162">
        <v>0</v>
      </c>
      <c r="Y68" s="162">
        <v>0.1</v>
      </c>
      <c r="Z68" s="162">
        <v>1.1000000000000001</v>
      </c>
      <c r="AA68" s="162">
        <v>0</v>
      </c>
      <c r="AB68" s="162">
        <v>0</v>
      </c>
      <c r="AC68" s="162">
        <v>0</v>
      </c>
      <c r="AD68" s="162">
        <v>0</v>
      </c>
      <c r="AE68" s="162">
        <v>0</v>
      </c>
      <c r="AF68" s="162">
        <v>0</v>
      </c>
      <c r="AG68" s="162">
        <v>0</v>
      </c>
      <c r="AH68" s="162">
        <v>0</v>
      </c>
      <c r="AI68" s="159">
        <f t="shared" si="2"/>
        <v>2.9000000000000004</v>
      </c>
      <c r="AJ68" s="160"/>
    </row>
    <row r="69" spans="1:36" ht="17.25" customHeight="1" x14ac:dyDescent="0.25">
      <c r="A69" s="153">
        <v>1559</v>
      </c>
      <c r="B69" s="154" t="s">
        <v>65</v>
      </c>
      <c r="C69" s="178"/>
      <c r="D69" s="381" t="s">
        <v>48</v>
      </c>
      <c r="E69" s="382"/>
      <c r="F69" s="382"/>
      <c r="G69" s="382"/>
      <c r="H69" s="382"/>
      <c r="I69" s="382"/>
      <c r="J69" s="382"/>
      <c r="K69" s="382"/>
      <c r="L69" s="382"/>
      <c r="M69" s="382"/>
      <c r="N69" s="382"/>
      <c r="O69" s="382"/>
      <c r="P69" s="382"/>
      <c r="Q69" s="382"/>
      <c r="R69" s="382"/>
      <c r="S69" s="382"/>
      <c r="T69" s="382"/>
      <c r="U69" s="382"/>
      <c r="V69" s="382"/>
      <c r="W69" s="382"/>
      <c r="X69" s="382"/>
      <c r="Y69" s="382"/>
      <c r="Z69" s="382"/>
      <c r="AA69" s="382"/>
      <c r="AB69" s="382"/>
      <c r="AC69" s="382"/>
      <c r="AD69" s="382"/>
      <c r="AE69" s="382"/>
      <c r="AF69" s="382"/>
      <c r="AG69" s="382"/>
      <c r="AH69" s="383"/>
      <c r="AI69" s="159">
        <f t="shared" si="2"/>
        <v>0</v>
      </c>
      <c r="AJ69" s="160"/>
    </row>
    <row r="70" spans="1:36" ht="17.25" customHeight="1" x14ac:dyDescent="0.2">
      <c r="A70" s="153">
        <v>1572</v>
      </c>
      <c r="B70" s="154" t="s">
        <v>31</v>
      </c>
      <c r="C70" s="178"/>
      <c r="D70" s="162">
        <v>0</v>
      </c>
      <c r="E70" s="162">
        <v>0</v>
      </c>
      <c r="F70" s="162">
        <v>0</v>
      </c>
      <c r="G70" s="162">
        <v>0</v>
      </c>
      <c r="H70" s="162">
        <v>0</v>
      </c>
      <c r="I70" s="162">
        <v>0</v>
      </c>
      <c r="J70" s="163">
        <v>0</v>
      </c>
      <c r="K70" s="162">
        <v>0</v>
      </c>
      <c r="L70" s="163">
        <v>0</v>
      </c>
      <c r="M70" s="163">
        <v>0</v>
      </c>
      <c r="N70" s="163">
        <v>0</v>
      </c>
      <c r="O70" s="163">
        <v>0</v>
      </c>
      <c r="P70" s="163">
        <v>0</v>
      </c>
      <c r="Q70" s="163">
        <v>0</v>
      </c>
      <c r="R70" s="162">
        <v>0</v>
      </c>
      <c r="S70" s="162">
        <v>0</v>
      </c>
      <c r="T70" s="162">
        <v>0</v>
      </c>
      <c r="U70" s="162">
        <v>0.4</v>
      </c>
      <c r="V70" s="162">
        <v>4.3</v>
      </c>
      <c r="W70" s="162">
        <v>0.1</v>
      </c>
      <c r="X70" s="162">
        <v>0</v>
      </c>
      <c r="Y70" s="162">
        <v>0.5</v>
      </c>
      <c r="Z70" s="162">
        <v>17.3</v>
      </c>
      <c r="AA70" s="162">
        <v>0</v>
      </c>
      <c r="AB70" s="162">
        <v>0</v>
      </c>
      <c r="AC70" s="162">
        <v>0</v>
      </c>
      <c r="AD70" s="162">
        <v>0</v>
      </c>
      <c r="AE70" s="162">
        <v>0</v>
      </c>
      <c r="AF70" s="162">
        <v>0</v>
      </c>
      <c r="AG70" s="162">
        <v>0</v>
      </c>
      <c r="AH70" s="162">
        <v>0</v>
      </c>
      <c r="AI70" s="159">
        <f t="shared" si="2"/>
        <v>22.6</v>
      </c>
      <c r="AJ70" s="160"/>
    </row>
    <row r="71" spans="1:36" ht="17.25" customHeight="1" x14ac:dyDescent="0.2">
      <c r="A71" s="153">
        <v>1592</v>
      </c>
      <c r="B71" s="154" t="s">
        <v>66</v>
      </c>
      <c r="C71" s="178"/>
      <c r="D71" s="162">
        <v>0</v>
      </c>
      <c r="E71" s="162">
        <v>0</v>
      </c>
      <c r="F71" s="162">
        <v>0</v>
      </c>
      <c r="G71" s="162">
        <v>0</v>
      </c>
      <c r="H71" s="162">
        <v>0</v>
      </c>
      <c r="I71" s="162">
        <v>2</v>
      </c>
      <c r="J71" s="163">
        <v>0</v>
      </c>
      <c r="K71" s="162">
        <v>0</v>
      </c>
      <c r="L71" s="163">
        <v>0</v>
      </c>
      <c r="M71" s="163">
        <v>0</v>
      </c>
      <c r="N71" s="163">
        <v>0</v>
      </c>
      <c r="O71" s="163">
        <v>0</v>
      </c>
      <c r="P71" s="163">
        <v>0</v>
      </c>
      <c r="Q71" s="163">
        <v>0</v>
      </c>
      <c r="R71" s="162">
        <v>0</v>
      </c>
      <c r="S71" s="162">
        <v>0</v>
      </c>
      <c r="T71" s="162">
        <v>0</v>
      </c>
      <c r="U71" s="162">
        <v>1</v>
      </c>
      <c r="V71" s="162">
        <v>2.4</v>
      </c>
      <c r="W71" s="162">
        <v>0</v>
      </c>
      <c r="X71" s="162">
        <v>0</v>
      </c>
      <c r="Y71" s="162">
        <v>1.4</v>
      </c>
      <c r="Z71" s="162">
        <v>12.6</v>
      </c>
      <c r="AA71" s="162">
        <v>0</v>
      </c>
      <c r="AB71" s="162">
        <v>0</v>
      </c>
      <c r="AC71" s="162">
        <v>1.6</v>
      </c>
      <c r="AD71" s="162">
        <v>0</v>
      </c>
      <c r="AE71" s="162">
        <v>0</v>
      </c>
      <c r="AF71" s="162">
        <v>0</v>
      </c>
      <c r="AG71" s="162">
        <v>0</v>
      </c>
      <c r="AH71" s="162">
        <v>0</v>
      </c>
      <c r="AI71" s="159">
        <f t="shared" si="2"/>
        <v>21</v>
      </c>
      <c r="AJ71" s="160"/>
    </row>
    <row r="72" spans="1:36" ht="17.25" customHeight="1" x14ac:dyDescent="0.2">
      <c r="A72" s="153">
        <v>1597</v>
      </c>
      <c r="B72" s="154" t="s">
        <v>67</v>
      </c>
      <c r="C72" s="178"/>
      <c r="D72" s="162">
        <v>0.8</v>
      </c>
      <c r="E72" s="162">
        <v>0</v>
      </c>
      <c r="F72" s="162">
        <v>0</v>
      </c>
      <c r="G72" s="162">
        <v>0</v>
      </c>
      <c r="H72" s="162">
        <v>0</v>
      </c>
      <c r="I72" s="162">
        <v>0</v>
      </c>
      <c r="J72" s="163">
        <v>0</v>
      </c>
      <c r="K72" s="162">
        <v>0</v>
      </c>
      <c r="L72" s="163">
        <v>0</v>
      </c>
      <c r="M72" s="163">
        <v>0</v>
      </c>
      <c r="N72" s="163">
        <v>0</v>
      </c>
      <c r="O72" s="163">
        <v>0</v>
      </c>
      <c r="P72" s="163">
        <v>0</v>
      </c>
      <c r="Q72" s="163">
        <v>0</v>
      </c>
      <c r="R72" s="162">
        <v>0</v>
      </c>
      <c r="S72" s="162">
        <v>0</v>
      </c>
      <c r="T72" s="162">
        <v>0</v>
      </c>
      <c r="U72" s="162">
        <v>0.2</v>
      </c>
      <c r="V72" s="162">
        <v>0</v>
      </c>
      <c r="W72" s="162">
        <v>0</v>
      </c>
      <c r="X72" s="162">
        <v>0</v>
      </c>
      <c r="Y72" s="162">
        <v>1.2</v>
      </c>
      <c r="Z72" s="162">
        <v>0.2</v>
      </c>
      <c r="AA72" s="162">
        <v>0</v>
      </c>
      <c r="AB72" s="162">
        <v>0</v>
      </c>
      <c r="AC72" s="162">
        <v>0</v>
      </c>
      <c r="AD72" s="162">
        <v>0</v>
      </c>
      <c r="AE72" s="162">
        <v>0</v>
      </c>
      <c r="AF72" s="162">
        <v>0</v>
      </c>
      <c r="AG72" s="162">
        <v>0</v>
      </c>
      <c r="AH72" s="162">
        <v>0</v>
      </c>
      <c r="AI72" s="159">
        <f t="shared" si="2"/>
        <v>2.4000000000000004</v>
      </c>
      <c r="AJ72" s="160"/>
    </row>
    <row r="73" spans="1:36" ht="17.25" customHeight="1" x14ac:dyDescent="0.2">
      <c r="A73" s="153">
        <v>1630</v>
      </c>
      <c r="B73" s="154" t="s">
        <v>68</v>
      </c>
      <c r="C73" s="178"/>
      <c r="D73" s="162">
        <v>0</v>
      </c>
      <c r="E73" s="162">
        <v>0.1</v>
      </c>
      <c r="F73" s="162">
        <v>0</v>
      </c>
      <c r="G73" s="162">
        <v>0</v>
      </c>
      <c r="H73" s="162">
        <v>0</v>
      </c>
      <c r="I73" s="162">
        <v>0</v>
      </c>
      <c r="J73" s="163">
        <v>0</v>
      </c>
      <c r="K73" s="162">
        <v>0</v>
      </c>
      <c r="L73" s="163">
        <v>0</v>
      </c>
      <c r="M73" s="163">
        <v>0</v>
      </c>
      <c r="N73" s="163">
        <v>0</v>
      </c>
      <c r="O73" s="163">
        <v>0</v>
      </c>
      <c r="P73" s="163">
        <v>0</v>
      </c>
      <c r="Q73" s="163">
        <v>0</v>
      </c>
      <c r="R73" s="162">
        <v>0</v>
      </c>
      <c r="S73" s="162">
        <v>0</v>
      </c>
      <c r="T73" s="162">
        <v>0</v>
      </c>
      <c r="U73" s="162">
        <v>1.5</v>
      </c>
      <c r="V73" s="162">
        <v>0</v>
      </c>
      <c r="W73" s="162">
        <v>0</v>
      </c>
      <c r="X73" s="162">
        <v>0</v>
      </c>
      <c r="Y73" s="162">
        <v>0.2</v>
      </c>
      <c r="Z73" s="162">
        <v>2.8</v>
      </c>
      <c r="AA73" s="162">
        <v>0</v>
      </c>
      <c r="AB73" s="162">
        <v>0</v>
      </c>
      <c r="AC73" s="162">
        <v>0</v>
      </c>
      <c r="AD73" s="162">
        <v>0</v>
      </c>
      <c r="AE73" s="162">
        <v>0</v>
      </c>
      <c r="AF73" s="162">
        <v>0</v>
      </c>
      <c r="AG73" s="162">
        <v>0</v>
      </c>
      <c r="AH73" s="162">
        <v>0</v>
      </c>
      <c r="AI73" s="159">
        <f t="shared" si="2"/>
        <v>4.5999999999999996</v>
      </c>
      <c r="AJ73" s="160"/>
    </row>
    <row r="74" spans="1:36" ht="17.25" customHeight="1" x14ac:dyDescent="0.2">
      <c r="A74" s="153">
        <v>1632</v>
      </c>
      <c r="B74" s="154" t="s">
        <v>69</v>
      </c>
      <c r="C74" s="178"/>
      <c r="D74" s="162">
        <v>0</v>
      </c>
      <c r="E74" s="162">
        <v>0</v>
      </c>
      <c r="F74" s="162">
        <v>0</v>
      </c>
      <c r="G74" s="162">
        <v>0</v>
      </c>
      <c r="H74" s="162">
        <v>0</v>
      </c>
      <c r="I74" s="162">
        <v>0.1</v>
      </c>
      <c r="J74" s="163">
        <v>0</v>
      </c>
      <c r="K74" s="162">
        <v>0</v>
      </c>
      <c r="L74" s="163">
        <v>0</v>
      </c>
      <c r="M74" s="163">
        <v>0</v>
      </c>
      <c r="N74" s="163">
        <v>0</v>
      </c>
      <c r="O74" s="163">
        <v>0</v>
      </c>
      <c r="P74" s="163">
        <v>0</v>
      </c>
      <c r="Q74" s="163">
        <v>0</v>
      </c>
      <c r="R74" s="162">
        <v>0</v>
      </c>
      <c r="S74" s="162">
        <v>0</v>
      </c>
      <c r="T74" s="162">
        <v>0</v>
      </c>
      <c r="U74" s="162">
        <v>0.4</v>
      </c>
      <c r="V74" s="162">
        <v>0.3</v>
      </c>
      <c r="W74" s="162">
        <v>0.1</v>
      </c>
      <c r="X74" s="162">
        <v>0</v>
      </c>
      <c r="Y74" s="162">
        <v>1.6</v>
      </c>
      <c r="Z74" s="162">
        <v>0</v>
      </c>
      <c r="AA74" s="162">
        <v>0</v>
      </c>
      <c r="AB74" s="162">
        <v>0</v>
      </c>
      <c r="AC74" s="162">
        <v>0</v>
      </c>
      <c r="AD74" s="162">
        <v>0</v>
      </c>
      <c r="AE74" s="162">
        <v>0</v>
      </c>
      <c r="AF74" s="162">
        <v>0</v>
      </c>
      <c r="AG74" s="162">
        <v>0</v>
      </c>
      <c r="AH74" s="162">
        <v>0</v>
      </c>
      <c r="AI74" s="159">
        <f t="shared" si="2"/>
        <v>2.5</v>
      </c>
      <c r="AJ74" s="160"/>
    </row>
    <row r="75" spans="1:36" ht="17.25" customHeight="1" x14ac:dyDescent="0.2">
      <c r="A75" s="153">
        <v>1634</v>
      </c>
      <c r="B75" s="154" t="s">
        <v>89</v>
      </c>
      <c r="C75" s="178"/>
      <c r="D75" s="162">
        <v>0</v>
      </c>
      <c r="E75" s="162">
        <v>0</v>
      </c>
      <c r="F75" s="162">
        <v>0</v>
      </c>
      <c r="G75" s="162">
        <v>0</v>
      </c>
      <c r="H75" s="162">
        <v>0</v>
      </c>
      <c r="I75" s="162">
        <v>0</v>
      </c>
      <c r="J75" s="163">
        <v>0</v>
      </c>
      <c r="K75" s="162">
        <v>0</v>
      </c>
      <c r="L75" s="163">
        <v>0</v>
      </c>
      <c r="M75" s="163">
        <v>0</v>
      </c>
      <c r="N75" s="163">
        <v>0</v>
      </c>
      <c r="O75" s="163">
        <v>0</v>
      </c>
      <c r="P75" s="163">
        <v>0</v>
      </c>
      <c r="Q75" s="163">
        <v>0</v>
      </c>
      <c r="R75" s="162">
        <v>0</v>
      </c>
      <c r="S75" s="162">
        <v>0</v>
      </c>
      <c r="T75" s="162">
        <v>0</v>
      </c>
      <c r="U75" s="162">
        <v>1.4</v>
      </c>
      <c r="V75" s="162">
        <v>1.2</v>
      </c>
      <c r="W75" s="162">
        <v>0</v>
      </c>
      <c r="X75" s="162">
        <v>0</v>
      </c>
      <c r="Y75" s="162">
        <v>0.2</v>
      </c>
      <c r="Z75" s="162">
        <v>28</v>
      </c>
      <c r="AA75" s="162">
        <v>0</v>
      </c>
      <c r="AB75" s="162">
        <v>0</v>
      </c>
      <c r="AC75" s="162">
        <v>0</v>
      </c>
      <c r="AD75" s="162">
        <v>0</v>
      </c>
      <c r="AE75" s="162">
        <v>0</v>
      </c>
      <c r="AF75" s="162">
        <v>0</v>
      </c>
      <c r="AG75" s="162">
        <v>0</v>
      </c>
      <c r="AH75" s="162">
        <v>0</v>
      </c>
      <c r="AI75" s="159">
        <f t="shared" si="2"/>
        <v>30.8</v>
      </c>
      <c r="AJ75" s="160"/>
    </row>
    <row r="76" spans="1:36" ht="17.25" customHeight="1" x14ac:dyDescent="0.2">
      <c r="A76" s="153">
        <v>1640</v>
      </c>
      <c r="B76" s="154" t="s">
        <v>70</v>
      </c>
      <c r="C76" s="178"/>
      <c r="D76" s="162">
        <v>0</v>
      </c>
      <c r="E76" s="162">
        <v>0</v>
      </c>
      <c r="F76" s="162">
        <v>0</v>
      </c>
      <c r="G76" s="162">
        <v>0</v>
      </c>
      <c r="H76" s="162">
        <v>0</v>
      </c>
      <c r="I76" s="162">
        <v>0</v>
      </c>
      <c r="J76" s="163">
        <v>0</v>
      </c>
      <c r="K76" s="162">
        <v>0</v>
      </c>
      <c r="L76" s="163">
        <v>0</v>
      </c>
      <c r="M76" s="163">
        <v>0</v>
      </c>
      <c r="N76" s="163">
        <v>0</v>
      </c>
      <c r="O76" s="163">
        <v>0</v>
      </c>
      <c r="P76" s="163">
        <v>0</v>
      </c>
      <c r="Q76" s="163">
        <v>0</v>
      </c>
      <c r="R76" s="162">
        <v>0</v>
      </c>
      <c r="S76" s="162">
        <v>0</v>
      </c>
      <c r="T76" s="162">
        <v>0</v>
      </c>
      <c r="U76" s="162">
        <v>0.6</v>
      </c>
      <c r="V76" s="162">
        <v>0.2</v>
      </c>
      <c r="W76" s="162">
        <v>0</v>
      </c>
      <c r="X76" s="162">
        <v>0</v>
      </c>
      <c r="Y76" s="162">
        <v>0.2</v>
      </c>
      <c r="Z76" s="162">
        <v>0</v>
      </c>
      <c r="AA76" s="162">
        <v>0</v>
      </c>
      <c r="AB76" s="162">
        <v>0</v>
      </c>
      <c r="AC76" s="162">
        <v>0</v>
      </c>
      <c r="AD76" s="162">
        <v>0</v>
      </c>
      <c r="AE76" s="162">
        <v>0</v>
      </c>
      <c r="AF76" s="162">
        <v>0</v>
      </c>
      <c r="AG76" s="162">
        <v>0</v>
      </c>
      <c r="AH76" s="162">
        <v>0</v>
      </c>
      <c r="AI76" s="159">
        <f t="shared" si="2"/>
        <v>1</v>
      </c>
      <c r="AJ76" s="160"/>
    </row>
    <row r="77" spans="1:36" ht="17.25" customHeight="1" x14ac:dyDescent="0.2">
      <c r="A77" s="153">
        <v>1666</v>
      </c>
      <c r="B77" s="154" t="s">
        <v>71</v>
      </c>
      <c r="C77" s="178"/>
      <c r="D77" s="162">
        <v>0</v>
      </c>
      <c r="E77" s="162">
        <v>0</v>
      </c>
      <c r="F77" s="162">
        <v>5.2</v>
      </c>
      <c r="G77" s="162">
        <v>0</v>
      </c>
      <c r="H77" s="162">
        <v>0</v>
      </c>
      <c r="I77" s="162">
        <v>0</v>
      </c>
      <c r="J77" s="163">
        <v>0</v>
      </c>
      <c r="K77" s="162">
        <v>0</v>
      </c>
      <c r="L77" s="163">
        <v>0</v>
      </c>
      <c r="M77" s="163">
        <v>0</v>
      </c>
      <c r="N77" s="163">
        <v>0</v>
      </c>
      <c r="O77" s="163">
        <v>0</v>
      </c>
      <c r="P77" s="163">
        <v>0</v>
      </c>
      <c r="Q77" s="163">
        <v>0</v>
      </c>
      <c r="R77" s="162">
        <v>0</v>
      </c>
      <c r="S77" s="162">
        <v>0</v>
      </c>
      <c r="T77" s="162">
        <v>0</v>
      </c>
      <c r="U77" s="162">
        <v>0.2</v>
      </c>
      <c r="V77" s="162">
        <v>0</v>
      </c>
      <c r="W77" s="162">
        <v>0</v>
      </c>
      <c r="X77" s="162">
        <v>0</v>
      </c>
      <c r="Y77" s="162">
        <v>0.2</v>
      </c>
      <c r="Z77" s="162">
        <v>0</v>
      </c>
      <c r="AA77" s="162">
        <v>0</v>
      </c>
      <c r="AB77" s="162">
        <v>0</v>
      </c>
      <c r="AC77" s="162">
        <v>0</v>
      </c>
      <c r="AD77" s="162">
        <v>0</v>
      </c>
      <c r="AE77" s="162">
        <v>0</v>
      </c>
      <c r="AF77" s="162">
        <v>0</v>
      </c>
      <c r="AG77" s="162">
        <v>0</v>
      </c>
      <c r="AH77" s="162">
        <v>0</v>
      </c>
      <c r="AI77" s="159">
        <f t="shared" si="2"/>
        <v>5.6000000000000005</v>
      </c>
      <c r="AJ77" s="160"/>
    </row>
    <row r="78" spans="1:36" ht="17.25" customHeight="1" x14ac:dyDescent="0.2">
      <c r="A78" s="153">
        <v>1668</v>
      </c>
      <c r="B78" s="154" t="s">
        <v>72</v>
      </c>
      <c r="C78" s="178"/>
      <c r="D78" s="162">
        <v>0</v>
      </c>
      <c r="E78" s="162">
        <v>0</v>
      </c>
      <c r="F78" s="162">
        <v>3.9</v>
      </c>
      <c r="G78" s="162">
        <v>0</v>
      </c>
      <c r="H78" s="162">
        <v>0</v>
      </c>
      <c r="I78" s="162">
        <v>0</v>
      </c>
      <c r="J78" s="163">
        <v>0</v>
      </c>
      <c r="K78" s="162">
        <v>0</v>
      </c>
      <c r="L78" s="163">
        <v>0</v>
      </c>
      <c r="M78" s="163">
        <v>0</v>
      </c>
      <c r="N78" s="163">
        <v>0</v>
      </c>
      <c r="O78" s="163">
        <v>0</v>
      </c>
      <c r="P78" s="163">
        <v>0</v>
      </c>
      <c r="Q78" s="163">
        <v>0</v>
      </c>
      <c r="R78" s="162">
        <v>0</v>
      </c>
      <c r="S78" s="162">
        <v>0</v>
      </c>
      <c r="T78" s="162">
        <v>0</v>
      </c>
      <c r="U78" s="162">
        <v>0.3</v>
      </c>
      <c r="V78" s="162">
        <v>0</v>
      </c>
      <c r="W78" s="162">
        <v>0</v>
      </c>
      <c r="X78" s="162">
        <v>0</v>
      </c>
      <c r="Y78" s="162">
        <v>0.3</v>
      </c>
      <c r="Z78" s="162">
        <v>0</v>
      </c>
      <c r="AA78" s="162">
        <v>0</v>
      </c>
      <c r="AB78" s="162">
        <v>0</v>
      </c>
      <c r="AC78" s="162">
        <v>0</v>
      </c>
      <c r="AD78" s="162">
        <v>0</v>
      </c>
      <c r="AE78" s="162">
        <v>0</v>
      </c>
      <c r="AF78" s="162">
        <v>0</v>
      </c>
      <c r="AG78" s="162">
        <v>0</v>
      </c>
      <c r="AH78" s="162">
        <v>0</v>
      </c>
      <c r="AI78" s="159">
        <f t="shared" si="2"/>
        <v>4.5</v>
      </c>
      <c r="AJ78" s="160"/>
    </row>
    <row r="79" spans="1:36" ht="17.25" customHeight="1" x14ac:dyDescent="0.2">
      <c r="A79" s="153">
        <v>1674</v>
      </c>
      <c r="B79" s="154" t="s">
        <v>73</v>
      </c>
      <c r="C79" s="178"/>
      <c r="D79" s="162">
        <v>0</v>
      </c>
      <c r="E79" s="162">
        <v>0</v>
      </c>
      <c r="F79" s="162">
        <v>0</v>
      </c>
      <c r="G79" s="162">
        <v>2</v>
      </c>
      <c r="H79" s="162">
        <v>0.1</v>
      </c>
      <c r="I79" s="162">
        <v>0</v>
      </c>
      <c r="J79" s="163">
        <v>0</v>
      </c>
      <c r="K79" s="162">
        <v>0</v>
      </c>
      <c r="L79" s="163">
        <v>0</v>
      </c>
      <c r="M79" s="163">
        <v>0</v>
      </c>
      <c r="N79" s="163">
        <v>0</v>
      </c>
      <c r="O79" s="163">
        <v>0</v>
      </c>
      <c r="P79" s="163">
        <v>0</v>
      </c>
      <c r="Q79" s="163">
        <v>0</v>
      </c>
      <c r="R79" s="162">
        <v>0</v>
      </c>
      <c r="S79" s="162">
        <v>0</v>
      </c>
      <c r="T79" s="162">
        <v>0</v>
      </c>
      <c r="U79" s="162">
        <v>1.2</v>
      </c>
      <c r="V79" s="162">
        <v>2.9</v>
      </c>
      <c r="W79" s="162">
        <v>0</v>
      </c>
      <c r="X79" s="162">
        <v>0</v>
      </c>
      <c r="Y79" s="162">
        <v>0.1</v>
      </c>
      <c r="Z79" s="162">
        <v>5</v>
      </c>
      <c r="AA79" s="162">
        <v>0</v>
      </c>
      <c r="AB79" s="162">
        <v>0</v>
      </c>
      <c r="AC79" s="162">
        <v>0</v>
      </c>
      <c r="AD79" s="162">
        <v>0</v>
      </c>
      <c r="AE79" s="162">
        <v>0</v>
      </c>
      <c r="AF79" s="162">
        <v>0</v>
      </c>
      <c r="AG79" s="162">
        <v>0</v>
      </c>
      <c r="AH79" s="162">
        <v>0</v>
      </c>
      <c r="AI79" s="159">
        <f t="shared" si="2"/>
        <v>11.299999999999999</v>
      </c>
      <c r="AJ79" s="160"/>
    </row>
    <row r="80" spans="1:36" ht="17.25" customHeight="1" x14ac:dyDescent="0.2">
      <c r="A80" s="153">
        <v>1686</v>
      </c>
      <c r="B80" s="154" t="s">
        <v>74</v>
      </c>
      <c r="C80" s="178"/>
      <c r="D80" s="162">
        <v>0</v>
      </c>
      <c r="E80" s="162">
        <v>0</v>
      </c>
      <c r="F80" s="162">
        <v>0</v>
      </c>
      <c r="G80" s="162">
        <v>0</v>
      </c>
      <c r="H80" s="162">
        <v>0</v>
      </c>
      <c r="I80" s="162">
        <v>0</v>
      </c>
      <c r="J80" s="163">
        <v>0</v>
      </c>
      <c r="K80" s="162">
        <v>0</v>
      </c>
      <c r="L80" s="163">
        <v>0</v>
      </c>
      <c r="M80" s="163">
        <v>0</v>
      </c>
      <c r="N80" s="163">
        <v>0</v>
      </c>
      <c r="O80" s="163">
        <v>0</v>
      </c>
      <c r="P80" s="163">
        <v>0</v>
      </c>
      <c r="Q80" s="163">
        <v>0</v>
      </c>
      <c r="R80" s="162">
        <v>0</v>
      </c>
      <c r="S80" s="162">
        <v>0</v>
      </c>
      <c r="T80" s="162">
        <v>0</v>
      </c>
      <c r="U80" s="162">
        <v>1.4</v>
      </c>
      <c r="V80" s="162">
        <v>0.2</v>
      </c>
      <c r="W80" s="162">
        <v>0</v>
      </c>
      <c r="X80" s="162">
        <v>0</v>
      </c>
      <c r="Y80" s="162">
        <v>0</v>
      </c>
      <c r="Z80" s="162">
        <v>14.2</v>
      </c>
      <c r="AA80" s="162">
        <v>0</v>
      </c>
      <c r="AB80" s="162">
        <v>0</v>
      </c>
      <c r="AC80" s="162">
        <v>0</v>
      </c>
      <c r="AD80" s="162">
        <v>0</v>
      </c>
      <c r="AE80" s="162">
        <v>0</v>
      </c>
      <c r="AF80" s="162">
        <v>0</v>
      </c>
      <c r="AG80" s="162">
        <v>0</v>
      </c>
      <c r="AH80" s="162">
        <v>0</v>
      </c>
      <c r="AI80" s="159">
        <f t="shared" si="2"/>
        <v>15.799999999999999</v>
      </c>
      <c r="AJ80" s="160"/>
    </row>
    <row r="81" spans="1:36" ht="17.25" customHeight="1" x14ac:dyDescent="0.2">
      <c r="A81" s="153">
        <v>1690</v>
      </c>
      <c r="B81" s="154" t="s">
        <v>37</v>
      </c>
      <c r="C81" s="178"/>
      <c r="D81" s="162">
        <v>0</v>
      </c>
      <c r="E81" s="162">
        <v>0</v>
      </c>
      <c r="F81" s="162">
        <v>0</v>
      </c>
      <c r="G81" s="162">
        <v>0.7</v>
      </c>
      <c r="H81" s="162">
        <v>0.2</v>
      </c>
      <c r="I81" s="162">
        <v>0</v>
      </c>
      <c r="J81" s="163">
        <v>0</v>
      </c>
      <c r="K81" s="162">
        <v>0</v>
      </c>
      <c r="L81" s="163">
        <v>0</v>
      </c>
      <c r="M81" s="163">
        <v>0</v>
      </c>
      <c r="N81" s="163">
        <v>0</v>
      </c>
      <c r="O81" s="163">
        <v>0</v>
      </c>
      <c r="P81" s="163">
        <v>0</v>
      </c>
      <c r="Q81" s="163">
        <v>0</v>
      </c>
      <c r="R81" s="162">
        <v>0</v>
      </c>
      <c r="S81" s="162">
        <v>0</v>
      </c>
      <c r="T81" s="162">
        <v>0</v>
      </c>
      <c r="U81" s="162">
        <v>0.9</v>
      </c>
      <c r="V81" s="162">
        <v>0</v>
      </c>
      <c r="W81" s="162">
        <v>1.1000000000000001</v>
      </c>
      <c r="X81" s="162">
        <v>0</v>
      </c>
      <c r="Y81" s="162">
        <v>0</v>
      </c>
      <c r="Z81" s="162">
        <v>9.1</v>
      </c>
      <c r="AA81" s="162">
        <v>0</v>
      </c>
      <c r="AB81" s="162">
        <v>0</v>
      </c>
      <c r="AC81" s="162">
        <v>0</v>
      </c>
      <c r="AD81" s="162">
        <v>0</v>
      </c>
      <c r="AE81" s="162">
        <v>0</v>
      </c>
      <c r="AF81" s="162">
        <v>0</v>
      </c>
      <c r="AG81" s="162">
        <v>0</v>
      </c>
      <c r="AH81" s="162">
        <v>0</v>
      </c>
      <c r="AI81" s="159">
        <f t="shared" si="2"/>
        <v>12</v>
      </c>
      <c r="AJ81" s="160"/>
    </row>
    <row r="82" spans="1:36" ht="17.25" customHeight="1" x14ac:dyDescent="0.2">
      <c r="A82" s="153">
        <v>1800</v>
      </c>
      <c r="B82" s="154" t="s">
        <v>75</v>
      </c>
      <c r="C82" s="178"/>
      <c r="D82" s="162">
        <v>0</v>
      </c>
      <c r="E82" s="162">
        <v>0</v>
      </c>
      <c r="F82" s="162">
        <v>0</v>
      </c>
      <c r="G82" s="162">
        <v>0</v>
      </c>
      <c r="H82" s="162">
        <v>0</v>
      </c>
      <c r="I82" s="162">
        <v>0</v>
      </c>
      <c r="J82" s="163">
        <v>0</v>
      </c>
      <c r="K82" s="162">
        <v>0</v>
      </c>
      <c r="L82" s="163">
        <v>0</v>
      </c>
      <c r="M82" s="163">
        <v>0</v>
      </c>
      <c r="N82" s="163">
        <v>0</v>
      </c>
      <c r="O82" s="163">
        <v>0</v>
      </c>
      <c r="P82" s="163">
        <v>0</v>
      </c>
      <c r="Q82" s="163">
        <v>0.2</v>
      </c>
      <c r="R82" s="162">
        <v>0</v>
      </c>
      <c r="S82" s="162">
        <v>0</v>
      </c>
      <c r="T82" s="162">
        <v>0</v>
      </c>
      <c r="U82" s="162">
        <v>2.2000000000000002</v>
      </c>
      <c r="V82" s="162">
        <v>0</v>
      </c>
      <c r="W82" s="162">
        <v>0</v>
      </c>
      <c r="X82" s="162">
        <v>0</v>
      </c>
      <c r="Y82" s="162">
        <v>0</v>
      </c>
      <c r="Z82" s="162">
        <v>21.8</v>
      </c>
      <c r="AA82" s="162">
        <v>0</v>
      </c>
      <c r="AB82" s="162">
        <v>0</v>
      </c>
      <c r="AC82" s="162">
        <v>0</v>
      </c>
      <c r="AD82" s="162">
        <v>0</v>
      </c>
      <c r="AE82" s="162">
        <v>0</v>
      </c>
      <c r="AF82" s="162">
        <v>0</v>
      </c>
      <c r="AG82" s="162">
        <v>0</v>
      </c>
      <c r="AH82" s="162">
        <v>0</v>
      </c>
      <c r="AI82" s="159">
        <f t="shared" si="2"/>
        <v>24.200000000000003</v>
      </c>
      <c r="AJ82" s="160"/>
    </row>
    <row r="83" spans="1:36" ht="17.25" customHeight="1" x14ac:dyDescent="0.2">
      <c r="A83" s="153">
        <v>1810</v>
      </c>
      <c r="B83" s="154" t="s">
        <v>76</v>
      </c>
      <c r="C83" s="178"/>
      <c r="D83" s="163">
        <v>0.1</v>
      </c>
      <c r="E83" s="162">
        <v>0</v>
      </c>
      <c r="F83" s="162">
        <v>0</v>
      </c>
      <c r="G83" s="162">
        <v>0</v>
      </c>
      <c r="H83" s="162">
        <v>0</v>
      </c>
      <c r="I83" s="162">
        <v>0</v>
      </c>
      <c r="J83" s="163">
        <v>0.1</v>
      </c>
      <c r="K83" s="162">
        <v>0</v>
      </c>
      <c r="L83" s="163">
        <v>0</v>
      </c>
      <c r="M83" s="163">
        <v>0</v>
      </c>
      <c r="N83" s="163">
        <v>0</v>
      </c>
      <c r="O83" s="163">
        <v>0</v>
      </c>
      <c r="P83" s="163">
        <v>0</v>
      </c>
      <c r="Q83" s="163">
        <v>0.2</v>
      </c>
      <c r="R83" s="162">
        <v>0</v>
      </c>
      <c r="S83" s="162">
        <v>0</v>
      </c>
      <c r="T83" s="162">
        <v>0</v>
      </c>
      <c r="U83" s="162">
        <v>3.1</v>
      </c>
      <c r="V83" s="162">
        <v>0.4</v>
      </c>
      <c r="W83" s="162">
        <v>17.600000000000001</v>
      </c>
      <c r="X83" s="162">
        <v>0</v>
      </c>
      <c r="Y83" s="162">
        <v>0.2</v>
      </c>
      <c r="Z83" s="162">
        <v>3.3</v>
      </c>
      <c r="AA83" s="162">
        <v>0</v>
      </c>
      <c r="AB83" s="162">
        <v>0</v>
      </c>
      <c r="AC83" s="162">
        <v>0</v>
      </c>
      <c r="AD83" s="162">
        <v>0</v>
      </c>
      <c r="AE83" s="162">
        <v>0</v>
      </c>
      <c r="AF83" s="162">
        <v>0</v>
      </c>
      <c r="AG83" s="162">
        <v>0</v>
      </c>
      <c r="AH83" s="162">
        <v>0</v>
      </c>
      <c r="AI83" s="159">
        <f t="shared" si="2"/>
        <v>25</v>
      </c>
      <c r="AJ83" s="160"/>
    </row>
    <row r="84" spans="1:36" ht="17.25" customHeight="1" x14ac:dyDescent="0.2">
      <c r="A84" s="153">
        <v>1889</v>
      </c>
      <c r="B84" s="154" t="s">
        <v>77</v>
      </c>
      <c r="C84" s="178"/>
      <c r="D84" s="162">
        <v>0</v>
      </c>
      <c r="E84" s="162">
        <v>0</v>
      </c>
      <c r="F84" s="162">
        <v>0</v>
      </c>
      <c r="G84" s="162">
        <v>0</v>
      </c>
      <c r="H84" s="162">
        <v>0</v>
      </c>
      <c r="I84" s="162">
        <v>0</v>
      </c>
      <c r="J84" s="163">
        <v>0</v>
      </c>
      <c r="K84" s="162">
        <v>0</v>
      </c>
      <c r="L84" s="163">
        <v>0</v>
      </c>
      <c r="M84" s="163">
        <v>0</v>
      </c>
      <c r="N84" s="163">
        <v>0</v>
      </c>
      <c r="O84" s="163">
        <v>0</v>
      </c>
      <c r="P84" s="163">
        <v>0</v>
      </c>
      <c r="Q84" s="163">
        <v>0</v>
      </c>
      <c r="R84" s="162">
        <v>0</v>
      </c>
      <c r="S84" s="162">
        <v>0</v>
      </c>
      <c r="T84" s="162">
        <v>0</v>
      </c>
      <c r="U84" s="162">
        <v>1.8</v>
      </c>
      <c r="V84" s="162">
        <v>0.2</v>
      </c>
      <c r="W84" s="162">
        <v>7.2</v>
      </c>
      <c r="X84" s="162">
        <v>0</v>
      </c>
      <c r="Y84" s="162">
        <v>0.2</v>
      </c>
      <c r="Z84" s="162">
        <v>6.4</v>
      </c>
      <c r="AA84" s="162">
        <v>0</v>
      </c>
      <c r="AB84" s="162">
        <v>0</v>
      </c>
      <c r="AC84" s="162">
        <v>0</v>
      </c>
      <c r="AD84" s="162">
        <v>0</v>
      </c>
      <c r="AE84" s="162">
        <v>0</v>
      </c>
      <c r="AF84" s="162">
        <v>0</v>
      </c>
      <c r="AG84" s="162">
        <v>0</v>
      </c>
      <c r="AH84" s="162">
        <v>0</v>
      </c>
      <c r="AI84" s="159">
        <f t="shared" si="2"/>
        <v>15.799999999999999</v>
      </c>
      <c r="AJ84" s="160"/>
    </row>
    <row r="85" spans="1:36" ht="8.25" customHeight="1" x14ac:dyDescent="0.2">
      <c r="C85" s="183"/>
      <c r="AI85" s="184"/>
      <c r="AJ85" s="217"/>
    </row>
    <row r="86" spans="1:36" ht="17.25" customHeight="1" x14ac:dyDescent="0.2">
      <c r="B86" s="186" t="s">
        <v>78</v>
      </c>
      <c r="C86" s="187">
        <v>19.600000000000001</v>
      </c>
      <c r="D86" s="188">
        <v>0</v>
      </c>
      <c r="E86" s="188">
        <v>0.1</v>
      </c>
      <c r="F86" s="188">
        <v>0.8</v>
      </c>
      <c r="G86" s="188">
        <v>0.7</v>
      </c>
      <c r="H86" s="188">
        <v>1.7</v>
      </c>
      <c r="I86" s="188">
        <v>0.1</v>
      </c>
      <c r="J86" s="188">
        <v>0</v>
      </c>
      <c r="K86" s="188">
        <v>0</v>
      </c>
      <c r="L86" s="188">
        <v>0</v>
      </c>
      <c r="M86" s="188">
        <v>0</v>
      </c>
      <c r="N86" s="188">
        <v>0</v>
      </c>
      <c r="O86" s="188">
        <v>0</v>
      </c>
      <c r="P86" s="188">
        <v>0</v>
      </c>
      <c r="Q86" s="188">
        <v>0</v>
      </c>
      <c r="R86" s="188">
        <v>0</v>
      </c>
      <c r="S86" s="188">
        <v>0</v>
      </c>
      <c r="T86" s="188">
        <v>0.4</v>
      </c>
      <c r="U86" s="188">
        <v>1</v>
      </c>
      <c r="V86" s="189"/>
      <c r="W86" s="189"/>
      <c r="X86" s="189">
        <v>7</v>
      </c>
      <c r="Y86" s="188">
        <v>0.5</v>
      </c>
      <c r="Z86" s="188">
        <v>4.7</v>
      </c>
      <c r="AA86" s="188">
        <v>0</v>
      </c>
      <c r="AB86" s="188">
        <v>0</v>
      </c>
      <c r="AC86" s="188">
        <v>0</v>
      </c>
      <c r="AD86" s="188">
        <v>0</v>
      </c>
      <c r="AE86" s="188">
        <v>0</v>
      </c>
      <c r="AF86" s="190">
        <v>0</v>
      </c>
      <c r="AG86" s="190">
        <v>0</v>
      </c>
      <c r="AH86" s="190">
        <v>0</v>
      </c>
      <c r="AI86" s="150">
        <v>16.3</v>
      </c>
      <c r="AJ86" s="191">
        <f>AI86/C86</f>
        <v>0.83163265306122447</v>
      </c>
    </row>
    <row r="87" spans="1:36" s="192" customFormat="1" ht="12.75" customHeight="1" x14ac:dyDescent="0.2">
      <c r="B87" s="193"/>
      <c r="C87" s="194"/>
      <c r="E87" s="195"/>
      <c r="F87" s="195"/>
      <c r="G87" s="196"/>
      <c r="H87" s="195" t="s">
        <v>79</v>
      </c>
      <c r="I87" s="197"/>
      <c r="K87" s="198"/>
      <c r="L87" s="195" t="s">
        <v>80</v>
      </c>
      <c r="M87" s="197"/>
      <c r="N87" s="197"/>
      <c r="O87" s="197"/>
      <c r="P87" s="195" t="s">
        <v>81</v>
      </c>
      <c r="Q87" s="197"/>
      <c r="R87" s="197"/>
      <c r="S87" s="197"/>
      <c r="T87" s="197"/>
      <c r="U87" s="197" t="s">
        <v>82</v>
      </c>
      <c r="W87" s="197"/>
      <c r="X87" s="197"/>
      <c r="Y87" s="197"/>
      <c r="Z87" s="197"/>
      <c r="AA87" s="197"/>
      <c r="AB87" s="197"/>
      <c r="AC87" s="197"/>
      <c r="AD87" s="197"/>
      <c r="AE87" s="197"/>
      <c r="AF87" s="197"/>
      <c r="AG87" s="197"/>
      <c r="AH87" s="197"/>
      <c r="AI87" s="197"/>
      <c r="AJ87" s="197"/>
    </row>
    <row r="88" spans="1:36" x14ac:dyDescent="0.2">
      <c r="AI88" s="199"/>
      <c r="AJ88" s="200"/>
    </row>
    <row r="89" spans="1:36" x14ac:dyDescent="0.2">
      <c r="AI89" s="201"/>
    </row>
    <row r="90" spans="1:36" x14ac:dyDescent="0.2">
      <c r="AI90" s="201"/>
    </row>
    <row r="91" spans="1:36" x14ac:dyDescent="0.2">
      <c r="AI91" s="201"/>
    </row>
    <row r="92" spans="1:36" x14ac:dyDescent="0.2">
      <c r="AI92" s="201"/>
    </row>
  </sheetData>
  <mergeCells count="7">
    <mergeCell ref="D69:AH69"/>
    <mergeCell ref="J1:Y1"/>
    <mergeCell ref="A41:AJ41"/>
    <mergeCell ref="D51:T51"/>
    <mergeCell ref="V54:W54"/>
    <mergeCell ref="H63:I63"/>
    <mergeCell ref="D65:AH65"/>
  </mergeCells>
  <conditionalFormatting sqref="D52:G53 F54:G54 D57:J58 D60:J62 G59:J59 D66:F68 D73:J73 H76:I76 D85:AJ65536 D77:I78 H80:J82 D43:G49 D55:I56 H43:J50 H64:J64 D74:I75 J74:J78 D83:J84 D42:AJ42 K50:S50 K54:S54 K55:Z64 K70:T70 D1:AJ3 D4:V4 X4:AJ4 D11:U11 Y11:Z11 D20:U20 Y20:Z20 V54 D21:Z23 D5:AJ5 K52:AE52 K53:Z53 D25:Z40 Y24:Z24 D24:V24 AA79:AB79 AA53:AE64 AI79:AJ79 K43:AJ49 AA6:AJ40 AF52:AJ64 K71:AJ78 K80:AJ84 X54:Z54 D12:Z19 J52:J56 H52:I54 AI50:AJ51 D63:G63 J63 AI65:AJ65 H66:AJ68 D65 H70:J72 AI69:AJ70 D6:Z10">
    <cfRule type="cellIs" dxfId="175" priority="27" stopIfTrue="1" operator="equal">
      <formula>0</formula>
    </cfRule>
  </conditionalFormatting>
  <conditionalFormatting sqref="D76:G76">
    <cfRule type="cellIs" dxfId="174" priority="26" stopIfTrue="1" operator="equal">
      <formula>0</formula>
    </cfRule>
  </conditionalFormatting>
  <conditionalFormatting sqref="D50:G50 D51">
    <cfRule type="cellIs" dxfId="173" priority="25" stopIfTrue="1" operator="equal">
      <formula>0</formula>
    </cfRule>
  </conditionalFormatting>
  <conditionalFormatting sqref="D54:E54">
    <cfRule type="cellIs" dxfId="172" priority="24" stopIfTrue="1" operator="equal">
      <formula>0</formula>
    </cfRule>
  </conditionalFormatting>
  <conditionalFormatting sqref="D59:F59">
    <cfRule type="cellIs" dxfId="171" priority="23" stopIfTrue="1" operator="equal">
      <formula>0</formula>
    </cfRule>
  </conditionalFormatting>
  <conditionalFormatting sqref="D64:G64 G66:G68">
    <cfRule type="cellIs" dxfId="170" priority="22" stopIfTrue="1" operator="equal">
      <formula>0</formula>
    </cfRule>
  </conditionalFormatting>
  <conditionalFormatting sqref="D70:F70">
    <cfRule type="cellIs" dxfId="169" priority="21" stopIfTrue="1" operator="equal">
      <formula>0</formula>
    </cfRule>
  </conditionalFormatting>
  <conditionalFormatting sqref="G70">
    <cfRule type="cellIs" dxfId="168" priority="20" stopIfTrue="1" operator="equal">
      <formula>0</formula>
    </cfRule>
  </conditionalFormatting>
  <conditionalFormatting sqref="D71:F71">
    <cfRule type="cellIs" dxfId="167" priority="19" stopIfTrue="1" operator="equal">
      <formula>0</formula>
    </cfRule>
  </conditionalFormatting>
  <conditionalFormatting sqref="G71">
    <cfRule type="cellIs" dxfId="166" priority="18" stopIfTrue="1" operator="equal">
      <formula>0</formula>
    </cfRule>
  </conditionalFormatting>
  <conditionalFormatting sqref="D72:F72">
    <cfRule type="cellIs" dxfId="165" priority="17" stopIfTrue="1" operator="equal">
      <formula>0</formula>
    </cfRule>
  </conditionalFormatting>
  <conditionalFormatting sqref="G72">
    <cfRule type="cellIs" dxfId="164" priority="16" stopIfTrue="1" operator="equal">
      <formula>0</formula>
    </cfRule>
  </conditionalFormatting>
  <conditionalFormatting sqref="D80:G80">
    <cfRule type="cellIs" dxfId="163" priority="15" stopIfTrue="1" operator="equal">
      <formula>0</formula>
    </cfRule>
  </conditionalFormatting>
  <conditionalFormatting sqref="D81:G81">
    <cfRule type="cellIs" dxfId="162" priority="14" stopIfTrue="1" operator="equal">
      <formula>0</formula>
    </cfRule>
  </conditionalFormatting>
  <conditionalFormatting sqref="D82:G82">
    <cfRule type="cellIs" dxfId="161" priority="13" stopIfTrue="1" operator="equal">
      <formula>0</formula>
    </cfRule>
  </conditionalFormatting>
  <conditionalFormatting sqref="T54:U54">
    <cfRule type="cellIs" dxfId="160" priority="12" stopIfTrue="1" operator="equal">
      <formula>0</formula>
    </cfRule>
  </conditionalFormatting>
  <conditionalFormatting sqref="V11 X11">
    <cfRule type="cellIs" dxfId="159" priority="11" stopIfTrue="1" operator="equal">
      <formula>0</formula>
    </cfRule>
  </conditionalFormatting>
  <conditionalFormatting sqref="V20 X20">
    <cfRule type="cellIs" dxfId="158" priority="10" stopIfTrue="1" operator="equal">
      <formula>0</formula>
    </cfRule>
  </conditionalFormatting>
  <conditionalFormatting sqref="D79:Z79">
    <cfRule type="cellIs" dxfId="157" priority="9" stopIfTrue="1" operator="equal">
      <formula>0</formula>
    </cfRule>
  </conditionalFormatting>
  <conditionalFormatting sqref="T50:AH50 U51:AH51">
    <cfRule type="cellIs" dxfId="156" priority="8" stopIfTrue="1" operator="equal">
      <formula>0</formula>
    </cfRule>
  </conditionalFormatting>
  <conditionalFormatting sqref="U70:AH70">
    <cfRule type="cellIs" dxfId="155" priority="7" stopIfTrue="1" operator="equal">
      <formula>0</formula>
    </cfRule>
  </conditionalFormatting>
  <conditionalFormatting sqref="AC79:AH79">
    <cfRule type="cellIs" dxfId="154" priority="6" stopIfTrue="1" operator="equal">
      <formula>0</formula>
    </cfRule>
  </conditionalFormatting>
  <conditionalFormatting sqref="H63">
    <cfRule type="cellIs" dxfId="153" priority="5" stopIfTrue="1" operator="equal">
      <formula>0</formula>
    </cfRule>
  </conditionalFormatting>
  <conditionalFormatting sqref="D69">
    <cfRule type="cellIs" dxfId="152" priority="4" stopIfTrue="1" operator="equal">
      <formula>0</formula>
    </cfRule>
  </conditionalFormatting>
  <conditionalFormatting sqref="W4">
    <cfRule type="cellIs" dxfId="151" priority="3" stopIfTrue="1" operator="equal">
      <formula>0</formula>
    </cfRule>
  </conditionalFormatting>
  <conditionalFormatting sqref="W11">
    <cfRule type="cellIs" dxfId="150" priority="2" stopIfTrue="1" operator="equal">
      <formula>0</formula>
    </cfRule>
  </conditionalFormatting>
  <conditionalFormatting sqref="W20">
    <cfRule type="cellIs" dxfId="149" priority="1" stopIfTrue="1" operator="equal">
      <formula>0</formula>
    </cfRule>
  </conditionalFormatting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94"/>
  <sheetViews>
    <sheetView topLeftCell="A61" workbookViewId="0">
      <selection activeCell="H20" sqref="H20"/>
    </sheetView>
  </sheetViews>
  <sheetFormatPr defaultColWidth="9.140625" defaultRowHeight="12.75" x14ac:dyDescent="0.2"/>
  <cols>
    <col min="1" max="1" width="5" style="138" bestFit="1" customWidth="1"/>
    <col min="2" max="2" width="26.42578125" style="143" bestFit="1" customWidth="1"/>
    <col min="3" max="3" width="6.28515625" style="144" customWidth="1"/>
    <col min="4" max="33" width="4.7109375" style="145" customWidth="1"/>
    <col min="34" max="34" width="5.85546875" style="147" customWidth="1"/>
    <col min="35" max="35" width="6.140625" style="141" bestFit="1" customWidth="1"/>
    <col min="36" max="16384" width="9.140625" style="142"/>
  </cols>
  <sheetData>
    <row r="1" spans="1:35" x14ac:dyDescent="0.2">
      <c r="B1" s="139"/>
      <c r="C1" s="140"/>
      <c r="D1" s="140"/>
      <c r="E1" s="140"/>
      <c r="F1" s="140"/>
      <c r="G1" s="140"/>
      <c r="H1" s="140"/>
      <c r="I1" s="140"/>
      <c r="J1" s="385" t="s">
        <v>98</v>
      </c>
      <c r="K1" s="386"/>
      <c r="L1" s="386"/>
      <c r="M1" s="386"/>
      <c r="N1" s="386"/>
      <c r="O1" s="386"/>
      <c r="P1" s="386"/>
      <c r="Q1" s="386"/>
      <c r="R1" s="386"/>
      <c r="S1" s="386"/>
      <c r="T1" s="386"/>
      <c r="U1" s="386"/>
      <c r="V1" s="386"/>
      <c r="W1" s="386"/>
      <c r="X1" s="386"/>
      <c r="Y1" s="386"/>
      <c r="Z1" s="140"/>
      <c r="AA1" s="140"/>
      <c r="AB1" s="140"/>
      <c r="AC1" s="140"/>
      <c r="AD1" s="140"/>
      <c r="AE1" s="140"/>
      <c r="AF1" s="140"/>
      <c r="AG1" s="140"/>
      <c r="AH1" s="140"/>
    </row>
    <row r="2" spans="1:35" ht="11.25" customHeight="1" x14ac:dyDescent="0.2"/>
    <row r="3" spans="1:35" s="152" customFormat="1" ht="37.5" customHeight="1" x14ac:dyDescent="0.25">
      <c r="A3" s="336" t="s">
        <v>0</v>
      </c>
      <c r="B3" s="337" t="s">
        <v>1</v>
      </c>
      <c r="C3" s="150" t="s">
        <v>2</v>
      </c>
      <c r="D3" s="148">
        <v>1</v>
      </c>
      <c r="E3" s="148">
        <v>2</v>
      </c>
      <c r="F3" s="148">
        <v>3</v>
      </c>
      <c r="G3" s="148">
        <v>4</v>
      </c>
      <c r="H3" s="148">
        <v>5</v>
      </c>
      <c r="I3" s="148">
        <v>6</v>
      </c>
      <c r="J3" s="148">
        <v>7</v>
      </c>
      <c r="K3" s="148">
        <v>8</v>
      </c>
      <c r="L3" s="148">
        <v>9</v>
      </c>
      <c r="M3" s="148">
        <v>10</v>
      </c>
      <c r="N3" s="148">
        <v>11</v>
      </c>
      <c r="O3" s="148">
        <v>12</v>
      </c>
      <c r="P3" s="148">
        <v>13</v>
      </c>
      <c r="Q3" s="148">
        <v>14</v>
      </c>
      <c r="R3" s="148">
        <v>15</v>
      </c>
      <c r="S3" s="148">
        <v>16</v>
      </c>
      <c r="T3" s="148">
        <v>17</v>
      </c>
      <c r="U3" s="148">
        <v>18</v>
      </c>
      <c r="V3" s="148">
        <v>19</v>
      </c>
      <c r="W3" s="148">
        <v>20</v>
      </c>
      <c r="X3" s="148">
        <v>21</v>
      </c>
      <c r="Y3" s="148">
        <v>22</v>
      </c>
      <c r="Z3" s="148">
        <v>23</v>
      </c>
      <c r="AA3" s="148">
        <v>24</v>
      </c>
      <c r="AB3" s="148">
        <v>25</v>
      </c>
      <c r="AC3" s="148">
        <v>26</v>
      </c>
      <c r="AD3" s="148">
        <v>27</v>
      </c>
      <c r="AE3" s="148">
        <v>28</v>
      </c>
      <c r="AF3" s="148">
        <v>29</v>
      </c>
      <c r="AG3" s="148">
        <v>30</v>
      </c>
      <c r="AH3" s="150" t="s">
        <v>3</v>
      </c>
      <c r="AI3" s="151" t="s">
        <v>4</v>
      </c>
    </row>
    <row r="4" spans="1:35" s="161" customFormat="1" ht="17.25" customHeight="1" x14ac:dyDescent="0.2">
      <c r="A4" s="333">
        <v>10</v>
      </c>
      <c r="B4" s="334" t="s">
        <v>5</v>
      </c>
      <c r="C4" s="343">
        <v>2.2999999999999998</v>
      </c>
      <c r="D4" s="156">
        <v>0</v>
      </c>
      <c r="E4" s="156">
        <v>0</v>
      </c>
      <c r="F4" s="156">
        <v>0</v>
      </c>
      <c r="G4" s="156">
        <v>0</v>
      </c>
      <c r="H4" s="156">
        <v>0</v>
      </c>
      <c r="I4" s="156">
        <v>0</v>
      </c>
      <c r="J4" s="156">
        <v>0</v>
      </c>
      <c r="K4" s="156">
        <v>0</v>
      </c>
      <c r="L4" s="156">
        <v>0</v>
      </c>
      <c r="M4" s="156">
        <v>0</v>
      </c>
      <c r="N4" s="156">
        <v>0</v>
      </c>
      <c r="O4" s="156">
        <v>0</v>
      </c>
      <c r="P4" s="156">
        <v>0</v>
      </c>
      <c r="Q4" s="156">
        <v>0</v>
      </c>
      <c r="R4" s="156">
        <v>0</v>
      </c>
      <c r="S4" s="156">
        <v>0</v>
      </c>
      <c r="T4" s="156">
        <v>0</v>
      </c>
      <c r="U4" s="156">
        <v>0</v>
      </c>
      <c r="V4" s="156">
        <v>0</v>
      </c>
      <c r="W4" s="156">
        <v>0</v>
      </c>
      <c r="X4" s="156">
        <v>0</v>
      </c>
      <c r="Y4" s="156">
        <v>0</v>
      </c>
      <c r="Z4" s="156">
        <v>0</v>
      </c>
      <c r="AA4" s="156">
        <v>0</v>
      </c>
      <c r="AB4" s="156">
        <v>0</v>
      </c>
      <c r="AC4" s="156">
        <v>0</v>
      </c>
      <c r="AD4" s="156">
        <v>0</v>
      </c>
      <c r="AE4" s="156">
        <v>0</v>
      </c>
      <c r="AF4" s="156">
        <v>0</v>
      </c>
      <c r="AG4" s="156">
        <v>0</v>
      </c>
      <c r="AH4" s="159">
        <f>SUM(D4:AG4)</f>
        <v>0</v>
      </c>
      <c r="AI4" s="160">
        <f t="shared" ref="AI4:AI38" si="0">AH4/C4</f>
        <v>0</v>
      </c>
    </row>
    <row r="5" spans="1:35" s="152" customFormat="1" ht="17.25" customHeight="1" x14ac:dyDescent="0.2">
      <c r="A5" s="153">
        <v>38</v>
      </c>
      <c r="B5" s="154" t="s">
        <v>6</v>
      </c>
      <c r="C5" s="218">
        <v>0.3</v>
      </c>
      <c r="D5" s="162">
        <v>0</v>
      </c>
      <c r="E5" s="162">
        <v>0</v>
      </c>
      <c r="F5" s="162">
        <v>0</v>
      </c>
      <c r="G5" s="162">
        <v>0</v>
      </c>
      <c r="H5" s="162">
        <v>0</v>
      </c>
      <c r="I5" s="162">
        <v>0</v>
      </c>
      <c r="J5" s="162">
        <v>0</v>
      </c>
      <c r="K5" s="162">
        <v>0</v>
      </c>
      <c r="L5" s="162">
        <v>0</v>
      </c>
      <c r="M5" s="162">
        <v>0</v>
      </c>
      <c r="N5" s="162">
        <v>0</v>
      </c>
      <c r="O5" s="162">
        <v>0</v>
      </c>
      <c r="P5" s="162">
        <v>0</v>
      </c>
      <c r="Q5" s="162">
        <v>0</v>
      </c>
      <c r="R5" s="163">
        <v>0</v>
      </c>
      <c r="S5" s="163">
        <v>0</v>
      </c>
      <c r="T5" s="163">
        <v>0</v>
      </c>
      <c r="U5" s="163">
        <v>0</v>
      </c>
      <c r="V5" s="163">
        <v>0</v>
      </c>
      <c r="W5" s="163">
        <v>0</v>
      </c>
      <c r="X5" s="163">
        <v>0</v>
      </c>
      <c r="Y5" s="162">
        <v>0</v>
      </c>
      <c r="Z5" s="162">
        <v>0</v>
      </c>
      <c r="AA5" s="162">
        <v>0</v>
      </c>
      <c r="AB5" s="162">
        <v>0</v>
      </c>
      <c r="AC5" s="162">
        <v>0</v>
      </c>
      <c r="AD5" s="162">
        <v>0</v>
      </c>
      <c r="AE5" s="162">
        <v>0</v>
      </c>
      <c r="AF5" s="162">
        <v>0</v>
      </c>
      <c r="AG5" s="162">
        <v>0</v>
      </c>
      <c r="AH5" s="159">
        <f t="shared" ref="AH5:AH38" si="1">SUM(D5:AG5)</f>
        <v>0</v>
      </c>
      <c r="AI5" s="160">
        <f t="shared" si="0"/>
        <v>0</v>
      </c>
    </row>
    <row r="6" spans="1:35" s="152" customFormat="1" ht="17.25" customHeight="1" x14ac:dyDescent="0.2">
      <c r="A6" s="153">
        <v>40</v>
      </c>
      <c r="B6" s="154" t="s">
        <v>7</v>
      </c>
      <c r="C6" s="218">
        <v>1.8</v>
      </c>
      <c r="D6" s="162">
        <v>0</v>
      </c>
      <c r="E6" s="162">
        <v>0</v>
      </c>
      <c r="F6" s="162">
        <v>0</v>
      </c>
      <c r="G6" s="162">
        <v>0</v>
      </c>
      <c r="H6" s="162">
        <v>0</v>
      </c>
      <c r="I6" s="162">
        <v>0</v>
      </c>
      <c r="J6" s="162">
        <v>0</v>
      </c>
      <c r="K6" s="162">
        <v>0</v>
      </c>
      <c r="L6" s="162">
        <v>0</v>
      </c>
      <c r="M6" s="162">
        <v>0</v>
      </c>
      <c r="N6" s="162">
        <v>0</v>
      </c>
      <c r="O6" s="162">
        <v>0</v>
      </c>
      <c r="P6" s="162">
        <v>0</v>
      </c>
      <c r="Q6" s="162">
        <v>0</v>
      </c>
      <c r="R6" s="163">
        <v>0</v>
      </c>
      <c r="S6" s="163">
        <v>0</v>
      </c>
      <c r="T6" s="163">
        <v>0</v>
      </c>
      <c r="U6" s="163">
        <v>0</v>
      </c>
      <c r="V6" s="163">
        <v>0</v>
      </c>
      <c r="W6" s="163">
        <v>0</v>
      </c>
      <c r="X6" s="163">
        <v>0</v>
      </c>
      <c r="Y6" s="162">
        <v>0</v>
      </c>
      <c r="Z6" s="162">
        <v>0</v>
      </c>
      <c r="AA6" s="162">
        <v>0</v>
      </c>
      <c r="AB6" s="162">
        <v>0</v>
      </c>
      <c r="AC6" s="162">
        <v>0</v>
      </c>
      <c r="AD6" s="162">
        <v>0</v>
      </c>
      <c r="AE6" s="162">
        <v>0</v>
      </c>
      <c r="AF6" s="162">
        <v>0</v>
      </c>
      <c r="AG6" s="162">
        <v>0</v>
      </c>
      <c r="AH6" s="159">
        <f t="shared" si="1"/>
        <v>0</v>
      </c>
      <c r="AI6" s="160">
        <f t="shared" si="0"/>
        <v>0</v>
      </c>
    </row>
    <row r="7" spans="1:35" s="152" customFormat="1" ht="17.25" customHeight="1" x14ac:dyDescent="0.2">
      <c r="A7" s="153">
        <v>63</v>
      </c>
      <c r="B7" s="154" t="s">
        <v>8</v>
      </c>
      <c r="C7" s="218">
        <v>2.5</v>
      </c>
      <c r="D7" s="162">
        <v>0</v>
      </c>
      <c r="E7" s="162">
        <v>0</v>
      </c>
      <c r="F7" s="162">
        <v>0</v>
      </c>
      <c r="G7" s="162">
        <v>0</v>
      </c>
      <c r="H7" s="162">
        <v>0</v>
      </c>
      <c r="I7" s="162">
        <v>0</v>
      </c>
      <c r="J7" s="162">
        <v>0</v>
      </c>
      <c r="K7" s="162">
        <v>0</v>
      </c>
      <c r="L7" s="162">
        <v>0</v>
      </c>
      <c r="M7" s="162">
        <v>0</v>
      </c>
      <c r="N7" s="162">
        <v>0</v>
      </c>
      <c r="O7" s="162">
        <v>0</v>
      </c>
      <c r="P7" s="162">
        <v>0</v>
      </c>
      <c r="Q7" s="162">
        <v>0</v>
      </c>
      <c r="R7" s="163">
        <v>0</v>
      </c>
      <c r="S7" s="163">
        <v>0</v>
      </c>
      <c r="T7" s="163">
        <v>0</v>
      </c>
      <c r="U7" s="163">
        <v>0</v>
      </c>
      <c r="V7" s="163">
        <v>0</v>
      </c>
      <c r="W7" s="163">
        <v>0</v>
      </c>
      <c r="X7" s="163">
        <v>0</v>
      </c>
      <c r="Y7" s="162">
        <v>0</v>
      </c>
      <c r="Z7" s="162">
        <v>0</v>
      </c>
      <c r="AA7" s="162">
        <v>0</v>
      </c>
      <c r="AB7" s="162">
        <v>0</v>
      </c>
      <c r="AC7" s="162">
        <v>0</v>
      </c>
      <c r="AD7" s="162">
        <v>0</v>
      </c>
      <c r="AE7" s="162">
        <v>0</v>
      </c>
      <c r="AF7" s="162">
        <v>0</v>
      </c>
      <c r="AG7" s="162">
        <v>0</v>
      </c>
      <c r="AH7" s="159">
        <f t="shared" si="1"/>
        <v>0</v>
      </c>
      <c r="AI7" s="160">
        <f t="shared" si="0"/>
        <v>0</v>
      </c>
    </row>
    <row r="8" spans="1:35" s="152" customFormat="1" ht="17.25" customHeight="1" x14ac:dyDescent="0.2">
      <c r="A8" s="153">
        <v>82</v>
      </c>
      <c r="B8" s="154" t="s">
        <v>9</v>
      </c>
      <c r="C8" s="218">
        <v>0.7</v>
      </c>
      <c r="D8" s="162">
        <v>0</v>
      </c>
      <c r="E8" s="162">
        <v>0</v>
      </c>
      <c r="F8" s="162">
        <v>0</v>
      </c>
      <c r="G8" s="162">
        <v>0</v>
      </c>
      <c r="H8" s="162">
        <v>0</v>
      </c>
      <c r="I8" s="162">
        <v>0</v>
      </c>
      <c r="J8" s="162">
        <v>0</v>
      </c>
      <c r="K8" s="162">
        <v>0</v>
      </c>
      <c r="L8" s="162">
        <v>0</v>
      </c>
      <c r="M8" s="162">
        <v>0</v>
      </c>
      <c r="N8" s="162">
        <v>0</v>
      </c>
      <c r="O8" s="162">
        <v>0</v>
      </c>
      <c r="P8" s="162">
        <v>0</v>
      </c>
      <c r="Q8" s="162">
        <v>0</v>
      </c>
      <c r="R8" s="163">
        <v>0</v>
      </c>
      <c r="S8" s="163">
        <v>0</v>
      </c>
      <c r="T8" s="163">
        <v>0</v>
      </c>
      <c r="U8" s="163">
        <v>0</v>
      </c>
      <c r="V8" s="163">
        <v>0</v>
      </c>
      <c r="W8" s="163">
        <v>0</v>
      </c>
      <c r="X8" s="163">
        <v>0</v>
      </c>
      <c r="Y8" s="162">
        <v>0</v>
      </c>
      <c r="Z8" s="162">
        <v>0</v>
      </c>
      <c r="AA8" s="162">
        <v>0</v>
      </c>
      <c r="AB8" s="162">
        <v>0</v>
      </c>
      <c r="AC8" s="162">
        <v>0</v>
      </c>
      <c r="AD8" s="162">
        <v>0</v>
      </c>
      <c r="AE8" s="162">
        <v>0</v>
      </c>
      <c r="AF8" s="162">
        <v>0</v>
      </c>
      <c r="AG8" s="162">
        <v>0</v>
      </c>
      <c r="AH8" s="159">
        <f t="shared" si="1"/>
        <v>0</v>
      </c>
      <c r="AI8" s="160">
        <f t="shared" si="0"/>
        <v>0</v>
      </c>
    </row>
    <row r="9" spans="1:35" ht="17.25" customHeight="1" x14ac:dyDescent="0.2">
      <c r="A9" s="153">
        <v>90</v>
      </c>
      <c r="B9" s="168" t="s">
        <v>84</v>
      </c>
      <c r="C9" s="218">
        <v>1.4</v>
      </c>
      <c r="D9" s="162">
        <v>0</v>
      </c>
      <c r="E9" s="162">
        <v>0</v>
      </c>
      <c r="F9" s="162">
        <v>0</v>
      </c>
      <c r="G9" s="162">
        <v>0</v>
      </c>
      <c r="H9" s="162">
        <v>0</v>
      </c>
      <c r="I9" s="162">
        <v>0</v>
      </c>
      <c r="J9" s="162">
        <v>0</v>
      </c>
      <c r="K9" s="162">
        <v>0</v>
      </c>
      <c r="L9" s="162">
        <v>0</v>
      </c>
      <c r="M9" s="162">
        <v>0</v>
      </c>
      <c r="N9" s="162">
        <v>0</v>
      </c>
      <c r="O9" s="162">
        <v>0</v>
      </c>
      <c r="P9" s="162">
        <v>0.5</v>
      </c>
      <c r="Q9" s="162">
        <v>0</v>
      </c>
      <c r="R9" s="163">
        <v>0</v>
      </c>
      <c r="S9" s="163">
        <v>0</v>
      </c>
      <c r="T9" s="163">
        <v>0</v>
      </c>
      <c r="U9" s="163">
        <v>0</v>
      </c>
      <c r="V9" s="163">
        <v>0</v>
      </c>
      <c r="W9" s="163">
        <v>0</v>
      </c>
      <c r="X9" s="163">
        <v>0</v>
      </c>
      <c r="Y9" s="162">
        <v>0</v>
      </c>
      <c r="Z9" s="162">
        <v>0</v>
      </c>
      <c r="AA9" s="162">
        <v>0</v>
      </c>
      <c r="AB9" s="162">
        <v>0</v>
      </c>
      <c r="AC9" s="162">
        <v>0</v>
      </c>
      <c r="AD9" s="162">
        <v>0</v>
      </c>
      <c r="AE9" s="162">
        <v>0</v>
      </c>
      <c r="AF9" s="162">
        <v>0</v>
      </c>
      <c r="AG9" s="162">
        <v>0</v>
      </c>
      <c r="AH9" s="159">
        <f t="shared" si="1"/>
        <v>0.5</v>
      </c>
      <c r="AI9" s="160">
        <f t="shared" si="0"/>
        <v>0.35714285714285715</v>
      </c>
    </row>
    <row r="10" spans="1:35" ht="17.25" customHeight="1" x14ac:dyDescent="0.2">
      <c r="A10" s="153">
        <v>94</v>
      </c>
      <c r="B10" s="154" t="s">
        <v>10</v>
      </c>
      <c r="C10" s="218">
        <v>0.8</v>
      </c>
      <c r="D10" s="162">
        <v>0</v>
      </c>
      <c r="E10" s="162">
        <v>0</v>
      </c>
      <c r="F10" s="162">
        <v>0</v>
      </c>
      <c r="G10" s="162">
        <v>0</v>
      </c>
      <c r="H10" s="162">
        <v>0</v>
      </c>
      <c r="I10" s="162">
        <v>0</v>
      </c>
      <c r="J10" s="162">
        <v>0</v>
      </c>
      <c r="K10" s="162">
        <v>0</v>
      </c>
      <c r="L10" s="162">
        <v>0</v>
      </c>
      <c r="M10" s="162">
        <v>0</v>
      </c>
      <c r="N10" s="162">
        <v>0</v>
      </c>
      <c r="O10" s="162">
        <v>0</v>
      </c>
      <c r="P10" s="162">
        <v>0</v>
      </c>
      <c r="Q10" s="162">
        <v>0</v>
      </c>
      <c r="R10" s="163">
        <v>0</v>
      </c>
      <c r="S10" s="163">
        <v>0</v>
      </c>
      <c r="T10" s="163">
        <v>0</v>
      </c>
      <c r="U10" s="163">
        <v>0</v>
      </c>
      <c r="V10" s="163">
        <v>0</v>
      </c>
      <c r="W10" s="163">
        <v>0</v>
      </c>
      <c r="X10" s="163">
        <v>0</v>
      </c>
      <c r="Y10" s="162">
        <v>0</v>
      </c>
      <c r="Z10" s="162">
        <v>0</v>
      </c>
      <c r="AA10" s="162">
        <v>0</v>
      </c>
      <c r="AB10" s="162">
        <v>0</v>
      </c>
      <c r="AC10" s="162">
        <v>0</v>
      </c>
      <c r="AD10" s="162">
        <v>0</v>
      </c>
      <c r="AE10" s="162">
        <v>0</v>
      </c>
      <c r="AF10" s="162">
        <v>0</v>
      </c>
      <c r="AG10" s="162">
        <v>0</v>
      </c>
      <c r="AH10" s="159">
        <f t="shared" si="1"/>
        <v>0</v>
      </c>
      <c r="AI10" s="160">
        <f t="shared" si="0"/>
        <v>0</v>
      </c>
    </row>
    <row r="11" spans="1:35" ht="17.25" customHeight="1" x14ac:dyDescent="0.2">
      <c r="A11" s="153">
        <v>105</v>
      </c>
      <c r="B11" s="154" t="s">
        <v>85</v>
      </c>
      <c r="C11" s="218">
        <v>4.8</v>
      </c>
      <c r="D11" s="162">
        <v>0</v>
      </c>
      <c r="E11" s="162">
        <v>0</v>
      </c>
      <c r="F11" s="162">
        <v>0</v>
      </c>
      <c r="G11" s="162">
        <v>0</v>
      </c>
      <c r="H11" s="162">
        <v>0</v>
      </c>
      <c r="I11" s="162">
        <v>0</v>
      </c>
      <c r="J11" s="162">
        <v>0</v>
      </c>
      <c r="K11" s="162">
        <v>0</v>
      </c>
      <c r="L11" s="162">
        <v>0</v>
      </c>
      <c r="M11" s="162">
        <v>0</v>
      </c>
      <c r="N11" s="162">
        <v>0</v>
      </c>
      <c r="O11" s="162">
        <v>0</v>
      </c>
      <c r="P11" s="162">
        <v>0.6</v>
      </c>
      <c r="Q11" s="162">
        <v>0</v>
      </c>
      <c r="R11" s="163">
        <v>0</v>
      </c>
      <c r="S11" s="163">
        <v>0</v>
      </c>
      <c r="T11" s="163">
        <v>0</v>
      </c>
      <c r="U11" s="163">
        <v>0</v>
      </c>
      <c r="V11" s="163">
        <v>0</v>
      </c>
      <c r="W11" s="163">
        <v>0</v>
      </c>
      <c r="X11" s="163">
        <v>0</v>
      </c>
      <c r="Y11" s="162">
        <v>0</v>
      </c>
      <c r="Z11" s="162">
        <v>0</v>
      </c>
      <c r="AA11" s="162">
        <v>0</v>
      </c>
      <c r="AB11" s="162">
        <v>0</v>
      </c>
      <c r="AC11" s="162">
        <v>0</v>
      </c>
      <c r="AD11" s="162">
        <v>0</v>
      </c>
      <c r="AE11" s="162">
        <v>0</v>
      </c>
      <c r="AF11" s="162">
        <v>0</v>
      </c>
      <c r="AG11" s="162">
        <v>0</v>
      </c>
      <c r="AH11" s="159">
        <f t="shared" si="1"/>
        <v>0.6</v>
      </c>
      <c r="AI11" s="160">
        <f t="shared" si="0"/>
        <v>0.125</v>
      </c>
    </row>
    <row r="12" spans="1:35" ht="17.25" customHeight="1" x14ac:dyDescent="0.2">
      <c r="A12" s="153">
        <v>120</v>
      </c>
      <c r="B12" s="154" t="s">
        <v>12</v>
      </c>
      <c r="C12" s="218">
        <v>8.8000000000000007</v>
      </c>
      <c r="D12" s="162">
        <v>0</v>
      </c>
      <c r="E12" s="162">
        <v>0</v>
      </c>
      <c r="F12" s="162">
        <v>0</v>
      </c>
      <c r="G12" s="162">
        <v>0</v>
      </c>
      <c r="H12" s="162">
        <v>0</v>
      </c>
      <c r="I12" s="162">
        <v>0</v>
      </c>
      <c r="J12" s="162">
        <v>0</v>
      </c>
      <c r="K12" s="162">
        <v>0</v>
      </c>
      <c r="L12" s="162">
        <v>0</v>
      </c>
      <c r="M12" s="162">
        <v>0</v>
      </c>
      <c r="N12" s="162">
        <v>0</v>
      </c>
      <c r="O12" s="162">
        <v>0</v>
      </c>
      <c r="P12" s="162">
        <v>0</v>
      </c>
      <c r="Q12" s="162">
        <v>0</v>
      </c>
      <c r="R12" s="163">
        <v>0</v>
      </c>
      <c r="S12" s="163">
        <v>0</v>
      </c>
      <c r="T12" s="163">
        <v>0</v>
      </c>
      <c r="U12" s="163">
        <v>0</v>
      </c>
      <c r="V12" s="163">
        <v>0</v>
      </c>
      <c r="W12" s="163">
        <v>0</v>
      </c>
      <c r="X12" s="163">
        <v>0</v>
      </c>
      <c r="Y12" s="162">
        <v>0</v>
      </c>
      <c r="Z12" s="162">
        <v>0</v>
      </c>
      <c r="AA12" s="162">
        <v>0</v>
      </c>
      <c r="AB12" s="162">
        <v>0</v>
      </c>
      <c r="AC12" s="162">
        <v>0</v>
      </c>
      <c r="AD12" s="162">
        <v>0</v>
      </c>
      <c r="AE12" s="162">
        <v>0</v>
      </c>
      <c r="AF12" s="162">
        <v>0</v>
      </c>
      <c r="AG12" s="162">
        <v>0</v>
      </c>
      <c r="AH12" s="159">
        <f t="shared" si="1"/>
        <v>0</v>
      </c>
      <c r="AI12" s="160">
        <f t="shared" si="0"/>
        <v>0</v>
      </c>
    </row>
    <row r="13" spans="1:35" ht="17.25" customHeight="1" x14ac:dyDescent="0.2">
      <c r="A13" s="153">
        <v>130</v>
      </c>
      <c r="B13" s="154" t="s">
        <v>13</v>
      </c>
      <c r="C13" s="218">
        <v>11.2</v>
      </c>
      <c r="D13" s="162">
        <v>0</v>
      </c>
      <c r="E13" s="162">
        <v>0</v>
      </c>
      <c r="F13" s="162">
        <v>0</v>
      </c>
      <c r="G13" s="162">
        <v>0</v>
      </c>
      <c r="H13" s="162">
        <v>0</v>
      </c>
      <c r="I13" s="162">
        <v>0</v>
      </c>
      <c r="J13" s="162">
        <v>0</v>
      </c>
      <c r="K13" s="162">
        <v>0</v>
      </c>
      <c r="L13" s="162">
        <v>0</v>
      </c>
      <c r="M13" s="162">
        <v>0</v>
      </c>
      <c r="N13" s="162">
        <v>0</v>
      </c>
      <c r="O13" s="162">
        <v>0</v>
      </c>
      <c r="P13" s="162">
        <v>0</v>
      </c>
      <c r="Q13" s="162">
        <v>0</v>
      </c>
      <c r="R13" s="163">
        <v>0</v>
      </c>
      <c r="S13" s="163">
        <v>0</v>
      </c>
      <c r="T13" s="163">
        <v>0</v>
      </c>
      <c r="U13" s="163">
        <v>0</v>
      </c>
      <c r="V13" s="163">
        <v>0</v>
      </c>
      <c r="W13" s="163">
        <v>0</v>
      </c>
      <c r="X13" s="163">
        <v>0</v>
      </c>
      <c r="Y13" s="162">
        <v>0</v>
      </c>
      <c r="Z13" s="162">
        <v>0</v>
      </c>
      <c r="AA13" s="162">
        <v>0</v>
      </c>
      <c r="AB13" s="162">
        <v>0</v>
      </c>
      <c r="AC13" s="162">
        <v>0</v>
      </c>
      <c r="AD13" s="162">
        <v>0</v>
      </c>
      <c r="AE13" s="162">
        <v>0</v>
      </c>
      <c r="AF13" s="162">
        <v>0</v>
      </c>
      <c r="AG13" s="162">
        <v>0</v>
      </c>
      <c r="AH13" s="159">
        <f t="shared" si="1"/>
        <v>0</v>
      </c>
      <c r="AI13" s="160">
        <f t="shared" si="0"/>
        <v>0</v>
      </c>
    </row>
    <row r="14" spans="1:35" ht="17.25" customHeight="1" x14ac:dyDescent="0.2">
      <c r="A14" s="153">
        <v>160</v>
      </c>
      <c r="B14" s="168" t="s">
        <v>14</v>
      </c>
      <c r="C14" s="218">
        <v>5.4</v>
      </c>
      <c r="D14" s="162">
        <v>0</v>
      </c>
      <c r="E14" s="162">
        <v>0</v>
      </c>
      <c r="F14" s="162">
        <v>0</v>
      </c>
      <c r="G14" s="162">
        <v>0</v>
      </c>
      <c r="H14" s="162">
        <v>0</v>
      </c>
      <c r="I14" s="162">
        <v>0</v>
      </c>
      <c r="J14" s="162">
        <v>0</v>
      </c>
      <c r="K14" s="162">
        <v>0</v>
      </c>
      <c r="L14" s="162">
        <v>0</v>
      </c>
      <c r="M14" s="162">
        <v>0</v>
      </c>
      <c r="N14" s="162">
        <v>0</v>
      </c>
      <c r="O14" s="162">
        <v>0</v>
      </c>
      <c r="P14" s="162">
        <v>0</v>
      </c>
      <c r="Q14" s="162">
        <v>0</v>
      </c>
      <c r="R14" s="163">
        <v>0</v>
      </c>
      <c r="S14" s="163">
        <v>0</v>
      </c>
      <c r="T14" s="163">
        <v>0</v>
      </c>
      <c r="U14" s="163">
        <v>0</v>
      </c>
      <c r="V14" s="163">
        <v>0</v>
      </c>
      <c r="W14" s="163">
        <v>0</v>
      </c>
      <c r="X14" s="163">
        <v>0</v>
      </c>
      <c r="Y14" s="162">
        <v>0</v>
      </c>
      <c r="Z14" s="162">
        <v>0</v>
      </c>
      <c r="AA14" s="162">
        <v>0</v>
      </c>
      <c r="AB14" s="162">
        <v>0</v>
      </c>
      <c r="AC14" s="162">
        <v>0</v>
      </c>
      <c r="AD14" s="162">
        <v>0</v>
      </c>
      <c r="AE14" s="162">
        <v>0</v>
      </c>
      <c r="AF14" s="162">
        <v>0</v>
      </c>
      <c r="AG14" s="162">
        <v>0</v>
      </c>
      <c r="AH14" s="159">
        <f t="shared" si="1"/>
        <v>0</v>
      </c>
      <c r="AI14" s="160">
        <f t="shared" si="0"/>
        <v>0</v>
      </c>
    </row>
    <row r="15" spans="1:35" ht="17.25" customHeight="1" x14ac:dyDescent="0.2">
      <c r="A15" s="153">
        <v>178</v>
      </c>
      <c r="B15" s="168" t="s">
        <v>15</v>
      </c>
      <c r="C15" s="218">
        <v>9.9</v>
      </c>
      <c r="D15" s="162">
        <v>0</v>
      </c>
      <c r="E15" s="162">
        <v>0</v>
      </c>
      <c r="F15" s="162">
        <v>0</v>
      </c>
      <c r="G15" s="162">
        <v>0</v>
      </c>
      <c r="H15" s="162">
        <v>0</v>
      </c>
      <c r="I15" s="162">
        <v>0</v>
      </c>
      <c r="J15" s="162">
        <v>0</v>
      </c>
      <c r="K15" s="162">
        <v>0</v>
      </c>
      <c r="L15" s="162">
        <v>0</v>
      </c>
      <c r="M15" s="162">
        <v>0</v>
      </c>
      <c r="N15" s="162">
        <v>0</v>
      </c>
      <c r="O15" s="162">
        <v>0</v>
      </c>
      <c r="P15" s="162">
        <v>0</v>
      </c>
      <c r="Q15" s="162">
        <v>0</v>
      </c>
      <c r="R15" s="163">
        <v>0</v>
      </c>
      <c r="S15" s="163">
        <v>0</v>
      </c>
      <c r="T15" s="163">
        <v>0</v>
      </c>
      <c r="U15" s="163">
        <v>0</v>
      </c>
      <c r="V15" s="163">
        <v>0</v>
      </c>
      <c r="W15" s="163">
        <v>0</v>
      </c>
      <c r="X15" s="163">
        <v>0</v>
      </c>
      <c r="Y15" s="162">
        <v>0</v>
      </c>
      <c r="Z15" s="162">
        <v>0</v>
      </c>
      <c r="AA15" s="162">
        <v>0</v>
      </c>
      <c r="AB15" s="162">
        <v>0</v>
      </c>
      <c r="AC15" s="162">
        <v>0</v>
      </c>
      <c r="AD15" s="162">
        <v>0</v>
      </c>
      <c r="AE15" s="162">
        <v>0</v>
      </c>
      <c r="AF15" s="162">
        <v>0</v>
      </c>
      <c r="AG15" s="162">
        <v>0</v>
      </c>
      <c r="AH15" s="159">
        <f t="shared" si="1"/>
        <v>0</v>
      </c>
      <c r="AI15" s="160">
        <f t="shared" si="0"/>
        <v>0</v>
      </c>
    </row>
    <row r="16" spans="1:35" ht="17.25" customHeight="1" x14ac:dyDescent="0.2">
      <c r="A16" s="153">
        <v>211</v>
      </c>
      <c r="B16" s="154" t="s">
        <v>16</v>
      </c>
      <c r="C16" s="218">
        <v>9.1</v>
      </c>
      <c r="D16" s="162">
        <v>0</v>
      </c>
      <c r="E16" s="162">
        <v>0</v>
      </c>
      <c r="F16" s="162">
        <v>0</v>
      </c>
      <c r="G16" s="162">
        <v>0</v>
      </c>
      <c r="H16" s="162">
        <v>0</v>
      </c>
      <c r="I16" s="162">
        <v>0</v>
      </c>
      <c r="J16" s="162">
        <v>0</v>
      </c>
      <c r="K16" s="162">
        <v>0</v>
      </c>
      <c r="L16" s="162">
        <v>0</v>
      </c>
      <c r="M16" s="162">
        <v>0</v>
      </c>
      <c r="N16" s="162">
        <v>0</v>
      </c>
      <c r="O16" s="162">
        <v>0</v>
      </c>
      <c r="P16" s="162">
        <v>0</v>
      </c>
      <c r="Q16" s="162">
        <v>0</v>
      </c>
      <c r="R16" s="163">
        <v>0</v>
      </c>
      <c r="S16" s="163">
        <v>0</v>
      </c>
      <c r="T16" s="163">
        <v>0</v>
      </c>
      <c r="U16" s="163">
        <v>0</v>
      </c>
      <c r="V16" s="163">
        <v>0</v>
      </c>
      <c r="W16" s="163">
        <v>0</v>
      </c>
      <c r="X16" s="163">
        <v>4</v>
      </c>
      <c r="Y16" s="162">
        <v>0</v>
      </c>
      <c r="Z16" s="162">
        <v>0</v>
      </c>
      <c r="AA16" s="162">
        <v>0</v>
      </c>
      <c r="AB16" s="162">
        <v>0</v>
      </c>
      <c r="AC16" s="162">
        <v>0</v>
      </c>
      <c r="AD16" s="162">
        <v>0</v>
      </c>
      <c r="AE16" s="162">
        <v>0</v>
      </c>
      <c r="AF16" s="162">
        <v>0</v>
      </c>
      <c r="AG16" s="162">
        <v>0</v>
      </c>
      <c r="AH16" s="159">
        <f t="shared" si="1"/>
        <v>4</v>
      </c>
      <c r="AI16" s="160">
        <f t="shared" si="0"/>
        <v>0.43956043956043955</v>
      </c>
    </row>
    <row r="17" spans="1:35" ht="17.25" customHeight="1" x14ac:dyDescent="0.2">
      <c r="A17" s="153">
        <v>225</v>
      </c>
      <c r="B17" s="154" t="s">
        <v>17</v>
      </c>
      <c r="C17" s="218">
        <v>20.2</v>
      </c>
      <c r="D17" s="162">
        <v>0</v>
      </c>
      <c r="E17" s="162">
        <v>0</v>
      </c>
      <c r="F17" s="162">
        <v>0</v>
      </c>
      <c r="G17" s="162">
        <v>0</v>
      </c>
      <c r="H17" s="162">
        <v>0</v>
      </c>
      <c r="I17" s="162">
        <v>0</v>
      </c>
      <c r="J17" s="162">
        <v>0</v>
      </c>
      <c r="K17" s="162">
        <v>0</v>
      </c>
      <c r="L17" s="162">
        <v>0</v>
      </c>
      <c r="M17" s="162">
        <v>0</v>
      </c>
      <c r="N17" s="162">
        <v>0</v>
      </c>
      <c r="O17" s="162">
        <v>0</v>
      </c>
      <c r="P17" s="162">
        <v>0</v>
      </c>
      <c r="Q17" s="162">
        <v>0</v>
      </c>
      <c r="R17" s="163">
        <v>0</v>
      </c>
      <c r="S17" s="163">
        <v>0</v>
      </c>
      <c r="T17" s="163">
        <v>0</v>
      </c>
      <c r="U17" s="163">
        <v>0</v>
      </c>
      <c r="V17" s="163">
        <v>0</v>
      </c>
      <c r="W17" s="163">
        <v>0</v>
      </c>
      <c r="X17" s="163">
        <v>7.5</v>
      </c>
      <c r="Y17" s="162">
        <v>0</v>
      </c>
      <c r="Z17" s="162">
        <v>0</v>
      </c>
      <c r="AA17" s="162">
        <v>0</v>
      </c>
      <c r="AB17" s="162">
        <v>0</v>
      </c>
      <c r="AC17" s="162">
        <v>0</v>
      </c>
      <c r="AD17" s="162">
        <v>0</v>
      </c>
      <c r="AE17" s="162">
        <v>0</v>
      </c>
      <c r="AF17" s="162">
        <v>0</v>
      </c>
      <c r="AG17" s="162">
        <v>0</v>
      </c>
      <c r="AH17" s="159">
        <f t="shared" si="1"/>
        <v>7.5</v>
      </c>
      <c r="AI17" s="160">
        <f t="shared" si="0"/>
        <v>0.37128712871287128</v>
      </c>
    </row>
    <row r="18" spans="1:35" ht="17.25" customHeight="1" x14ac:dyDescent="0.2">
      <c r="A18" s="153">
        <v>310</v>
      </c>
      <c r="B18" s="154" t="s">
        <v>18</v>
      </c>
      <c r="C18" s="218">
        <v>13.6</v>
      </c>
      <c r="D18" s="162">
        <v>0</v>
      </c>
      <c r="E18" s="162">
        <v>0</v>
      </c>
      <c r="F18" s="162">
        <v>0</v>
      </c>
      <c r="G18" s="162">
        <v>0</v>
      </c>
      <c r="H18" s="162">
        <v>0</v>
      </c>
      <c r="I18" s="162">
        <v>0</v>
      </c>
      <c r="J18" s="162">
        <v>0</v>
      </c>
      <c r="K18" s="162">
        <v>0</v>
      </c>
      <c r="L18" s="162">
        <v>0</v>
      </c>
      <c r="M18" s="162">
        <v>0</v>
      </c>
      <c r="N18" s="162">
        <v>0</v>
      </c>
      <c r="O18" s="162">
        <v>0</v>
      </c>
      <c r="P18" s="162">
        <v>0</v>
      </c>
      <c r="Q18" s="162">
        <v>0</v>
      </c>
      <c r="R18" s="163">
        <v>0</v>
      </c>
      <c r="S18" s="163">
        <v>0</v>
      </c>
      <c r="T18" s="163">
        <v>0</v>
      </c>
      <c r="U18" s="163">
        <v>0</v>
      </c>
      <c r="V18" s="163">
        <v>0</v>
      </c>
      <c r="W18" s="163">
        <v>0</v>
      </c>
      <c r="X18" s="163">
        <v>20.8</v>
      </c>
      <c r="Y18" s="162">
        <v>0</v>
      </c>
      <c r="Z18" s="162">
        <v>0</v>
      </c>
      <c r="AA18" s="162">
        <v>0</v>
      </c>
      <c r="AB18" s="162">
        <v>0</v>
      </c>
      <c r="AC18" s="162">
        <v>0</v>
      </c>
      <c r="AD18" s="162">
        <v>0</v>
      </c>
      <c r="AE18" s="162">
        <v>0</v>
      </c>
      <c r="AF18" s="162">
        <v>0</v>
      </c>
      <c r="AG18" s="162">
        <v>0</v>
      </c>
      <c r="AH18" s="159">
        <f t="shared" si="1"/>
        <v>20.8</v>
      </c>
      <c r="AI18" s="160">
        <f t="shared" si="0"/>
        <v>1.5294117647058825</v>
      </c>
    </row>
    <row r="19" spans="1:35" ht="17.25" customHeight="1" x14ac:dyDescent="0.2">
      <c r="A19" s="153">
        <v>313</v>
      </c>
      <c r="B19" s="154" t="s">
        <v>19</v>
      </c>
      <c r="C19" s="218">
        <v>2.5</v>
      </c>
      <c r="D19" s="162">
        <v>0</v>
      </c>
      <c r="E19" s="162">
        <v>0</v>
      </c>
      <c r="F19" s="162">
        <v>0</v>
      </c>
      <c r="G19" s="162">
        <v>0</v>
      </c>
      <c r="H19" s="162">
        <v>0</v>
      </c>
      <c r="I19" s="162">
        <v>0</v>
      </c>
      <c r="J19" s="162">
        <v>0</v>
      </c>
      <c r="K19" s="162">
        <v>0</v>
      </c>
      <c r="L19" s="162">
        <v>0</v>
      </c>
      <c r="M19" s="162">
        <v>0</v>
      </c>
      <c r="N19" s="162">
        <v>0</v>
      </c>
      <c r="O19" s="162">
        <v>0</v>
      </c>
      <c r="P19" s="162">
        <v>0</v>
      </c>
      <c r="Q19" s="162">
        <v>0</v>
      </c>
      <c r="R19" s="163">
        <v>0</v>
      </c>
      <c r="S19" s="163">
        <v>0</v>
      </c>
      <c r="T19" s="163">
        <v>0</v>
      </c>
      <c r="U19" s="163">
        <v>0</v>
      </c>
      <c r="V19" s="163">
        <v>0</v>
      </c>
      <c r="W19" s="163">
        <v>0</v>
      </c>
      <c r="X19" s="163" t="s">
        <v>28</v>
      </c>
      <c r="Y19" s="162">
        <v>0</v>
      </c>
      <c r="Z19" s="162">
        <v>0</v>
      </c>
      <c r="AA19" s="162">
        <v>0</v>
      </c>
      <c r="AB19" s="162">
        <v>0</v>
      </c>
      <c r="AC19" s="162">
        <v>0</v>
      </c>
      <c r="AD19" s="162">
        <v>0</v>
      </c>
      <c r="AE19" s="162">
        <v>0</v>
      </c>
      <c r="AF19" s="162">
        <v>0</v>
      </c>
      <c r="AG19" s="162">
        <v>0</v>
      </c>
      <c r="AH19" s="159">
        <f t="shared" si="1"/>
        <v>0</v>
      </c>
      <c r="AI19" s="160">
        <f t="shared" si="0"/>
        <v>0</v>
      </c>
    </row>
    <row r="20" spans="1:35" ht="17.25" customHeight="1" x14ac:dyDescent="0.2">
      <c r="A20" s="153">
        <v>320</v>
      </c>
      <c r="B20" s="154" t="s">
        <v>20</v>
      </c>
      <c r="C20" s="218">
        <v>10.5</v>
      </c>
      <c r="D20" s="162">
        <v>0</v>
      </c>
      <c r="E20" s="162">
        <v>0</v>
      </c>
      <c r="F20" s="162">
        <v>0</v>
      </c>
      <c r="G20" s="162">
        <v>0</v>
      </c>
      <c r="H20" s="162">
        <v>0</v>
      </c>
      <c r="I20" s="162">
        <v>0</v>
      </c>
      <c r="J20" s="162">
        <v>0</v>
      </c>
      <c r="K20" s="162">
        <v>0</v>
      </c>
      <c r="L20" s="162">
        <v>0</v>
      </c>
      <c r="M20" s="162">
        <v>0</v>
      </c>
      <c r="N20" s="162">
        <v>0</v>
      </c>
      <c r="O20" s="162">
        <v>0</v>
      </c>
      <c r="P20" s="162">
        <v>0</v>
      </c>
      <c r="Q20" s="162">
        <v>0</v>
      </c>
      <c r="R20" s="163">
        <v>0</v>
      </c>
      <c r="S20" s="163">
        <v>0</v>
      </c>
      <c r="T20" s="163">
        <v>0</v>
      </c>
      <c r="U20" s="163">
        <v>0</v>
      </c>
      <c r="V20" s="163">
        <v>0</v>
      </c>
      <c r="W20" s="163">
        <v>0</v>
      </c>
      <c r="X20" s="163">
        <v>16.5</v>
      </c>
      <c r="Y20" s="162">
        <v>0</v>
      </c>
      <c r="Z20" s="162">
        <v>0</v>
      </c>
      <c r="AA20" s="162">
        <v>0</v>
      </c>
      <c r="AB20" s="162">
        <v>0</v>
      </c>
      <c r="AC20" s="162">
        <v>0</v>
      </c>
      <c r="AD20" s="162">
        <v>0</v>
      </c>
      <c r="AE20" s="162">
        <v>0</v>
      </c>
      <c r="AF20" s="162">
        <v>0</v>
      </c>
      <c r="AG20" s="162">
        <v>0</v>
      </c>
      <c r="AH20" s="159">
        <f t="shared" si="1"/>
        <v>16.5</v>
      </c>
      <c r="AI20" s="160">
        <f t="shared" si="0"/>
        <v>1.5714285714285714</v>
      </c>
    </row>
    <row r="21" spans="1:35" ht="17.25" customHeight="1" x14ac:dyDescent="0.2">
      <c r="A21" s="153">
        <v>332</v>
      </c>
      <c r="B21" s="154" t="s">
        <v>21</v>
      </c>
      <c r="C21" s="218">
        <v>1</v>
      </c>
      <c r="D21" s="162">
        <v>0</v>
      </c>
      <c r="E21" s="162">
        <v>0</v>
      </c>
      <c r="F21" s="162">
        <v>0</v>
      </c>
      <c r="G21" s="162">
        <v>0</v>
      </c>
      <c r="H21" s="162">
        <v>0</v>
      </c>
      <c r="I21" s="162">
        <v>0</v>
      </c>
      <c r="J21" s="162">
        <v>0</v>
      </c>
      <c r="K21" s="162">
        <v>0</v>
      </c>
      <c r="L21" s="162">
        <v>0</v>
      </c>
      <c r="M21" s="162">
        <v>0</v>
      </c>
      <c r="N21" s="162">
        <v>0</v>
      </c>
      <c r="O21" s="162">
        <v>0</v>
      </c>
      <c r="P21" s="162">
        <v>0</v>
      </c>
      <c r="Q21" s="162">
        <v>0</v>
      </c>
      <c r="R21" s="163">
        <v>0</v>
      </c>
      <c r="S21" s="163">
        <v>0</v>
      </c>
      <c r="T21" s="163">
        <v>0</v>
      </c>
      <c r="U21" s="163">
        <v>0</v>
      </c>
      <c r="V21" s="163">
        <v>0</v>
      </c>
      <c r="W21" s="163">
        <v>0</v>
      </c>
      <c r="X21" s="163">
        <v>0</v>
      </c>
      <c r="Y21" s="162">
        <v>0</v>
      </c>
      <c r="Z21" s="162">
        <v>0</v>
      </c>
      <c r="AA21" s="162">
        <v>0</v>
      </c>
      <c r="AB21" s="162">
        <v>0</v>
      </c>
      <c r="AC21" s="162">
        <v>0</v>
      </c>
      <c r="AD21" s="162">
        <v>0</v>
      </c>
      <c r="AE21" s="162">
        <v>0</v>
      </c>
      <c r="AF21" s="162" t="s">
        <v>28</v>
      </c>
      <c r="AG21" s="162">
        <v>0</v>
      </c>
      <c r="AH21" s="159">
        <f t="shared" si="1"/>
        <v>0</v>
      </c>
      <c r="AI21" s="160">
        <f t="shared" si="0"/>
        <v>0</v>
      </c>
    </row>
    <row r="22" spans="1:35" ht="17.25" customHeight="1" x14ac:dyDescent="0.2">
      <c r="A22" s="153">
        <v>338</v>
      </c>
      <c r="B22" s="154" t="s">
        <v>22</v>
      </c>
      <c r="C22" s="218">
        <v>1.8</v>
      </c>
      <c r="D22" s="162">
        <v>0</v>
      </c>
      <c r="E22" s="162">
        <v>0</v>
      </c>
      <c r="F22" s="162">
        <v>0</v>
      </c>
      <c r="G22" s="162">
        <v>0</v>
      </c>
      <c r="H22" s="162">
        <v>0</v>
      </c>
      <c r="I22" s="162">
        <v>0</v>
      </c>
      <c r="J22" s="162">
        <v>0</v>
      </c>
      <c r="K22" s="162">
        <v>0</v>
      </c>
      <c r="L22" s="162">
        <v>0</v>
      </c>
      <c r="M22" s="162">
        <v>0</v>
      </c>
      <c r="N22" s="162">
        <v>0</v>
      </c>
      <c r="O22" s="162">
        <v>0</v>
      </c>
      <c r="P22" s="162">
        <v>0</v>
      </c>
      <c r="Q22" s="162">
        <v>0</v>
      </c>
      <c r="R22" s="163">
        <v>0</v>
      </c>
      <c r="S22" s="163">
        <v>0</v>
      </c>
      <c r="T22" s="163">
        <v>0</v>
      </c>
      <c r="U22" s="163">
        <v>0</v>
      </c>
      <c r="V22" s="163">
        <v>0</v>
      </c>
      <c r="W22" s="163">
        <v>0</v>
      </c>
      <c r="X22" s="163">
        <v>0</v>
      </c>
      <c r="Y22" s="162">
        <v>0</v>
      </c>
      <c r="Z22" s="162">
        <v>0</v>
      </c>
      <c r="AA22" s="162">
        <v>0</v>
      </c>
      <c r="AB22" s="162">
        <v>0</v>
      </c>
      <c r="AC22" s="162">
        <v>0</v>
      </c>
      <c r="AD22" s="162">
        <v>0</v>
      </c>
      <c r="AE22" s="162">
        <v>0</v>
      </c>
      <c r="AF22" s="162">
        <v>0</v>
      </c>
      <c r="AG22" s="162">
        <v>0</v>
      </c>
      <c r="AH22" s="159">
        <f t="shared" si="1"/>
        <v>0</v>
      </c>
      <c r="AI22" s="160">
        <f t="shared" si="0"/>
        <v>0</v>
      </c>
    </row>
    <row r="23" spans="1:35" ht="17.25" customHeight="1" x14ac:dyDescent="0.2">
      <c r="A23" s="153">
        <v>370</v>
      </c>
      <c r="B23" s="168" t="s">
        <v>23</v>
      </c>
      <c r="C23" s="218">
        <v>7.4</v>
      </c>
      <c r="D23" s="162">
        <v>0</v>
      </c>
      <c r="E23" s="162">
        <v>0</v>
      </c>
      <c r="F23" s="162">
        <v>0</v>
      </c>
      <c r="G23" s="162">
        <v>0</v>
      </c>
      <c r="H23" s="162">
        <v>0</v>
      </c>
      <c r="I23" s="162">
        <v>0</v>
      </c>
      <c r="J23" s="162">
        <v>0</v>
      </c>
      <c r="K23" s="162">
        <v>0</v>
      </c>
      <c r="L23" s="162">
        <v>0</v>
      </c>
      <c r="M23" s="162">
        <v>0</v>
      </c>
      <c r="N23" s="162">
        <v>0</v>
      </c>
      <c r="O23" s="162">
        <v>0</v>
      </c>
      <c r="P23" s="162">
        <v>0</v>
      </c>
      <c r="Q23" s="162">
        <v>0</v>
      </c>
      <c r="R23" s="163">
        <v>0</v>
      </c>
      <c r="S23" s="163">
        <v>0</v>
      </c>
      <c r="T23" s="163">
        <v>0</v>
      </c>
      <c r="U23" s="163">
        <v>0</v>
      </c>
      <c r="V23" s="163">
        <v>0</v>
      </c>
      <c r="W23" s="163">
        <v>0</v>
      </c>
      <c r="X23" s="163">
        <v>15.4</v>
      </c>
      <c r="Y23" s="162">
        <v>0</v>
      </c>
      <c r="Z23" s="162">
        <v>0</v>
      </c>
      <c r="AA23" s="162">
        <v>0</v>
      </c>
      <c r="AB23" s="162">
        <v>0</v>
      </c>
      <c r="AC23" s="162">
        <v>0</v>
      </c>
      <c r="AD23" s="162">
        <v>0</v>
      </c>
      <c r="AE23" s="162">
        <v>0</v>
      </c>
      <c r="AF23" s="162">
        <v>0</v>
      </c>
      <c r="AG23" s="162">
        <v>0</v>
      </c>
      <c r="AH23" s="159">
        <f t="shared" si="1"/>
        <v>15.4</v>
      </c>
      <c r="AI23" s="160">
        <f t="shared" si="0"/>
        <v>2.0810810810810811</v>
      </c>
    </row>
    <row r="24" spans="1:35" ht="17.25" customHeight="1" x14ac:dyDescent="0.2">
      <c r="A24" s="153">
        <v>377</v>
      </c>
      <c r="B24" s="154" t="s">
        <v>24</v>
      </c>
      <c r="C24" s="218">
        <v>15.6</v>
      </c>
      <c r="D24" s="162">
        <v>0</v>
      </c>
      <c r="E24" s="162">
        <v>0</v>
      </c>
      <c r="F24" s="162">
        <v>0</v>
      </c>
      <c r="G24" s="162">
        <v>0</v>
      </c>
      <c r="H24" s="162">
        <v>0</v>
      </c>
      <c r="I24" s="162">
        <v>0</v>
      </c>
      <c r="J24" s="162">
        <v>0</v>
      </c>
      <c r="K24" s="162">
        <v>0</v>
      </c>
      <c r="L24" s="162">
        <v>0</v>
      </c>
      <c r="M24" s="162">
        <v>0</v>
      </c>
      <c r="N24" s="162">
        <v>0</v>
      </c>
      <c r="O24" s="162">
        <v>0</v>
      </c>
      <c r="P24" s="162">
        <v>0</v>
      </c>
      <c r="Q24" s="162">
        <v>0</v>
      </c>
      <c r="R24" s="163">
        <v>0</v>
      </c>
      <c r="S24" s="163">
        <v>0</v>
      </c>
      <c r="T24" s="163">
        <v>0</v>
      </c>
      <c r="U24" s="163">
        <v>0</v>
      </c>
      <c r="V24" s="163">
        <v>0</v>
      </c>
      <c r="W24" s="163">
        <v>0</v>
      </c>
      <c r="X24" s="163">
        <v>16.3</v>
      </c>
      <c r="Y24" s="162">
        <v>0</v>
      </c>
      <c r="Z24" s="162">
        <v>0</v>
      </c>
      <c r="AA24" s="162">
        <v>0</v>
      </c>
      <c r="AB24" s="162">
        <v>0</v>
      </c>
      <c r="AC24" s="162">
        <v>0</v>
      </c>
      <c r="AD24" s="162">
        <v>0</v>
      </c>
      <c r="AE24" s="162">
        <v>0</v>
      </c>
      <c r="AF24" s="162">
        <v>0</v>
      </c>
      <c r="AG24" s="162">
        <v>0</v>
      </c>
      <c r="AH24" s="159">
        <f t="shared" si="1"/>
        <v>16.3</v>
      </c>
      <c r="AI24" s="160">
        <f t="shared" si="0"/>
        <v>1.0448717948717949</v>
      </c>
    </row>
    <row r="25" spans="1:35" ht="17.25" customHeight="1" x14ac:dyDescent="0.2">
      <c r="A25" s="153">
        <v>394</v>
      </c>
      <c r="B25" s="154" t="s">
        <v>25</v>
      </c>
      <c r="C25" s="218">
        <v>2.7</v>
      </c>
      <c r="D25" s="162">
        <v>0</v>
      </c>
      <c r="E25" s="162">
        <v>0</v>
      </c>
      <c r="F25" s="162">
        <v>0</v>
      </c>
      <c r="G25" s="162">
        <v>0</v>
      </c>
      <c r="H25" s="162">
        <v>0</v>
      </c>
      <c r="I25" s="162">
        <v>0</v>
      </c>
      <c r="J25" s="162">
        <v>0</v>
      </c>
      <c r="K25" s="162">
        <v>0</v>
      </c>
      <c r="L25" s="162">
        <v>0</v>
      </c>
      <c r="M25" s="162">
        <v>0</v>
      </c>
      <c r="N25" s="162">
        <v>0</v>
      </c>
      <c r="O25" s="162">
        <v>0</v>
      </c>
      <c r="P25" s="162">
        <v>0</v>
      </c>
      <c r="Q25" s="162">
        <v>0</v>
      </c>
      <c r="R25" s="163">
        <v>0</v>
      </c>
      <c r="S25" s="163">
        <v>0</v>
      </c>
      <c r="T25" s="163">
        <v>0</v>
      </c>
      <c r="U25" s="163">
        <v>0</v>
      </c>
      <c r="V25" s="163">
        <v>0</v>
      </c>
      <c r="W25" s="163">
        <v>0</v>
      </c>
      <c r="X25" s="163">
        <v>0</v>
      </c>
      <c r="Y25" s="162">
        <v>0</v>
      </c>
      <c r="Z25" s="162">
        <v>0</v>
      </c>
      <c r="AA25" s="162">
        <v>0</v>
      </c>
      <c r="AB25" s="162">
        <v>0</v>
      </c>
      <c r="AC25" s="162">
        <v>0</v>
      </c>
      <c r="AD25" s="162">
        <v>0</v>
      </c>
      <c r="AE25" s="162">
        <v>0</v>
      </c>
      <c r="AF25" s="162">
        <v>0</v>
      </c>
      <c r="AG25" s="162">
        <v>0</v>
      </c>
      <c r="AH25" s="159">
        <f t="shared" si="1"/>
        <v>0</v>
      </c>
      <c r="AI25" s="160">
        <f t="shared" si="0"/>
        <v>0</v>
      </c>
    </row>
    <row r="26" spans="1:35" ht="17.25" customHeight="1" x14ac:dyDescent="0.2">
      <c r="A26" s="153">
        <v>429</v>
      </c>
      <c r="B26" s="154" t="s">
        <v>26</v>
      </c>
      <c r="C26" s="218">
        <v>1.2</v>
      </c>
      <c r="D26" s="162">
        <v>0</v>
      </c>
      <c r="E26" s="162">
        <v>0</v>
      </c>
      <c r="F26" s="162">
        <v>0</v>
      </c>
      <c r="G26" s="162">
        <v>0</v>
      </c>
      <c r="H26" s="162">
        <v>0</v>
      </c>
      <c r="I26" s="162">
        <v>0</v>
      </c>
      <c r="J26" s="162">
        <v>0</v>
      </c>
      <c r="K26" s="162">
        <v>0</v>
      </c>
      <c r="L26" s="162">
        <v>0</v>
      </c>
      <c r="M26" s="162">
        <v>0</v>
      </c>
      <c r="N26" s="162">
        <v>0</v>
      </c>
      <c r="O26" s="162">
        <v>0</v>
      </c>
      <c r="P26" s="162">
        <v>0</v>
      </c>
      <c r="Q26" s="162">
        <v>0</v>
      </c>
      <c r="R26" s="163">
        <v>0</v>
      </c>
      <c r="S26" s="163">
        <v>0</v>
      </c>
      <c r="T26" s="163">
        <v>0</v>
      </c>
      <c r="U26" s="163">
        <v>0</v>
      </c>
      <c r="V26" s="163">
        <v>0</v>
      </c>
      <c r="W26" s="163">
        <v>0</v>
      </c>
      <c r="X26" s="163">
        <v>0</v>
      </c>
      <c r="Y26" s="162">
        <v>0</v>
      </c>
      <c r="Z26" s="162">
        <v>0</v>
      </c>
      <c r="AA26" s="162">
        <v>0</v>
      </c>
      <c r="AB26" s="162">
        <v>0</v>
      </c>
      <c r="AC26" s="162">
        <v>0</v>
      </c>
      <c r="AD26" s="162">
        <v>0</v>
      </c>
      <c r="AE26" s="162">
        <v>0</v>
      </c>
      <c r="AF26" s="162">
        <v>0</v>
      </c>
      <c r="AG26" s="162">
        <v>0</v>
      </c>
      <c r="AH26" s="159">
        <f t="shared" si="1"/>
        <v>0</v>
      </c>
      <c r="AI26" s="160">
        <f t="shared" si="0"/>
        <v>0</v>
      </c>
    </row>
    <row r="27" spans="1:35" ht="17.25" customHeight="1" x14ac:dyDescent="0.2">
      <c r="A27" s="153">
        <v>440</v>
      </c>
      <c r="B27" s="154" t="s">
        <v>29</v>
      </c>
      <c r="C27" s="218">
        <v>10</v>
      </c>
      <c r="D27" s="162">
        <v>0</v>
      </c>
      <c r="E27" s="162">
        <v>0</v>
      </c>
      <c r="F27" s="162">
        <v>0</v>
      </c>
      <c r="G27" s="162">
        <v>0</v>
      </c>
      <c r="H27" s="162">
        <v>0</v>
      </c>
      <c r="I27" s="162">
        <v>0</v>
      </c>
      <c r="J27" s="162">
        <v>0</v>
      </c>
      <c r="K27" s="162">
        <v>0</v>
      </c>
      <c r="L27" s="162">
        <v>0</v>
      </c>
      <c r="M27" s="162">
        <v>0</v>
      </c>
      <c r="N27" s="162">
        <v>0</v>
      </c>
      <c r="O27" s="162">
        <v>0</v>
      </c>
      <c r="P27" s="162">
        <v>0</v>
      </c>
      <c r="Q27" s="162">
        <v>0</v>
      </c>
      <c r="R27" s="163">
        <v>0</v>
      </c>
      <c r="S27" s="163">
        <v>0</v>
      </c>
      <c r="T27" s="163">
        <v>0</v>
      </c>
      <c r="U27" s="163">
        <v>0</v>
      </c>
      <c r="V27" s="163">
        <v>0</v>
      </c>
      <c r="W27" s="163">
        <v>0</v>
      </c>
      <c r="X27" s="163">
        <v>15.2</v>
      </c>
      <c r="Y27" s="162">
        <v>0</v>
      </c>
      <c r="Z27" s="162">
        <v>0</v>
      </c>
      <c r="AA27" s="162">
        <v>0</v>
      </c>
      <c r="AB27" s="162">
        <v>0</v>
      </c>
      <c r="AC27" s="162">
        <v>0</v>
      </c>
      <c r="AD27" s="162">
        <v>0</v>
      </c>
      <c r="AE27" s="162">
        <v>0</v>
      </c>
      <c r="AF27" s="162">
        <v>0</v>
      </c>
      <c r="AG27" s="162">
        <v>0</v>
      </c>
      <c r="AH27" s="159">
        <f t="shared" si="1"/>
        <v>15.2</v>
      </c>
      <c r="AI27" s="160">
        <f t="shared" si="0"/>
        <v>1.52</v>
      </c>
    </row>
    <row r="28" spans="1:35" ht="17.25" customHeight="1" x14ac:dyDescent="0.2">
      <c r="A28" s="153">
        <v>477</v>
      </c>
      <c r="B28" s="154" t="s">
        <v>30</v>
      </c>
      <c r="C28" s="218">
        <v>5.9</v>
      </c>
      <c r="D28" s="162">
        <v>0</v>
      </c>
      <c r="E28" s="162">
        <v>0</v>
      </c>
      <c r="F28" s="162">
        <v>0</v>
      </c>
      <c r="G28" s="162">
        <v>0</v>
      </c>
      <c r="H28" s="162">
        <v>0</v>
      </c>
      <c r="I28" s="162">
        <v>0</v>
      </c>
      <c r="J28" s="162">
        <v>0</v>
      </c>
      <c r="K28" s="162">
        <v>0</v>
      </c>
      <c r="L28" s="162">
        <v>0</v>
      </c>
      <c r="M28" s="162">
        <v>0</v>
      </c>
      <c r="N28" s="162">
        <v>0</v>
      </c>
      <c r="O28" s="162">
        <v>0</v>
      </c>
      <c r="P28" s="162">
        <v>0</v>
      </c>
      <c r="Q28" s="162">
        <v>0.1</v>
      </c>
      <c r="R28" s="163">
        <v>0</v>
      </c>
      <c r="S28" s="163">
        <v>0</v>
      </c>
      <c r="T28" s="163">
        <v>0</v>
      </c>
      <c r="U28" s="163">
        <v>0</v>
      </c>
      <c r="V28" s="163">
        <v>0</v>
      </c>
      <c r="W28" s="163">
        <v>0</v>
      </c>
      <c r="X28" s="163" t="s">
        <v>28</v>
      </c>
      <c r="Y28" s="162">
        <v>0</v>
      </c>
      <c r="Z28" s="162">
        <v>0</v>
      </c>
      <c r="AA28" s="162">
        <v>0</v>
      </c>
      <c r="AB28" s="162">
        <v>0</v>
      </c>
      <c r="AC28" s="162">
        <v>0</v>
      </c>
      <c r="AD28" s="162">
        <v>0</v>
      </c>
      <c r="AE28" s="162">
        <v>0</v>
      </c>
      <c r="AF28" s="162">
        <v>0</v>
      </c>
      <c r="AG28" s="162">
        <v>0</v>
      </c>
      <c r="AH28" s="159">
        <f t="shared" si="1"/>
        <v>0.1</v>
      </c>
      <c r="AI28" s="160">
        <f t="shared" si="0"/>
        <v>1.6949152542372881E-2</v>
      </c>
    </row>
    <row r="29" spans="1:35" ht="17.25" customHeight="1" x14ac:dyDescent="0.2">
      <c r="A29" s="153">
        <v>572</v>
      </c>
      <c r="B29" s="168" t="s">
        <v>31</v>
      </c>
      <c r="C29" s="218">
        <v>4.8</v>
      </c>
      <c r="D29" s="162">
        <v>0</v>
      </c>
      <c r="E29" s="162">
        <v>0</v>
      </c>
      <c r="F29" s="162">
        <v>0</v>
      </c>
      <c r="G29" s="162">
        <v>0</v>
      </c>
      <c r="H29" s="162">
        <v>0</v>
      </c>
      <c r="I29" s="162">
        <v>0</v>
      </c>
      <c r="J29" s="162">
        <v>0</v>
      </c>
      <c r="K29" s="162">
        <v>0</v>
      </c>
      <c r="L29" s="162">
        <v>0</v>
      </c>
      <c r="M29" s="162">
        <v>0</v>
      </c>
      <c r="N29" s="162">
        <v>0</v>
      </c>
      <c r="O29" s="162">
        <v>0</v>
      </c>
      <c r="P29" s="162">
        <v>0</v>
      </c>
      <c r="Q29" s="162">
        <v>0.8</v>
      </c>
      <c r="R29" s="163">
        <v>0</v>
      </c>
      <c r="S29" s="163">
        <v>0</v>
      </c>
      <c r="T29" s="163">
        <v>0</v>
      </c>
      <c r="U29" s="163">
        <v>0</v>
      </c>
      <c r="V29" s="163">
        <v>0</v>
      </c>
      <c r="W29" s="163">
        <v>0</v>
      </c>
      <c r="X29" s="163">
        <v>0</v>
      </c>
      <c r="Y29" s="162">
        <v>0</v>
      </c>
      <c r="Z29" s="162">
        <v>0</v>
      </c>
      <c r="AA29" s="162">
        <v>0</v>
      </c>
      <c r="AB29" s="162">
        <v>0</v>
      </c>
      <c r="AC29" s="162">
        <v>0</v>
      </c>
      <c r="AD29" s="162">
        <v>0</v>
      </c>
      <c r="AE29" s="162">
        <v>0</v>
      </c>
      <c r="AF29" s="162">
        <v>0</v>
      </c>
      <c r="AG29" s="162">
        <v>0</v>
      </c>
      <c r="AH29" s="159">
        <f t="shared" si="1"/>
        <v>0.8</v>
      </c>
      <c r="AI29" s="160">
        <f t="shared" si="0"/>
        <v>0.16666666666666669</v>
      </c>
    </row>
    <row r="30" spans="1:35" ht="17.25" customHeight="1" x14ac:dyDescent="0.2">
      <c r="A30" s="153">
        <v>592</v>
      </c>
      <c r="B30" s="154" t="s">
        <v>32</v>
      </c>
      <c r="C30" s="218">
        <v>12</v>
      </c>
      <c r="D30" s="162">
        <v>0</v>
      </c>
      <c r="E30" s="162">
        <v>0</v>
      </c>
      <c r="F30" s="162">
        <v>0</v>
      </c>
      <c r="G30" s="162">
        <v>0</v>
      </c>
      <c r="H30" s="162">
        <v>0</v>
      </c>
      <c r="I30" s="162">
        <v>0</v>
      </c>
      <c r="J30" s="162">
        <v>0</v>
      </c>
      <c r="K30" s="162">
        <v>0</v>
      </c>
      <c r="L30" s="162">
        <v>0</v>
      </c>
      <c r="M30" s="162">
        <v>0</v>
      </c>
      <c r="N30" s="162">
        <v>0</v>
      </c>
      <c r="O30" s="162">
        <v>0</v>
      </c>
      <c r="P30" s="162">
        <v>0</v>
      </c>
      <c r="Q30" s="162">
        <v>0</v>
      </c>
      <c r="R30" s="163">
        <v>0</v>
      </c>
      <c r="S30" s="163">
        <v>0</v>
      </c>
      <c r="T30" s="163">
        <v>0</v>
      </c>
      <c r="U30" s="163">
        <v>0</v>
      </c>
      <c r="V30" s="163">
        <v>0</v>
      </c>
      <c r="W30" s="163">
        <v>0</v>
      </c>
      <c r="X30" s="163">
        <v>0</v>
      </c>
      <c r="Y30" s="162">
        <v>0</v>
      </c>
      <c r="Z30" s="162">
        <v>0</v>
      </c>
      <c r="AA30" s="162">
        <v>0</v>
      </c>
      <c r="AB30" s="162">
        <v>0</v>
      </c>
      <c r="AC30" s="162">
        <v>0</v>
      </c>
      <c r="AD30" s="162">
        <v>0</v>
      </c>
      <c r="AE30" s="162">
        <v>0</v>
      </c>
      <c r="AF30" s="162">
        <v>0</v>
      </c>
      <c r="AG30" s="162">
        <v>0</v>
      </c>
      <c r="AH30" s="159">
        <f t="shared" si="1"/>
        <v>0</v>
      </c>
      <c r="AI30" s="160">
        <f t="shared" si="0"/>
        <v>0</v>
      </c>
    </row>
    <row r="31" spans="1:35" ht="17.25" customHeight="1" x14ac:dyDescent="0.2">
      <c r="A31" s="153">
        <v>602</v>
      </c>
      <c r="B31" s="154" t="s">
        <v>33</v>
      </c>
      <c r="C31" s="218">
        <v>9.1</v>
      </c>
      <c r="D31" s="162">
        <v>0</v>
      </c>
      <c r="E31" s="162">
        <v>0</v>
      </c>
      <c r="F31" s="162">
        <v>0</v>
      </c>
      <c r="G31" s="162">
        <v>0</v>
      </c>
      <c r="H31" s="162">
        <v>0</v>
      </c>
      <c r="I31" s="162">
        <v>0</v>
      </c>
      <c r="J31" s="162">
        <v>0</v>
      </c>
      <c r="K31" s="162">
        <v>0</v>
      </c>
      <c r="L31" s="162">
        <v>0</v>
      </c>
      <c r="M31" s="162">
        <v>0</v>
      </c>
      <c r="N31" s="162">
        <v>0</v>
      </c>
      <c r="O31" s="162">
        <v>0</v>
      </c>
      <c r="P31" s="162">
        <v>0</v>
      </c>
      <c r="Q31" s="162">
        <v>0</v>
      </c>
      <c r="R31" s="163">
        <v>0</v>
      </c>
      <c r="S31" s="163">
        <v>0</v>
      </c>
      <c r="T31" s="163">
        <v>0</v>
      </c>
      <c r="U31" s="163">
        <v>0</v>
      </c>
      <c r="V31" s="163">
        <v>0.5</v>
      </c>
      <c r="W31" s="163">
        <v>0</v>
      </c>
      <c r="X31" s="163">
        <v>1.6</v>
      </c>
      <c r="Y31" s="162">
        <v>0</v>
      </c>
      <c r="Z31" s="162">
        <v>0</v>
      </c>
      <c r="AA31" s="162">
        <v>0</v>
      </c>
      <c r="AB31" s="162">
        <v>0</v>
      </c>
      <c r="AC31" s="162">
        <v>0</v>
      </c>
      <c r="AD31" s="162">
        <v>0</v>
      </c>
      <c r="AE31" s="162">
        <v>0</v>
      </c>
      <c r="AF31" s="162">
        <v>0</v>
      </c>
      <c r="AG31" s="162">
        <v>0</v>
      </c>
      <c r="AH31" s="159">
        <f t="shared" si="1"/>
        <v>2.1</v>
      </c>
      <c r="AI31" s="160">
        <f t="shared" si="0"/>
        <v>0.23076923076923078</v>
      </c>
    </row>
    <row r="32" spans="1:35" ht="17.25" customHeight="1" x14ac:dyDescent="0.2">
      <c r="A32" s="153">
        <v>633</v>
      </c>
      <c r="B32" s="154" t="s">
        <v>34</v>
      </c>
      <c r="C32" s="218">
        <v>5</v>
      </c>
      <c r="D32" s="162">
        <v>0</v>
      </c>
      <c r="E32" s="162">
        <v>0</v>
      </c>
      <c r="F32" s="162">
        <v>0</v>
      </c>
      <c r="G32" s="162">
        <v>0</v>
      </c>
      <c r="H32" s="162">
        <v>0</v>
      </c>
      <c r="I32" s="162">
        <v>0</v>
      </c>
      <c r="J32" s="162">
        <v>0</v>
      </c>
      <c r="K32" s="162">
        <v>0</v>
      </c>
      <c r="L32" s="162">
        <v>0</v>
      </c>
      <c r="M32" s="162">
        <v>0</v>
      </c>
      <c r="N32" s="162">
        <v>0</v>
      </c>
      <c r="O32" s="162">
        <v>0</v>
      </c>
      <c r="P32" s="162">
        <v>0</v>
      </c>
      <c r="Q32" s="162">
        <v>0</v>
      </c>
      <c r="R32" s="163">
        <v>0</v>
      </c>
      <c r="S32" s="163">
        <v>0</v>
      </c>
      <c r="T32" s="163">
        <v>0</v>
      </c>
      <c r="U32" s="163">
        <v>0</v>
      </c>
      <c r="V32" s="162">
        <v>0</v>
      </c>
      <c r="W32" s="163">
        <v>0</v>
      </c>
      <c r="X32" s="163">
        <v>0</v>
      </c>
      <c r="Y32" s="162">
        <v>0</v>
      </c>
      <c r="Z32" s="162">
        <v>0</v>
      </c>
      <c r="AA32" s="162">
        <v>0</v>
      </c>
      <c r="AB32" s="162">
        <v>0</v>
      </c>
      <c r="AC32" s="162">
        <v>0</v>
      </c>
      <c r="AD32" s="162">
        <v>0</v>
      </c>
      <c r="AE32" s="162">
        <v>0</v>
      </c>
      <c r="AF32" s="162">
        <v>0</v>
      </c>
      <c r="AG32" s="162">
        <v>0</v>
      </c>
      <c r="AH32" s="159">
        <f t="shared" si="1"/>
        <v>0</v>
      </c>
      <c r="AI32" s="160">
        <f t="shared" si="0"/>
        <v>0</v>
      </c>
    </row>
    <row r="33" spans="1:35" ht="17.25" customHeight="1" x14ac:dyDescent="0.2">
      <c r="A33" s="153">
        <v>660</v>
      </c>
      <c r="B33" s="168" t="s">
        <v>35</v>
      </c>
      <c r="C33" s="218">
        <v>10.3</v>
      </c>
      <c r="D33" s="162">
        <v>0</v>
      </c>
      <c r="E33" s="162">
        <v>0</v>
      </c>
      <c r="F33" s="162">
        <v>0</v>
      </c>
      <c r="G33" s="162">
        <v>0</v>
      </c>
      <c r="H33" s="162">
        <v>0</v>
      </c>
      <c r="I33" s="162">
        <v>0</v>
      </c>
      <c r="J33" s="162">
        <v>0</v>
      </c>
      <c r="K33" s="162">
        <v>0</v>
      </c>
      <c r="L33" s="162">
        <v>0</v>
      </c>
      <c r="M33" s="162">
        <v>0</v>
      </c>
      <c r="N33" s="162">
        <v>0</v>
      </c>
      <c r="O33" s="162">
        <v>0</v>
      </c>
      <c r="P33" s="162">
        <v>0</v>
      </c>
      <c r="Q33" s="162">
        <v>0</v>
      </c>
      <c r="R33" s="163">
        <v>0</v>
      </c>
      <c r="S33" s="163">
        <v>0</v>
      </c>
      <c r="T33" s="163">
        <v>0</v>
      </c>
      <c r="U33" s="163">
        <v>0</v>
      </c>
      <c r="V33" s="162">
        <v>0</v>
      </c>
      <c r="W33" s="163">
        <v>0</v>
      </c>
      <c r="X33" s="163">
        <v>0</v>
      </c>
      <c r="Y33" s="162">
        <v>0</v>
      </c>
      <c r="Z33" s="162">
        <v>0</v>
      </c>
      <c r="AA33" s="162">
        <v>0</v>
      </c>
      <c r="AB33" s="162">
        <v>0</v>
      </c>
      <c r="AC33" s="162">
        <v>0</v>
      </c>
      <c r="AD33" s="162">
        <v>0</v>
      </c>
      <c r="AE33" s="162">
        <v>0</v>
      </c>
      <c r="AF33" s="162">
        <v>0</v>
      </c>
      <c r="AG33" s="162">
        <v>0</v>
      </c>
      <c r="AH33" s="159">
        <f t="shared" si="1"/>
        <v>0</v>
      </c>
      <c r="AI33" s="160">
        <f t="shared" si="0"/>
        <v>0</v>
      </c>
    </row>
    <row r="34" spans="1:35" ht="17.25" customHeight="1" x14ac:dyDescent="0.2">
      <c r="A34" s="153">
        <v>666</v>
      </c>
      <c r="B34" s="154" t="s">
        <v>36</v>
      </c>
      <c r="C34" s="218">
        <v>7</v>
      </c>
      <c r="D34" s="162">
        <v>0</v>
      </c>
      <c r="E34" s="162">
        <v>0</v>
      </c>
      <c r="F34" s="162">
        <v>0</v>
      </c>
      <c r="G34" s="162">
        <v>0</v>
      </c>
      <c r="H34" s="162">
        <v>0</v>
      </c>
      <c r="I34" s="162">
        <v>0</v>
      </c>
      <c r="J34" s="162">
        <v>0</v>
      </c>
      <c r="K34" s="162">
        <v>0</v>
      </c>
      <c r="L34" s="162">
        <v>0</v>
      </c>
      <c r="M34" s="162">
        <v>0</v>
      </c>
      <c r="N34" s="162">
        <v>0</v>
      </c>
      <c r="O34" s="162">
        <v>0</v>
      </c>
      <c r="P34" s="162">
        <v>0</v>
      </c>
      <c r="Q34" s="162">
        <v>0</v>
      </c>
      <c r="R34" s="163">
        <v>0</v>
      </c>
      <c r="S34" s="163">
        <v>0</v>
      </c>
      <c r="T34" s="163">
        <v>0</v>
      </c>
      <c r="U34" s="163">
        <v>0</v>
      </c>
      <c r="V34" s="162">
        <v>0</v>
      </c>
      <c r="W34" s="163">
        <v>0</v>
      </c>
      <c r="X34" s="163">
        <v>0</v>
      </c>
      <c r="Y34" s="162">
        <v>0</v>
      </c>
      <c r="Z34" s="162">
        <v>0</v>
      </c>
      <c r="AA34" s="162">
        <v>0</v>
      </c>
      <c r="AB34" s="162">
        <v>0</v>
      </c>
      <c r="AC34" s="162">
        <v>0</v>
      </c>
      <c r="AD34" s="162">
        <v>0</v>
      </c>
      <c r="AE34" s="162">
        <v>0</v>
      </c>
      <c r="AF34" s="162">
        <v>0</v>
      </c>
      <c r="AG34" s="162">
        <v>0</v>
      </c>
      <c r="AH34" s="159">
        <f t="shared" si="1"/>
        <v>0</v>
      </c>
      <c r="AI34" s="160">
        <f t="shared" si="0"/>
        <v>0</v>
      </c>
    </row>
    <row r="35" spans="1:35" ht="17.25" customHeight="1" x14ac:dyDescent="0.2">
      <c r="A35" s="153">
        <v>690</v>
      </c>
      <c r="B35" s="154" t="s">
        <v>37</v>
      </c>
      <c r="C35" s="218">
        <v>8.1999999999999993</v>
      </c>
      <c r="D35" s="162">
        <v>0</v>
      </c>
      <c r="E35" s="162">
        <v>0</v>
      </c>
      <c r="F35" s="162">
        <v>0</v>
      </c>
      <c r="G35" s="162">
        <v>0</v>
      </c>
      <c r="H35" s="162">
        <v>0</v>
      </c>
      <c r="I35" s="162">
        <v>0</v>
      </c>
      <c r="J35" s="162">
        <v>0</v>
      </c>
      <c r="K35" s="162">
        <v>0</v>
      </c>
      <c r="L35" s="162">
        <v>0</v>
      </c>
      <c r="M35" s="162">
        <v>0</v>
      </c>
      <c r="N35" s="162">
        <v>0</v>
      </c>
      <c r="O35" s="162">
        <v>0</v>
      </c>
      <c r="P35" s="162">
        <v>0</v>
      </c>
      <c r="Q35" s="162">
        <v>0</v>
      </c>
      <c r="R35" s="163">
        <v>0</v>
      </c>
      <c r="S35" s="163">
        <v>0</v>
      </c>
      <c r="T35" s="163">
        <v>0</v>
      </c>
      <c r="U35" s="163">
        <v>0</v>
      </c>
      <c r="V35" s="162">
        <v>0</v>
      </c>
      <c r="W35" s="163">
        <v>0</v>
      </c>
      <c r="X35" s="163">
        <v>32.5</v>
      </c>
      <c r="Y35" s="162">
        <v>0</v>
      </c>
      <c r="Z35" s="162">
        <v>0</v>
      </c>
      <c r="AA35" s="162">
        <v>0</v>
      </c>
      <c r="AB35" s="162">
        <v>0</v>
      </c>
      <c r="AC35" s="162">
        <v>0</v>
      </c>
      <c r="AD35" s="162">
        <v>0</v>
      </c>
      <c r="AE35" s="162">
        <v>0</v>
      </c>
      <c r="AF35" s="162">
        <v>0</v>
      </c>
      <c r="AG35" s="162">
        <v>0</v>
      </c>
      <c r="AH35" s="159">
        <f t="shared" si="1"/>
        <v>32.5</v>
      </c>
      <c r="AI35" s="160">
        <f t="shared" si="0"/>
        <v>3.9634146341463419</v>
      </c>
    </row>
    <row r="36" spans="1:35" ht="17.25" customHeight="1" x14ac:dyDescent="0.2">
      <c r="A36" s="153">
        <v>731</v>
      </c>
      <c r="B36" s="154" t="s">
        <v>38</v>
      </c>
      <c r="C36" s="218">
        <v>1.7</v>
      </c>
      <c r="D36" s="162">
        <v>0</v>
      </c>
      <c r="E36" s="162">
        <v>0</v>
      </c>
      <c r="F36" s="162">
        <v>0.2</v>
      </c>
      <c r="G36" s="162">
        <v>0</v>
      </c>
      <c r="H36" s="162">
        <v>0</v>
      </c>
      <c r="I36" s="162">
        <v>0</v>
      </c>
      <c r="J36" s="162">
        <v>0</v>
      </c>
      <c r="K36" s="162">
        <v>0</v>
      </c>
      <c r="L36" s="162">
        <v>0</v>
      </c>
      <c r="M36" s="162">
        <v>0.2</v>
      </c>
      <c r="N36" s="163">
        <v>0</v>
      </c>
      <c r="O36" s="162">
        <v>0.2</v>
      </c>
      <c r="P36" s="162">
        <v>0</v>
      </c>
      <c r="Q36" s="162">
        <v>0</v>
      </c>
      <c r="R36" s="163">
        <v>0</v>
      </c>
      <c r="S36" s="163">
        <v>0</v>
      </c>
      <c r="T36" s="163">
        <v>0</v>
      </c>
      <c r="U36" s="163">
        <v>0</v>
      </c>
      <c r="V36" s="162">
        <v>1.2</v>
      </c>
      <c r="W36" s="163">
        <v>0</v>
      </c>
      <c r="X36" s="163">
        <v>0</v>
      </c>
      <c r="Y36" s="162">
        <v>0</v>
      </c>
      <c r="Z36" s="162">
        <v>0</v>
      </c>
      <c r="AA36" s="162">
        <v>0</v>
      </c>
      <c r="AB36" s="162">
        <v>0</v>
      </c>
      <c r="AC36" s="162">
        <v>0</v>
      </c>
      <c r="AD36" s="162">
        <v>0</v>
      </c>
      <c r="AE36" s="162">
        <v>0.2</v>
      </c>
      <c r="AF36" s="162">
        <v>0</v>
      </c>
      <c r="AG36" s="162">
        <v>0.2</v>
      </c>
      <c r="AH36" s="159">
        <f t="shared" si="1"/>
        <v>2.2000000000000002</v>
      </c>
      <c r="AI36" s="160">
        <f t="shared" si="0"/>
        <v>1.2941176470588236</v>
      </c>
    </row>
    <row r="37" spans="1:35" ht="17.25" customHeight="1" x14ac:dyDescent="0.2">
      <c r="A37" s="153">
        <v>782</v>
      </c>
      <c r="B37" s="154" t="s">
        <v>39</v>
      </c>
      <c r="C37" s="218">
        <v>4.4000000000000004</v>
      </c>
      <c r="D37" s="162">
        <v>0</v>
      </c>
      <c r="E37" s="162">
        <v>0</v>
      </c>
      <c r="F37" s="162">
        <v>0</v>
      </c>
      <c r="G37" s="162">
        <v>0</v>
      </c>
      <c r="H37" s="162">
        <v>0</v>
      </c>
      <c r="I37" s="162">
        <v>0</v>
      </c>
      <c r="J37" s="162">
        <v>0</v>
      </c>
      <c r="K37" s="162">
        <v>0</v>
      </c>
      <c r="L37" s="162">
        <v>0</v>
      </c>
      <c r="M37" s="162">
        <v>0</v>
      </c>
      <c r="N37" s="163">
        <v>0</v>
      </c>
      <c r="O37" s="162">
        <v>0</v>
      </c>
      <c r="P37" s="162">
        <v>0</v>
      </c>
      <c r="Q37" s="162">
        <v>0</v>
      </c>
      <c r="R37" s="163">
        <v>0</v>
      </c>
      <c r="S37" s="163">
        <v>0</v>
      </c>
      <c r="T37" s="163">
        <v>0</v>
      </c>
      <c r="U37" s="163">
        <v>0</v>
      </c>
      <c r="V37" s="162">
        <v>5.3</v>
      </c>
      <c r="W37" s="163">
        <v>0</v>
      </c>
      <c r="X37" s="163">
        <v>0</v>
      </c>
      <c r="Y37" s="162">
        <v>0</v>
      </c>
      <c r="Z37" s="162">
        <v>0</v>
      </c>
      <c r="AA37" s="162">
        <v>0</v>
      </c>
      <c r="AB37" s="162">
        <v>0</v>
      </c>
      <c r="AC37" s="162">
        <v>0</v>
      </c>
      <c r="AD37" s="162">
        <v>0</v>
      </c>
      <c r="AE37" s="162">
        <v>0</v>
      </c>
      <c r="AF37" s="162">
        <v>0</v>
      </c>
      <c r="AG37" s="162">
        <v>0</v>
      </c>
      <c r="AH37" s="159">
        <f t="shared" si="1"/>
        <v>5.3</v>
      </c>
      <c r="AI37" s="160">
        <f t="shared" si="0"/>
        <v>1.2045454545454544</v>
      </c>
    </row>
    <row r="38" spans="1:35" ht="17.25" customHeight="1" x14ac:dyDescent="0.2">
      <c r="A38" s="153">
        <v>845</v>
      </c>
      <c r="B38" s="154" t="s">
        <v>40</v>
      </c>
      <c r="C38" s="218">
        <v>2.6</v>
      </c>
      <c r="D38" s="162">
        <v>0</v>
      </c>
      <c r="E38" s="162">
        <v>0</v>
      </c>
      <c r="F38" s="162">
        <v>0</v>
      </c>
      <c r="G38" s="162">
        <v>0</v>
      </c>
      <c r="H38" s="162">
        <v>0</v>
      </c>
      <c r="I38" s="162">
        <v>0</v>
      </c>
      <c r="J38" s="162">
        <v>0</v>
      </c>
      <c r="K38" s="162">
        <v>0</v>
      </c>
      <c r="L38" s="162">
        <v>0</v>
      </c>
      <c r="M38" s="162">
        <v>0</v>
      </c>
      <c r="N38" s="163">
        <v>0</v>
      </c>
      <c r="O38" s="162">
        <v>0</v>
      </c>
      <c r="P38" s="162">
        <v>0</v>
      </c>
      <c r="Q38" s="162">
        <v>0</v>
      </c>
      <c r="R38" s="163">
        <v>0</v>
      </c>
      <c r="S38" s="163">
        <v>0</v>
      </c>
      <c r="T38" s="163">
        <v>0</v>
      </c>
      <c r="U38" s="163">
        <v>0</v>
      </c>
      <c r="V38" s="162" t="s">
        <v>28</v>
      </c>
      <c r="W38" s="163">
        <v>0</v>
      </c>
      <c r="X38" s="163">
        <v>0</v>
      </c>
      <c r="Y38" s="162">
        <v>0</v>
      </c>
      <c r="Z38" s="162">
        <v>0</v>
      </c>
      <c r="AA38" s="162">
        <v>0</v>
      </c>
      <c r="AB38" s="162">
        <v>0</v>
      </c>
      <c r="AC38" s="162">
        <v>0</v>
      </c>
      <c r="AD38" s="162">
        <v>0</v>
      </c>
      <c r="AE38" s="162">
        <v>0</v>
      </c>
      <c r="AF38" s="162">
        <v>0</v>
      </c>
      <c r="AG38" s="162">
        <v>0</v>
      </c>
      <c r="AH38" s="159">
        <f t="shared" si="1"/>
        <v>0</v>
      </c>
      <c r="AI38" s="160">
        <f t="shared" si="0"/>
        <v>0</v>
      </c>
    </row>
    <row r="39" spans="1:35" ht="17.25" customHeight="1" x14ac:dyDescent="0.2">
      <c r="A39" s="387" t="s">
        <v>41</v>
      </c>
      <c r="B39" s="388"/>
      <c r="C39" s="174"/>
      <c r="D39" s="175"/>
      <c r="E39" s="175"/>
      <c r="F39" s="175"/>
      <c r="G39" s="175"/>
      <c r="H39" s="175"/>
      <c r="I39" s="175"/>
      <c r="J39" s="175"/>
      <c r="K39" s="175"/>
      <c r="L39" s="175"/>
      <c r="M39" s="175"/>
      <c r="N39" s="175"/>
      <c r="O39" s="175"/>
      <c r="P39" s="175"/>
      <c r="Q39" s="175"/>
      <c r="R39" s="175"/>
      <c r="S39" s="175"/>
      <c r="T39" s="175"/>
      <c r="U39" s="175"/>
      <c r="V39" s="175"/>
      <c r="W39" s="175"/>
      <c r="X39" s="175"/>
      <c r="Y39" s="175"/>
      <c r="Z39" s="175"/>
      <c r="AA39" s="175"/>
      <c r="AB39" s="175"/>
      <c r="AC39" s="175"/>
      <c r="AD39" s="175"/>
      <c r="AE39" s="175"/>
      <c r="AF39" s="175"/>
      <c r="AG39" s="175"/>
      <c r="AH39" s="176"/>
      <c r="AI39" s="177"/>
    </row>
    <row r="40" spans="1:35" ht="17.25" customHeight="1" x14ac:dyDescent="0.2">
      <c r="A40" s="179">
        <v>1002</v>
      </c>
      <c r="B40" s="154" t="s">
        <v>42</v>
      </c>
      <c r="C40" s="178"/>
      <c r="D40" s="162">
        <v>0</v>
      </c>
      <c r="E40" s="162">
        <v>0</v>
      </c>
      <c r="F40" s="162">
        <v>0</v>
      </c>
      <c r="G40" s="162">
        <v>0</v>
      </c>
      <c r="H40" s="162">
        <v>0.1</v>
      </c>
      <c r="I40" s="162">
        <v>0</v>
      </c>
      <c r="J40" s="163">
        <v>0</v>
      </c>
      <c r="K40" s="163">
        <v>0</v>
      </c>
      <c r="L40" s="163">
        <v>0</v>
      </c>
      <c r="M40" s="163">
        <v>0.4</v>
      </c>
      <c r="N40" s="163">
        <v>0</v>
      </c>
      <c r="O40" s="163">
        <v>0.2</v>
      </c>
      <c r="P40" s="163">
        <v>0</v>
      </c>
      <c r="Q40" s="163">
        <v>0</v>
      </c>
      <c r="R40" s="162">
        <v>0</v>
      </c>
      <c r="S40" s="162">
        <v>0</v>
      </c>
      <c r="T40" s="162">
        <v>0</v>
      </c>
      <c r="U40" s="162">
        <v>0.1</v>
      </c>
      <c r="V40" s="162">
        <v>0</v>
      </c>
      <c r="W40" s="162">
        <v>0</v>
      </c>
      <c r="X40" s="162">
        <v>0.2</v>
      </c>
      <c r="Y40" s="162">
        <v>0</v>
      </c>
      <c r="Z40" s="162">
        <v>0</v>
      </c>
      <c r="AA40" s="162">
        <v>0</v>
      </c>
      <c r="AB40" s="162">
        <v>0</v>
      </c>
      <c r="AC40" s="162">
        <v>0</v>
      </c>
      <c r="AD40" s="162">
        <v>0.2</v>
      </c>
      <c r="AE40" s="162">
        <v>0</v>
      </c>
      <c r="AF40" s="162">
        <v>0</v>
      </c>
      <c r="AG40" s="162">
        <v>0</v>
      </c>
      <c r="AH40" s="159">
        <f t="shared" ref="AH40:AH85" si="2">SUM(D40:AG40)</f>
        <v>1.2</v>
      </c>
      <c r="AI40" s="160"/>
    </row>
    <row r="41" spans="1:35" ht="17.25" customHeight="1" x14ac:dyDescent="0.2">
      <c r="A41" s="179">
        <v>1032</v>
      </c>
      <c r="B41" s="154" t="s">
        <v>43</v>
      </c>
      <c r="C41" s="178"/>
      <c r="D41" s="162">
        <v>0</v>
      </c>
      <c r="E41" s="162">
        <v>0</v>
      </c>
      <c r="F41" s="162">
        <v>0</v>
      </c>
      <c r="G41" s="162">
        <v>0</v>
      </c>
      <c r="H41" s="162">
        <v>0</v>
      </c>
      <c r="I41" s="162">
        <v>0</v>
      </c>
      <c r="J41" s="163">
        <v>0</v>
      </c>
      <c r="K41" s="163">
        <v>0</v>
      </c>
      <c r="L41" s="163">
        <v>0</v>
      </c>
      <c r="M41" s="163">
        <v>0</v>
      </c>
      <c r="N41" s="163">
        <v>0</v>
      </c>
      <c r="O41" s="163">
        <v>0</v>
      </c>
      <c r="P41" s="163">
        <v>0.1</v>
      </c>
      <c r="Q41" s="163">
        <v>0</v>
      </c>
      <c r="R41" s="162">
        <v>0</v>
      </c>
      <c r="S41" s="162">
        <v>0</v>
      </c>
      <c r="T41" s="162">
        <v>0</v>
      </c>
      <c r="U41" s="162">
        <v>0</v>
      </c>
      <c r="V41" s="162">
        <v>0</v>
      </c>
      <c r="W41" s="162">
        <v>0</v>
      </c>
      <c r="X41" s="162">
        <v>0</v>
      </c>
      <c r="Y41" s="162">
        <v>0</v>
      </c>
      <c r="Z41" s="162">
        <v>0</v>
      </c>
      <c r="AA41" s="162">
        <v>0</v>
      </c>
      <c r="AB41" s="162">
        <v>0</v>
      </c>
      <c r="AC41" s="162">
        <v>0</v>
      </c>
      <c r="AD41" s="162">
        <v>0</v>
      </c>
      <c r="AE41" s="162">
        <v>0</v>
      </c>
      <c r="AF41" s="162">
        <v>0</v>
      </c>
      <c r="AG41" s="162">
        <v>0</v>
      </c>
      <c r="AH41" s="159">
        <f t="shared" si="2"/>
        <v>0.1</v>
      </c>
      <c r="AI41" s="160"/>
    </row>
    <row r="42" spans="1:35" ht="17.25" customHeight="1" x14ac:dyDescent="0.2">
      <c r="A42" s="179">
        <v>1039</v>
      </c>
      <c r="B42" s="154" t="s">
        <v>44</v>
      </c>
      <c r="C42" s="178"/>
      <c r="D42" s="162">
        <v>0</v>
      </c>
      <c r="E42" s="162">
        <v>0</v>
      </c>
      <c r="F42" s="162">
        <v>0</v>
      </c>
      <c r="G42" s="162">
        <v>0</v>
      </c>
      <c r="H42" s="162">
        <v>0</v>
      </c>
      <c r="I42" s="162">
        <v>0</v>
      </c>
      <c r="J42" s="163">
        <v>0</v>
      </c>
      <c r="K42" s="163">
        <v>0</v>
      </c>
      <c r="L42" s="163">
        <v>0</v>
      </c>
      <c r="M42" s="163">
        <v>0</v>
      </c>
      <c r="N42" s="163">
        <v>0</v>
      </c>
      <c r="O42" s="163">
        <v>0</v>
      </c>
      <c r="P42" s="163">
        <v>0</v>
      </c>
      <c r="Q42" s="163">
        <v>0</v>
      </c>
      <c r="R42" s="162">
        <v>0</v>
      </c>
      <c r="S42" s="162">
        <v>0</v>
      </c>
      <c r="T42" s="162">
        <v>0</v>
      </c>
      <c r="U42" s="162">
        <v>0</v>
      </c>
      <c r="V42" s="162">
        <v>0</v>
      </c>
      <c r="W42" s="162">
        <v>0</v>
      </c>
      <c r="X42" s="162">
        <v>0</v>
      </c>
      <c r="Y42" s="162">
        <v>0</v>
      </c>
      <c r="Z42" s="162">
        <v>0</v>
      </c>
      <c r="AA42" s="162">
        <v>0</v>
      </c>
      <c r="AB42" s="162">
        <v>0</v>
      </c>
      <c r="AC42" s="162">
        <v>0</v>
      </c>
      <c r="AD42" s="162">
        <v>0</v>
      </c>
      <c r="AE42" s="162">
        <v>0</v>
      </c>
      <c r="AF42" s="162">
        <v>0</v>
      </c>
      <c r="AG42" s="162">
        <v>0</v>
      </c>
      <c r="AH42" s="159">
        <f t="shared" si="2"/>
        <v>0</v>
      </c>
      <c r="AI42" s="160"/>
    </row>
    <row r="43" spans="1:35" ht="17.25" customHeight="1" x14ac:dyDescent="0.2">
      <c r="A43" s="179">
        <v>1041</v>
      </c>
      <c r="B43" s="154" t="s">
        <v>7</v>
      </c>
      <c r="C43" s="178"/>
      <c r="D43" s="162">
        <v>0</v>
      </c>
      <c r="E43" s="162">
        <v>0</v>
      </c>
      <c r="F43" s="162">
        <v>0</v>
      </c>
      <c r="G43" s="162">
        <v>0</v>
      </c>
      <c r="H43" s="162">
        <v>0</v>
      </c>
      <c r="I43" s="162">
        <v>0</v>
      </c>
      <c r="J43" s="163">
        <v>0</v>
      </c>
      <c r="K43" s="163">
        <v>0</v>
      </c>
      <c r="L43" s="163">
        <v>0</v>
      </c>
      <c r="M43" s="163">
        <v>0</v>
      </c>
      <c r="N43" s="163">
        <v>0</v>
      </c>
      <c r="O43" s="163">
        <v>0</v>
      </c>
      <c r="P43" s="163">
        <v>0</v>
      </c>
      <c r="Q43" s="163">
        <v>0</v>
      </c>
      <c r="R43" s="162">
        <v>0</v>
      </c>
      <c r="S43" s="162">
        <v>0</v>
      </c>
      <c r="T43" s="162">
        <v>0</v>
      </c>
      <c r="U43" s="162">
        <v>0</v>
      </c>
      <c r="V43" s="162">
        <v>0</v>
      </c>
      <c r="W43" s="162">
        <v>0</v>
      </c>
      <c r="X43" s="162">
        <v>0</v>
      </c>
      <c r="Y43" s="162">
        <v>0</v>
      </c>
      <c r="Z43" s="162">
        <v>0</v>
      </c>
      <c r="AA43" s="162">
        <v>0</v>
      </c>
      <c r="AB43" s="162">
        <v>0</v>
      </c>
      <c r="AC43" s="162">
        <v>0</v>
      </c>
      <c r="AD43" s="162">
        <v>0</v>
      </c>
      <c r="AE43" s="162">
        <v>0</v>
      </c>
      <c r="AF43" s="162">
        <v>0</v>
      </c>
      <c r="AG43" s="162">
        <v>0</v>
      </c>
      <c r="AH43" s="159">
        <f t="shared" si="2"/>
        <v>0</v>
      </c>
      <c r="AI43" s="160"/>
    </row>
    <row r="44" spans="1:35" ht="17.25" customHeight="1" x14ac:dyDescent="0.2">
      <c r="A44" s="179">
        <v>1089</v>
      </c>
      <c r="B44" s="154" t="s">
        <v>46</v>
      </c>
      <c r="C44" s="178"/>
      <c r="D44" s="162">
        <v>0</v>
      </c>
      <c r="E44" s="162">
        <v>0</v>
      </c>
      <c r="F44" s="162">
        <v>0</v>
      </c>
      <c r="G44" s="162">
        <v>0</v>
      </c>
      <c r="H44" s="162">
        <v>0</v>
      </c>
      <c r="I44" s="162">
        <v>0</v>
      </c>
      <c r="J44" s="163">
        <v>0</v>
      </c>
      <c r="K44" s="163">
        <v>0</v>
      </c>
      <c r="L44" s="163">
        <v>0</v>
      </c>
      <c r="M44" s="163">
        <v>0</v>
      </c>
      <c r="N44" s="163">
        <v>0</v>
      </c>
      <c r="O44" s="163">
        <v>0</v>
      </c>
      <c r="P44" s="163">
        <v>0</v>
      </c>
      <c r="Q44" s="163">
        <v>0</v>
      </c>
      <c r="R44" s="162">
        <v>0</v>
      </c>
      <c r="S44" s="162">
        <v>0</v>
      </c>
      <c r="T44" s="162">
        <v>0</v>
      </c>
      <c r="U44" s="162">
        <v>0</v>
      </c>
      <c r="V44" s="162">
        <v>0</v>
      </c>
      <c r="W44" s="162">
        <v>0</v>
      </c>
      <c r="X44" s="162">
        <v>0</v>
      </c>
      <c r="Y44" s="162">
        <v>0</v>
      </c>
      <c r="Z44" s="162">
        <v>0</v>
      </c>
      <c r="AA44" s="162">
        <v>0</v>
      </c>
      <c r="AB44" s="162">
        <v>0</v>
      </c>
      <c r="AC44" s="162">
        <v>0</v>
      </c>
      <c r="AD44" s="162">
        <v>0</v>
      </c>
      <c r="AE44" s="162">
        <v>0</v>
      </c>
      <c r="AF44" s="162">
        <v>0</v>
      </c>
      <c r="AG44" s="162">
        <v>0</v>
      </c>
      <c r="AH44" s="159">
        <f t="shared" si="2"/>
        <v>0</v>
      </c>
      <c r="AI44" s="160"/>
    </row>
    <row r="45" spans="1:35" ht="17.25" customHeight="1" x14ac:dyDescent="0.2">
      <c r="A45" s="179">
        <v>1105</v>
      </c>
      <c r="B45" s="154" t="s">
        <v>11</v>
      </c>
      <c r="C45" s="216"/>
      <c r="D45" s="162">
        <v>0</v>
      </c>
      <c r="E45" s="162">
        <v>0</v>
      </c>
      <c r="F45" s="162">
        <v>0</v>
      </c>
      <c r="G45" s="162">
        <v>0</v>
      </c>
      <c r="H45" s="162">
        <v>0</v>
      </c>
      <c r="I45" s="162">
        <v>0</v>
      </c>
      <c r="J45" s="163">
        <v>0</v>
      </c>
      <c r="K45" s="163">
        <v>0</v>
      </c>
      <c r="L45" s="163">
        <v>0</v>
      </c>
      <c r="M45" s="163">
        <v>0</v>
      </c>
      <c r="N45" s="163">
        <v>0</v>
      </c>
      <c r="O45" s="163">
        <v>0</v>
      </c>
      <c r="P45" s="163">
        <v>0.6</v>
      </c>
      <c r="Q45" s="163">
        <v>0</v>
      </c>
      <c r="R45" s="162">
        <v>0</v>
      </c>
      <c r="S45" s="162">
        <v>0</v>
      </c>
      <c r="T45" s="162">
        <v>0</v>
      </c>
      <c r="U45" s="162">
        <v>0</v>
      </c>
      <c r="V45" s="162">
        <v>0</v>
      </c>
      <c r="W45" s="162">
        <v>0</v>
      </c>
      <c r="X45" s="162">
        <v>0</v>
      </c>
      <c r="Y45" s="162">
        <v>0</v>
      </c>
      <c r="Z45" s="162">
        <v>0</v>
      </c>
      <c r="AA45" s="162">
        <v>0</v>
      </c>
      <c r="AB45" s="162">
        <v>0</v>
      </c>
      <c r="AC45" s="162">
        <v>0</v>
      </c>
      <c r="AD45" s="162">
        <v>0</v>
      </c>
      <c r="AE45" s="162">
        <v>0</v>
      </c>
      <c r="AF45" s="162">
        <v>0</v>
      </c>
      <c r="AG45" s="162">
        <v>0</v>
      </c>
      <c r="AH45" s="159">
        <f t="shared" si="2"/>
        <v>0.6</v>
      </c>
      <c r="AI45" s="160"/>
    </row>
    <row r="46" spans="1:35" ht="17.25" customHeight="1" x14ac:dyDescent="0.2">
      <c r="A46" s="179">
        <v>1112</v>
      </c>
      <c r="B46" s="154" t="s">
        <v>47</v>
      </c>
      <c r="C46" s="178"/>
      <c r="D46" s="162">
        <v>0</v>
      </c>
      <c r="E46" s="162">
        <v>0</v>
      </c>
      <c r="F46" s="162">
        <v>0</v>
      </c>
      <c r="G46" s="162">
        <v>0</v>
      </c>
      <c r="H46" s="162">
        <v>0</v>
      </c>
      <c r="I46" s="162">
        <v>0</v>
      </c>
      <c r="J46" s="163">
        <v>0</v>
      </c>
      <c r="K46" s="163">
        <v>0</v>
      </c>
      <c r="L46" s="163">
        <v>0</v>
      </c>
      <c r="M46" s="163">
        <v>0</v>
      </c>
      <c r="N46" s="163">
        <v>0</v>
      </c>
      <c r="O46" s="163">
        <v>0</v>
      </c>
      <c r="P46" s="163">
        <v>0</v>
      </c>
      <c r="Q46" s="163">
        <v>0</v>
      </c>
      <c r="R46" s="162">
        <v>0</v>
      </c>
      <c r="S46" s="162">
        <v>0</v>
      </c>
      <c r="T46" s="162">
        <v>0</v>
      </c>
      <c r="U46" s="162">
        <v>0</v>
      </c>
      <c r="V46" s="162">
        <v>0</v>
      </c>
      <c r="W46" s="162">
        <v>0</v>
      </c>
      <c r="X46" s="162">
        <v>0</v>
      </c>
      <c r="Y46" s="162">
        <v>0</v>
      </c>
      <c r="Z46" s="162">
        <v>0</v>
      </c>
      <c r="AA46" s="162">
        <v>0</v>
      </c>
      <c r="AB46" s="162">
        <v>0</v>
      </c>
      <c r="AC46" s="162">
        <v>0</v>
      </c>
      <c r="AD46" s="162">
        <v>0</v>
      </c>
      <c r="AE46" s="162">
        <v>0</v>
      </c>
      <c r="AF46" s="162">
        <v>0</v>
      </c>
      <c r="AG46" s="162">
        <v>0</v>
      </c>
      <c r="AH46" s="159">
        <f t="shared" si="2"/>
        <v>0</v>
      </c>
      <c r="AI46" s="160"/>
    </row>
    <row r="47" spans="1:35" ht="17.25" customHeight="1" x14ac:dyDescent="0.2">
      <c r="A47" s="179">
        <v>1151</v>
      </c>
      <c r="B47" s="154" t="s">
        <v>49</v>
      </c>
      <c r="C47" s="178"/>
      <c r="D47" s="162">
        <v>0</v>
      </c>
      <c r="E47" s="162">
        <v>0</v>
      </c>
      <c r="F47" s="162">
        <v>0</v>
      </c>
      <c r="G47" s="162">
        <v>0</v>
      </c>
      <c r="H47" s="162">
        <v>0</v>
      </c>
      <c r="I47" s="162">
        <v>0</v>
      </c>
      <c r="J47" s="163">
        <v>0</v>
      </c>
      <c r="K47" s="163">
        <v>0</v>
      </c>
      <c r="L47" s="163">
        <v>0</v>
      </c>
      <c r="M47" s="163">
        <v>0</v>
      </c>
      <c r="N47" s="163">
        <v>0</v>
      </c>
      <c r="O47" s="163">
        <v>0</v>
      </c>
      <c r="P47" s="163">
        <v>0</v>
      </c>
      <c r="Q47" s="163">
        <v>0</v>
      </c>
      <c r="R47" s="162">
        <v>0</v>
      </c>
      <c r="S47" s="162">
        <v>0</v>
      </c>
      <c r="T47" s="162">
        <v>0</v>
      </c>
      <c r="U47" s="162">
        <v>0</v>
      </c>
      <c r="V47" s="162">
        <v>0</v>
      </c>
      <c r="W47" s="162">
        <v>0</v>
      </c>
      <c r="X47" s="162">
        <v>2.8</v>
      </c>
      <c r="Y47" s="162">
        <v>0</v>
      </c>
      <c r="Z47" s="162">
        <v>0</v>
      </c>
      <c r="AA47" s="162">
        <v>0</v>
      </c>
      <c r="AB47" s="162">
        <v>0</v>
      </c>
      <c r="AC47" s="162">
        <v>0</v>
      </c>
      <c r="AD47" s="162">
        <v>0</v>
      </c>
      <c r="AE47" s="162">
        <v>0</v>
      </c>
      <c r="AF47" s="162">
        <v>0</v>
      </c>
      <c r="AG47" s="162">
        <v>0</v>
      </c>
      <c r="AH47" s="159">
        <f t="shared" si="2"/>
        <v>2.8</v>
      </c>
      <c r="AI47" s="160"/>
    </row>
    <row r="48" spans="1:35" ht="17.25" customHeight="1" x14ac:dyDescent="0.2">
      <c r="A48" s="179">
        <v>1160</v>
      </c>
      <c r="B48" s="154" t="s">
        <v>50</v>
      </c>
      <c r="C48" s="178"/>
      <c r="D48" s="162">
        <v>0</v>
      </c>
      <c r="E48" s="162">
        <v>0</v>
      </c>
      <c r="F48" s="162">
        <v>0</v>
      </c>
      <c r="G48" s="162">
        <v>0</v>
      </c>
      <c r="H48" s="162">
        <v>0</v>
      </c>
      <c r="I48" s="162">
        <v>0</v>
      </c>
      <c r="J48" s="163">
        <v>0</v>
      </c>
      <c r="K48" s="163">
        <v>0</v>
      </c>
      <c r="L48" s="163">
        <v>0</v>
      </c>
      <c r="M48" s="163">
        <v>0</v>
      </c>
      <c r="N48" s="163">
        <v>0</v>
      </c>
      <c r="O48" s="163">
        <v>0</v>
      </c>
      <c r="P48" s="163">
        <v>0</v>
      </c>
      <c r="Q48" s="163">
        <v>0</v>
      </c>
      <c r="R48" s="162">
        <v>0</v>
      </c>
      <c r="S48" s="162">
        <v>0</v>
      </c>
      <c r="T48" s="162">
        <v>0</v>
      </c>
      <c r="U48" s="162">
        <v>0</v>
      </c>
      <c r="V48" s="162">
        <v>0</v>
      </c>
      <c r="W48" s="162">
        <v>0</v>
      </c>
      <c r="X48" s="162">
        <v>0</v>
      </c>
      <c r="Y48" s="162">
        <v>0</v>
      </c>
      <c r="Z48" s="162">
        <v>0</v>
      </c>
      <c r="AA48" s="162">
        <v>0</v>
      </c>
      <c r="AB48" s="162">
        <v>0</v>
      </c>
      <c r="AC48" s="162">
        <v>0</v>
      </c>
      <c r="AD48" s="162">
        <v>0</v>
      </c>
      <c r="AE48" s="162">
        <v>0</v>
      </c>
      <c r="AF48" s="162">
        <v>0</v>
      </c>
      <c r="AG48" s="162">
        <v>0</v>
      </c>
      <c r="AH48" s="159">
        <f t="shared" si="2"/>
        <v>0</v>
      </c>
      <c r="AI48" s="160"/>
    </row>
    <row r="49" spans="1:35" ht="17.25" customHeight="1" x14ac:dyDescent="0.2">
      <c r="A49" s="179">
        <v>1171</v>
      </c>
      <c r="B49" s="154" t="s">
        <v>96</v>
      </c>
      <c r="C49" s="178"/>
      <c r="D49" s="162">
        <v>0</v>
      </c>
      <c r="E49" s="162">
        <v>0</v>
      </c>
      <c r="F49" s="162">
        <v>0</v>
      </c>
      <c r="G49" s="162">
        <v>0</v>
      </c>
      <c r="H49" s="162">
        <v>0</v>
      </c>
      <c r="I49" s="162">
        <v>0</v>
      </c>
      <c r="J49" s="162">
        <v>0</v>
      </c>
      <c r="K49" s="162">
        <v>0</v>
      </c>
      <c r="L49" s="162">
        <v>0</v>
      </c>
      <c r="M49" s="162">
        <v>0</v>
      </c>
      <c r="N49" s="162">
        <v>0</v>
      </c>
      <c r="O49" s="162">
        <v>0</v>
      </c>
      <c r="P49" s="162">
        <v>0</v>
      </c>
      <c r="Q49" s="162">
        <v>0</v>
      </c>
      <c r="R49" s="162">
        <v>0</v>
      </c>
      <c r="S49" s="162">
        <v>0</v>
      </c>
      <c r="T49" s="162">
        <v>0</v>
      </c>
      <c r="U49" s="162">
        <v>0</v>
      </c>
      <c r="V49" s="162">
        <v>0</v>
      </c>
      <c r="W49" s="162">
        <v>0</v>
      </c>
      <c r="X49" s="162">
        <v>0.1</v>
      </c>
      <c r="Y49" s="162">
        <v>0</v>
      </c>
      <c r="Z49" s="162">
        <v>0</v>
      </c>
      <c r="AA49" s="162">
        <v>0</v>
      </c>
      <c r="AB49" s="162">
        <v>0</v>
      </c>
      <c r="AC49" s="162">
        <v>0</v>
      </c>
      <c r="AD49" s="162">
        <v>0</v>
      </c>
      <c r="AE49" s="162">
        <v>0</v>
      </c>
      <c r="AF49" s="162">
        <v>0</v>
      </c>
      <c r="AG49" s="162">
        <v>0</v>
      </c>
      <c r="AH49" s="159">
        <f t="shared" si="2"/>
        <v>0.1</v>
      </c>
      <c r="AI49" s="160"/>
    </row>
    <row r="50" spans="1:35" ht="17.25" customHeight="1" x14ac:dyDescent="0.2">
      <c r="A50" s="179">
        <v>1187</v>
      </c>
      <c r="B50" s="154" t="s">
        <v>51</v>
      </c>
      <c r="C50" s="178"/>
      <c r="D50" s="162">
        <v>0</v>
      </c>
      <c r="E50" s="162">
        <v>0</v>
      </c>
      <c r="F50" s="162">
        <v>0</v>
      </c>
      <c r="G50" s="162">
        <v>0</v>
      </c>
      <c r="H50" s="162">
        <v>0</v>
      </c>
      <c r="I50" s="162">
        <v>0</v>
      </c>
      <c r="J50" s="163">
        <v>0</v>
      </c>
      <c r="K50" s="163">
        <v>0</v>
      </c>
      <c r="L50" s="163">
        <v>0</v>
      </c>
      <c r="M50" s="163">
        <v>0</v>
      </c>
      <c r="N50" s="163">
        <v>0</v>
      </c>
      <c r="O50" s="163">
        <v>0</v>
      </c>
      <c r="P50" s="163">
        <v>0</v>
      </c>
      <c r="Q50" s="163">
        <v>0</v>
      </c>
      <c r="R50" s="162">
        <v>0</v>
      </c>
      <c r="S50" s="162">
        <v>0</v>
      </c>
      <c r="T50" s="162">
        <v>0</v>
      </c>
      <c r="U50" s="162">
        <v>0</v>
      </c>
      <c r="V50" s="162">
        <v>0</v>
      </c>
      <c r="W50" s="162">
        <v>0</v>
      </c>
      <c r="X50" s="162">
        <v>0</v>
      </c>
      <c r="Y50" s="162">
        <v>0</v>
      </c>
      <c r="Z50" s="162">
        <v>0</v>
      </c>
      <c r="AA50" s="162">
        <v>0</v>
      </c>
      <c r="AB50" s="162">
        <v>0</v>
      </c>
      <c r="AC50" s="162">
        <v>0</v>
      </c>
      <c r="AD50" s="162">
        <v>0</v>
      </c>
      <c r="AE50" s="162">
        <v>0</v>
      </c>
      <c r="AF50" s="162">
        <v>0</v>
      </c>
      <c r="AG50" s="162">
        <v>0</v>
      </c>
      <c r="AH50" s="159">
        <f t="shared" si="2"/>
        <v>0</v>
      </c>
      <c r="AI50" s="160"/>
    </row>
    <row r="51" spans="1:35" ht="17.25" customHeight="1" x14ac:dyDescent="0.2">
      <c r="A51" s="179">
        <v>1195</v>
      </c>
      <c r="B51" s="154" t="s">
        <v>52</v>
      </c>
      <c r="C51" s="178"/>
      <c r="D51" s="162">
        <v>0</v>
      </c>
      <c r="E51" s="162">
        <v>0</v>
      </c>
      <c r="F51" s="162">
        <v>0</v>
      </c>
      <c r="G51" s="162">
        <v>0</v>
      </c>
      <c r="H51" s="162">
        <v>0</v>
      </c>
      <c r="I51" s="162">
        <v>0</v>
      </c>
      <c r="J51" s="163">
        <v>0</v>
      </c>
      <c r="K51" s="163">
        <v>0</v>
      </c>
      <c r="L51" s="163">
        <v>0</v>
      </c>
      <c r="M51" s="163">
        <v>0</v>
      </c>
      <c r="N51" s="163">
        <v>0</v>
      </c>
      <c r="O51" s="163">
        <v>0</v>
      </c>
      <c r="P51" s="163">
        <v>0</v>
      </c>
      <c r="Q51" s="163">
        <v>0</v>
      </c>
      <c r="R51" s="162">
        <v>0</v>
      </c>
      <c r="S51" s="162">
        <v>0</v>
      </c>
      <c r="T51" s="162">
        <v>0</v>
      </c>
      <c r="U51" s="162">
        <v>0</v>
      </c>
      <c r="V51" s="162">
        <v>0</v>
      </c>
      <c r="W51" s="162">
        <v>0</v>
      </c>
      <c r="X51" s="162">
        <v>0</v>
      </c>
      <c r="Y51" s="162">
        <v>0</v>
      </c>
      <c r="Z51" s="162">
        <v>0</v>
      </c>
      <c r="AA51" s="162">
        <v>0</v>
      </c>
      <c r="AB51" s="162">
        <v>0</v>
      </c>
      <c r="AC51" s="162">
        <v>0</v>
      </c>
      <c r="AD51" s="162">
        <v>0.2</v>
      </c>
      <c r="AE51" s="162">
        <v>0</v>
      </c>
      <c r="AF51" s="162">
        <v>0</v>
      </c>
      <c r="AG51" s="162">
        <v>0</v>
      </c>
      <c r="AH51" s="159">
        <f t="shared" si="2"/>
        <v>0.2</v>
      </c>
      <c r="AI51" s="160"/>
    </row>
    <row r="52" spans="1:35" ht="17.25" customHeight="1" x14ac:dyDescent="0.2">
      <c r="A52" s="179">
        <v>1203</v>
      </c>
      <c r="B52" s="154" t="s">
        <v>53</v>
      </c>
      <c r="C52" s="178"/>
      <c r="D52" s="162">
        <v>0</v>
      </c>
      <c r="E52" s="162">
        <v>0</v>
      </c>
      <c r="F52" s="162">
        <v>0</v>
      </c>
      <c r="G52" s="162">
        <v>0</v>
      </c>
      <c r="H52" s="162">
        <v>0</v>
      </c>
      <c r="I52" s="162">
        <v>0</v>
      </c>
      <c r="J52" s="163">
        <v>0</v>
      </c>
      <c r="K52" s="163">
        <v>0</v>
      </c>
      <c r="L52" s="163">
        <v>0</v>
      </c>
      <c r="M52" s="163">
        <v>0</v>
      </c>
      <c r="N52" s="163">
        <v>0</v>
      </c>
      <c r="O52" s="163">
        <v>0</v>
      </c>
      <c r="P52" s="163">
        <v>0</v>
      </c>
      <c r="Q52" s="163">
        <v>0</v>
      </c>
      <c r="R52" s="162">
        <v>0</v>
      </c>
      <c r="S52" s="162">
        <v>0</v>
      </c>
      <c r="T52" s="162">
        <v>0</v>
      </c>
      <c r="U52" s="162">
        <v>0</v>
      </c>
      <c r="V52" s="162">
        <v>0</v>
      </c>
      <c r="W52" s="162">
        <v>0</v>
      </c>
      <c r="X52" s="162">
        <v>0</v>
      </c>
      <c r="Y52" s="162">
        <v>0</v>
      </c>
      <c r="Z52" s="162">
        <v>0</v>
      </c>
      <c r="AA52" s="162">
        <v>0</v>
      </c>
      <c r="AB52" s="162">
        <v>0</v>
      </c>
      <c r="AC52" s="162">
        <v>0</v>
      </c>
      <c r="AD52" s="162">
        <v>0</v>
      </c>
      <c r="AE52" s="162">
        <v>0</v>
      </c>
      <c r="AF52" s="162">
        <v>0</v>
      </c>
      <c r="AG52" s="162">
        <v>0</v>
      </c>
      <c r="AH52" s="159">
        <f t="shared" si="2"/>
        <v>0</v>
      </c>
      <c r="AI52" s="160"/>
    </row>
    <row r="53" spans="1:35" ht="17.25" customHeight="1" x14ac:dyDescent="0.2">
      <c r="A53" s="179">
        <v>1211</v>
      </c>
      <c r="B53" s="154" t="s">
        <v>54</v>
      </c>
      <c r="C53" s="178"/>
      <c r="D53" s="162">
        <v>0</v>
      </c>
      <c r="E53" s="162">
        <v>0</v>
      </c>
      <c r="F53" s="162">
        <v>0</v>
      </c>
      <c r="G53" s="162">
        <v>0</v>
      </c>
      <c r="H53" s="162">
        <v>0</v>
      </c>
      <c r="I53" s="162">
        <v>0</v>
      </c>
      <c r="J53" s="163">
        <v>0</v>
      </c>
      <c r="K53" s="163">
        <v>0</v>
      </c>
      <c r="L53" s="163">
        <v>0</v>
      </c>
      <c r="M53" s="163">
        <v>0</v>
      </c>
      <c r="N53" s="163">
        <v>0</v>
      </c>
      <c r="O53" s="163">
        <v>0</v>
      </c>
      <c r="P53" s="163">
        <v>0</v>
      </c>
      <c r="Q53" s="163">
        <v>0</v>
      </c>
      <c r="R53" s="162">
        <v>0</v>
      </c>
      <c r="S53" s="162">
        <v>0</v>
      </c>
      <c r="T53" s="162">
        <v>0</v>
      </c>
      <c r="U53" s="162">
        <v>0</v>
      </c>
      <c r="V53" s="162">
        <v>0</v>
      </c>
      <c r="W53" s="162">
        <v>0</v>
      </c>
      <c r="X53" s="162">
        <v>5.7</v>
      </c>
      <c r="Y53" s="162">
        <v>0</v>
      </c>
      <c r="Z53" s="162">
        <v>0</v>
      </c>
      <c r="AA53" s="162">
        <v>0</v>
      </c>
      <c r="AB53" s="162">
        <v>0</v>
      </c>
      <c r="AC53" s="162">
        <v>0</v>
      </c>
      <c r="AD53" s="162">
        <v>0</v>
      </c>
      <c r="AE53" s="162">
        <v>0</v>
      </c>
      <c r="AF53" s="162">
        <v>0</v>
      </c>
      <c r="AG53" s="162">
        <v>0</v>
      </c>
      <c r="AH53" s="159">
        <f t="shared" si="2"/>
        <v>5.7</v>
      </c>
      <c r="AI53" s="160"/>
    </row>
    <row r="54" spans="1:35" ht="17.25" customHeight="1" x14ac:dyDescent="0.2">
      <c r="A54" s="179">
        <v>1225</v>
      </c>
      <c r="B54" s="154" t="s">
        <v>17</v>
      </c>
      <c r="C54" s="178"/>
      <c r="D54" s="162">
        <v>0</v>
      </c>
      <c r="E54" s="162">
        <v>0</v>
      </c>
      <c r="F54" s="162">
        <v>0</v>
      </c>
      <c r="G54" s="162">
        <v>0</v>
      </c>
      <c r="H54" s="162">
        <v>0</v>
      </c>
      <c r="I54" s="162">
        <v>0</v>
      </c>
      <c r="J54" s="163">
        <v>0</v>
      </c>
      <c r="K54" s="163">
        <v>0</v>
      </c>
      <c r="L54" s="163">
        <v>0</v>
      </c>
      <c r="M54" s="163">
        <v>0</v>
      </c>
      <c r="N54" s="163">
        <v>0</v>
      </c>
      <c r="O54" s="163">
        <v>0</v>
      </c>
      <c r="P54" s="163">
        <v>0</v>
      </c>
      <c r="Q54" s="163">
        <v>0</v>
      </c>
      <c r="R54" s="162">
        <v>0</v>
      </c>
      <c r="S54" s="162">
        <v>0.2</v>
      </c>
      <c r="T54" s="162">
        <v>0</v>
      </c>
      <c r="U54" s="162">
        <v>0</v>
      </c>
      <c r="V54" s="162">
        <v>0</v>
      </c>
      <c r="W54" s="162">
        <v>0</v>
      </c>
      <c r="X54" s="162">
        <v>7.6</v>
      </c>
      <c r="Y54" s="162">
        <v>0</v>
      </c>
      <c r="Z54" s="162">
        <v>0</v>
      </c>
      <c r="AA54" s="162">
        <v>0</v>
      </c>
      <c r="AB54" s="162">
        <v>0</v>
      </c>
      <c r="AC54" s="162">
        <v>0</v>
      </c>
      <c r="AD54" s="162">
        <v>0</v>
      </c>
      <c r="AE54" s="162">
        <v>0</v>
      </c>
      <c r="AF54" s="162">
        <v>0</v>
      </c>
      <c r="AG54" s="162">
        <v>0</v>
      </c>
      <c r="AH54" s="159">
        <f t="shared" si="2"/>
        <v>7.8</v>
      </c>
      <c r="AI54" s="160"/>
    </row>
    <row r="55" spans="1:35" ht="17.25" customHeight="1" x14ac:dyDescent="0.25">
      <c r="A55" s="179">
        <v>1260</v>
      </c>
      <c r="B55" s="154" t="s">
        <v>99</v>
      </c>
      <c r="C55" s="178"/>
      <c r="D55" s="381" t="s">
        <v>48</v>
      </c>
      <c r="E55" s="382"/>
      <c r="F55" s="382"/>
      <c r="G55" s="382"/>
      <c r="H55" s="382"/>
      <c r="I55" s="382"/>
      <c r="J55" s="382"/>
      <c r="K55" s="382"/>
      <c r="L55" s="382"/>
      <c r="M55" s="382"/>
      <c r="N55" s="382"/>
      <c r="O55" s="382"/>
      <c r="P55" s="382"/>
      <c r="Q55" s="382"/>
      <c r="R55" s="383"/>
      <c r="S55" s="162">
        <v>0</v>
      </c>
      <c r="T55" s="162">
        <v>0</v>
      </c>
      <c r="U55" s="162">
        <v>0</v>
      </c>
      <c r="V55" s="162">
        <v>0</v>
      </c>
      <c r="W55" s="162">
        <v>0</v>
      </c>
      <c r="X55" s="162">
        <v>1.5</v>
      </c>
      <c r="Y55" s="162">
        <v>0</v>
      </c>
      <c r="Z55" s="162">
        <v>0</v>
      </c>
      <c r="AA55" s="162">
        <v>0</v>
      </c>
      <c r="AB55" s="162">
        <v>0</v>
      </c>
      <c r="AC55" s="162">
        <v>0</v>
      </c>
      <c r="AD55" s="162">
        <v>0</v>
      </c>
      <c r="AE55" s="162">
        <v>0</v>
      </c>
      <c r="AF55" s="162">
        <v>0</v>
      </c>
      <c r="AG55" s="162">
        <v>0</v>
      </c>
      <c r="AH55" s="159">
        <f t="shared" si="2"/>
        <v>1.5</v>
      </c>
      <c r="AI55" s="160"/>
    </row>
    <row r="56" spans="1:35" ht="17.25" customHeight="1" x14ac:dyDescent="0.2">
      <c r="A56" s="179">
        <v>1270</v>
      </c>
      <c r="B56" s="154" t="s">
        <v>55</v>
      </c>
      <c r="C56" s="178"/>
      <c r="D56" s="162">
        <v>0</v>
      </c>
      <c r="E56" s="162">
        <v>0</v>
      </c>
      <c r="F56" s="162">
        <v>0</v>
      </c>
      <c r="G56" s="162">
        <v>0</v>
      </c>
      <c r="H56" s="162">
        <v>0</v>
      </c>
      <c r="I56" s="162">
        <v>0</v>
      </c>
      <c r="J56" s="163">
        <v>0</v>
      </c>
      <c r="K56" s="163">
        <v>0</v>
      </c>
      <c r="L56" s="163">
        <v>0</v>
      </c>
      <c r="M56" s="163">
        <v>0</v>
      </c>
      <c r="N56" s="163">
        <v>0</v>
      </c>
      <c r="O56" s="163">
        <v>0</v>
      </c>
      <c r="P56" s="163">
        <v>0</v>
      </c>
      <c r="Q56" s="163">
        <v>0</v>
      </c>
      <c r="R56" s="162">
        <v>0</v>
      </c>
      <c r="S56" s="162">
        <v>0</v>
      </c>
      <c r="T56" s="162">
        <v>0</v>
      </c>
      <c r="U56" s="162">
        <v>0</v>
      </c>
      <c r="V56" s="162">
        <v>0</v>
      </c>
      <c r="W56" s="162">
        <v>0</v>
      </c>
      <c r="X56" s="162">
        <v>4.5999999999999996</v>
      </c>
      <c r="Y56" s="162">
        <v>0</v>
      </c>
      <c r="Z56" s="162">
        <v>0</v>
      </c>
      <c r="AA56" s="162">
        <v>0</v>
      </c>
      <c r="AB56" s="162">
        <v>0</v>
      </c>
      <c r="AC56" s="162">
        <v>0</v>
      </c>
      <c r="AD56" s="162">
        <v>0</v>
      </c>
      <c r="AE56" s="162">
        <v>0</v>
      </c>
      <c r="AF56" s="162">
        <v>0</v>
      </c>
      <c r="AG56" s="162">
        <v>0</v>
      </c>
      <c r="AH56" s="159">
        <f t="shared" si="2"/>
        <v>4.5999999999999996</v>
      </c>
      <c r="AI56" s="160"/>
    </row>
    <row r="57" spans="1:35" ht="17.25" customHeight="1" x14ac:dyDescent="0.2">
      <c r="A57" s="179">
        <v>1313</v>
      </c>
      <c r="B57" s="154" t="s">
        <v>19</v>
      </c>
      <c r="C57" s="178"/>
      <c r="D57" s="162">
        <v>0</v>
      </c>
      <c r="E57" s="162">
        <v>0</v>
      </c>
      <c r="F57" s="162">
        <v>0</v>
      </c>
      <c r="G57" s="162">
        <v>0</v>
      </c>
      <c r="H57" s="162">
        <v>0</v>
      </c>
      <c r="I57" s="162">
        <v>0</v>
      </c>
      <c r="J57" s="163">
        <v>0</v>
      </c>
      <c r="K57" s="163">
        <v>0</v>
      </c>
      <c r="L57" s="163">
        <v>0</v>
      </c>
      <c r="M57" s="163">
        <v>0</v>
      </c>
      <c r="N57" s="163">
        <v>0</v>
      </c>
      <c r="O57" s="163">
        <v>0</v>
      </c>
      <c r="P57" s="163">
        <v>0</v>
      </c>
      <c r="Q57" s="163">
        <v>0</v>
      </c>
      <c r="R57" s="162">
        <v>0</v>
      </c>
      <c r="S57" s="162">
        <v>0</v>
      </c>
      <c r="T57" s="162">
        <v>0</v>
      </c>
      <c r="U57" s="162">
        <v>0</v>
      </c>
      <c r="V57" s="162">
        <v>0</v>
      </c>
      <c r="W57" s="162">
        <v>0</v>
      </c>
      <c r="X57" s="162">
        <v>0</v>
      </c>
      <c r="Y57" s="162">
        <v>0</v>
      </c>
      <c r="Z57" s="162">
        <v>0</v>
      </c>
      <c r="AA57" s="162">
        <v>0</v>
      </c>
      <c r="AB57" s="162">
        <v>0</v>
      </c>
      <c r="AC57" s="162">
        <v>0</v>
      </c>
      <c r="AD57" s="162">
        <v>0</v>
      </c>
      <c r="AE57" s="162">
        <v>0</v>
      </c>
      <c r="AF57" s="162">
        <v>0</v>
      </c>
      <c r="AG57" s="162">
        <v>0</v>
      </c>
      <c r="AH57" s="159">
        <f t="shared" si="2"/>
        <v>0</v>
      </c>
      <c r="AI57" s="160"/>
    </row>
    <row r="58" spans="1:35" ht="17.25" customHeight="1" x14ac:dyDescent="0.2">
      <c r="A58" s="179">
        <v>1320</v>
      </c>
      <c r="B58" s="154" t="s">
        <v>20</v>
      </c>
      <c r="C58" s="178"/>
      <c r="D58" s="162">
        <v>0</v>
      </c>
      <c r="E58" s="162">
        <v>0</v>
      </c>
      <c r="F58" s="162">
        <v>0</v>
      </c>
      <c r="G58" s="162">
        <v>0</v>
      </c>
      <c r="H58" s="162">
        <v>0</v>
      </c>
      <c r="I58" s="162">
        <v>0</v>
      </c>
      <c r="J58" s="163">
        <v>0</v>
      </c>
      <c r="K58" s="163">
        <v>0</v>
      </c>
      <c r="L58" s="163">
        <v>0</v>
      </c>
      <c r="M58" s="163">
        <v>0</v>
      </c>
      <c r="N58" s="163">
        <v>0</v>
      </c>
      <c r="O58" s="163">
        <v>0</v>
      </c>
      <c r="P58" s="163">
        <v>0</v>
      </c>
      <c r="Q58" s="163">
        <v>0</v>
      </c>
      <c r="R58" s="162">
        <v>0</v>
      </c>
      <c r="S58" s="162">
        <v>0</v>
      </c>
      <c r="T58" s="162">
        <v>0</v>
      </c>
      <c r="U58" s="162">
        <v>0</v>
      </c>
      <c r="V58" s="162">
        <v>0</v>
      </c>
      <c r="W58" s="162">
        <v>0</v>
      </c>
      <c r="X58" s="162">
        <v>16.100000000000001</v>
      </c>
      <c r="Y58" s="162">
        <v>0</v>
      </c>
      <c r="Z58" s="162">
        <v>0</v>
      </c>
      <c r="AA58" s="162">
        <v>0</v>
      </c>
      <c r="AB58" s="162">
        <v>0</v>
      </c>
      <c r="AC58" s="162">
        <v>0</v>
      </c>
      <c r="AD58" s="162">
        <v>0</v>
      </c>
      <c r="AE58" s="162">
        <v>0</v>
      </c>
      <c r="AF58" s="162">
        <v>0</v>
      </c>
      <c r="AG58" s="162">
        <v>0</v>
      </c>
      <c r="AH58" s="159">
        <f t="shared" si="2"/>
        <v>16.100000000000001</v>
      </c>
      <c r="AI58" s="160"/>
    </row>
    <row r="59" spans="1:35" ht="17.25" customHeight="1" x14ac:dyDescent="0.25">
      <c r="A59" s="179">
        <v>1337</v>
      </c>
      <c r="B59" s="154" t="s">
        <v>100</v>
      </c>
      <c r="C59" s="178"/>
      <c r="D59" s="381" t="s">
        <v>48</v>
      </c>
      <c r="E59" s="382"/>
      <c r="F59" s="382"/>
      <c r="G59" s="382"/>
      <c r="H59" s="382"/>
      <c r="I59" s="382"/>
      <c r="J59" s="382"/>
      <c r="K59" s="382"/>
      <c r="L59" s="383"/>
      <c r="M59" s="163">
        <v>0</v>
      </c>
      <c r="N59" s="163">
        <v>0</v>
      </c>
      <c r="O59" s="163">
        <v>0</v>
      </c>
      <c r="P59" s="163">
        <v>0</v>
      </c>
      <c r="Q59" s="163">
        <v>0</v>
      </c>
      <c r="R59" s="163">
        <v>0</v>
      </c>
      <c r="S59" s="163">
        <v>0</v>
      </c>
      <c r="T59" s="163">
        <v>0</v>
      </c>
      <c r="U59" s="163">
        <v>0</v>
      </c>
      <c r="V59" s="163">
        <v>0</v>
      </c>
      <c r="W59" s="163">
        <v>0</v>
      </c>
      <c r="X59" s="162">
        <v>23.1</v>
      </c>
      <c r="Y59" s="162">
        <v>0</v>
      </c>
      <c r="Z59" s="162">
        <v>0</v>
      </c>
      <c r="AA59" s="162">
        <v>0</v>
      </c>
      <c r="AB59" s="162">
        <v>0</v>
      </c>
      <c r="AC59" s="162">
        <v>0</v>
      </c>
      <c r="AD59" s="162">
        <v>0</v>
      </c>
      <c r="AE59" s="162">
        <v>0</v>
      </c>
      <c r="AF59" s="162">
        <v>0</v>
      </c>
      <c r="AG59" s="162">
        <v>0</v>
      </c>
      <c r="AH59" s="159">
        <f t="shared" si="2"/>
        <v>23.1</v>
      </c>
      <c r="AI59" s="160"/>
    </row>
    <row r="60" spans="1:35" ht="17.25" customHeight="1" x14ac:dyDescent="0.2">
      <c r="A60" s="179">
        <v>1377</v>
      </c>
      <c r="B60" s="154" t="s">
        <v>56</v>
      </c>
      <c r="C60" s="178"/>
      <c r="D60" s="162">
        <v>0</v>
      </c>
      <c r="E60" s="162">
        <v>0</v>
      </c>
      <c r="F60" s="162">
        <v>0</v>
      </c>
      <c r="G60" s="162">
        <v>0</v>
      </c>
      <c r="H60" s="162">
        <v>0</v>
      </c>
      <c r="I60" s="162">
        <v>0</v>
      </c>
      <c r="J60" s="163">
        <v>0</v>
      </c>
      <c r="K60" s="163">
        <v>0</v>
      </c>
      <c r="L60" s="163">
        <v>0</v>
      </c>
      <c r="M60" s="163">
        <v>0</v>
      </c>
      <c r="N60" s="163">
        <v>0</v>
      </c>
      <c r="O60" s="163">
        <v>0</v>
      </c>
      <c r="P60" s="163">
        <v>0</v>
      </c>
      <c r="Q60" s="163">
        <v>0</v>
      </c>
      <c r="R60" s="162">
        <v>0</v>
      </c>
      <c r="S60" s="162">
        <v>0</v>
      </c>
      <c r="T60" s="162">
        <v>0</v>
      </c>
      <c r="U60" s="162">
        <v>0</v>
      </c>
      <c r="V60" s="162">
        <v>0</v>
      </c>
      <c r="W60" s="162">
        <v>0</v>
      </c>
      <c r="X60" s="162">
        <v>16.2</v>
      </c>
      <c r="Y60" s="162">
        <v>0</v>
      </c>
      <c r="Z60" s="162">
        <v>0</v>
      </c>
      <c r="AA60" s="162">
        <v>0</v>
      </c>
      <c r="AB60" s="162">
        <v>0</v>
      </c>
      <c r="AC60" s="162">
        <v>0</v>
      </c>
      <c r="AD60" s="162">
        <v>0</v>
      </c>
      <c r="AE60" s="162">
        <v>0</v>
      </c>
      <c r="AF60" s="162">
        <v>0</v>
      </c>
      <c r="AG60" s="162">
        <v>0</v>
      </c>
      <c r="AH60" s="159">
        <f t="shared" si="2"/>
        <v>16.2</v>
      </c>
      <c r="AI60" s="160"/>
    </row>
    <row r="61" spans="1:35" ht="17.25" customHeight="1" x14ac:dyDescent="0.2">
      <c r="A61" s="179">
        <v>1388</v>
      </c>
      <c r="B61" s="154" t="s">
        <v>57</v>
      </c>
      <c r="C61" s="178"/>
      <c r="D61" s="162">
        <v>0</v>
      </c>
      <c r="E61" s="162">
        <v>0</v>
      </c>
      <c r="F61" s="162">
        <v>0</v>
      </c>
      <c r="G61" s="162">
        <v>0</v>
      </c>
      <c r="H61" s="162">
        <v>0</v>
      </c>
      <c r="I61" s="162">
        <v>0</v>
      </c>
      <c r="J61" s="163">
        <v>0</v>
      </c>
      <c r="K61" s="163">
        <v>0</v>
      </c>
      <c r="L61" s="163">
        <v>0</v>
      </c>
      <c r="M61" s="163">
        <v>0</v>
      </c>
      <c r="N61" s="163">
        <v>0</v>
      </c>
      <c r="O61" s="163">
        <v>0</v>
      </c>
      <c r="P61" s="163">
        <v>0</v>
      </c>
      <c r="Q61" s="163">
        <v>0</v>
      </c>
      <c r="R61" s="162">
        <v>0</v>
      </c>
      <c r="S61" s="162">
        <v>0</v>
      </c>
      <c r="T61" s="162">
        <v>0</v>
      </c>
      <c r="U61" s="162">
        <v>0</v>
      </c>
      <c r="V61" s="162">
        <v>0</v>
      </c>
      <c r="W61" s="162">
        <v>0</v>
      </c>
      <c r="X61" s="162">
        <v>0</v>
      </c>
      <c r="Y61" s="162">
        <v>0</v>
      </c>
      <c r="Z61" s="162">
        <v>0</v>
      </c>
      <c r="AA61" s="162">
        <v>0</v>
      </c>
      <c r="AB61" s="162">
        <v>0</v>
      </c>
      <c r="AC61" s="162">
        <v>0</v>
      </c>
      <c r="AD61" s="162">
        <v>0</v>
      </c>
      <c r="AE61" s="162">
        <v>0</v>
      </c>
      <c r="AF61" s="162">
        <v>0</v>
      </c>
      <c r="AG61" s="162">
        <v>0</v>
      </c>
      <c r="AH61" s="159">
        <f t="shared" si="2"/>
        <v>0</v>
      </c>
      <c r="AI61" s="160"/>
    </row>
    <row r="62" spans="1:35" ht="17.25" customHeight="1" x14ac:dyDescent="0.2">
      <c r="A62" s="179">
        <v>1389</v>
      </c>
      <c r="B62" s="154" t="s">
        <v>58</v>
      </c>
      <c r="C62" s="178"/>
      <c r="D62" s="162">
        <v>0</v>
      </c>
      <c r="E62" s="162">
        <v>0</v>
      </c>
      <c r="F62" s="162">
        <v>0</v>
      </c>
      <c r="G62" s="162">
        <v>0</v>
      </c>
      <c r="H62" s="162">
        <v>0</v>
      </c>
      <c r="I62" s="162">
        <v>0</v>
      </c>
      <c r="J62" s="163">
        <v>0</v>
      </c>
      <c r="K62" s="163">
        <v>0</v>
      </c>
      <c r="L62" s="163">
        <v>0</v>
      </c>
      <c r="M62" s="163">
        <v>0</v>
      </c>
      <c r="N62" s="163">
        <v>0</v>
      </c>
      <c r="O62" s="163">
        <v>0</v>
      </c>
      <c r="P62" s="163">
        <v>0</v>
      </c>
      <c r="Q62" s="163">
        <v>0</v>
      </c>
      <c r="R62" s="162">
        <v>0</v>
      </c>
      <c r="S62" s="162">
        <v>0</v>
      </c>
      <c r="T62" s="162">
        <v>0</v>
      </c>
      <c r="U62" s="162">
        <v>0</v>
      </c>
      <c r="V62" s="162">
        <v>0</v>
      </c>
      <c r="W62" s="162">
        <v>0</v>
      </c>
      <c r="X62" s="162">
        <v>0</v>
      </c>
      <c r="Y62" s="162">
        <v>0</v>
      </c>
      <c r="Z62" s="162">
        <v>0</v>
      </c>
      <c r="AA62" s="162">
        <v>0</v>
      </c>
      <c r="AB62" s="162">
        <v>0</v>
      </c>
      <c r="AC62" s="162">
        <v>0</v>
      </c>
      <c r="AD62" s="162">
        <v>0</v>
      </c>
      <c r="AE62" s="162">
        <v>0</v>
      </c>
      <c r="AF62" s="162">
        <v>0</v>
      </c>
      <c r="AG62" s="162">
        <v>0</v>
      </c>
      <c r="AH62" s="159">
        <f t="shared" si="2"/>
        <v>0</v>
      </c>
      <c r="AI62" s="160"/>
    </row>
    <row r="63" spans="1:35" ht="17.25" customHeight="1" x14ac:dyDescent="0.2">
      <c r="A63" s="179">
        <v>1401</v>
      </c>
      <c r="B63" s="154" t="s">
        <v>59</v>
      </c>
      <c r="C63" s="178"/>
      <c r="D63" s="162">
        <v>0</v>
      </c>
      <c r="E63" s="162">
        <v>0</v>
      </c>
      <c r="F63" s="162">
        <v>0</v>
      </c>
      <c r="G63" s="162">
        <v>0</v>
      </c>
      <c r="H63" s="162">
        <v>0</v>
      </c>
      <c r="I63" s="162">
        <v>0</v>
      </c>
      <c r="J63" s="163">
        <v>0</v>
      </c>
      <c r="K63" s="163">
        <v>0</v>
      </c>
      <c r="L63" s="163">
        <v>0</v>
      </c>
      <c r="M63" s="163">
        <v>0</v>
      </c>
      <c r="N63" s="163">
        <v>0</v>
      </c>
      <c r="O63" s="163">
        <v>0</v>
      </c>
      <c r="P63" s="163">
        <v>0</v>
      </c>
      <c r="Q63" s="163">
        <v>0</v>
      </c>
      <c r="R63" s="162">
        <v>0</v>
      </c>
      <c r="S63" s="162">
        <v>0</v>
      </c>
      <c r="T63" s="162">
        <v>0</v>
      </c>
      <c r="U63" s="162">
        <v>0</v>
      </c>
      <c r="V63" s="162">
        <v>0</v>
      </c>
      <c r="W63" s="162">
        <v>0</v>
      </c>
      <c r="X63" s="162">
        <v>23.5</v>
      </c>
      <c r="Y63" s="162">
        <v>0</v>
      </c>
      <c r="Z63" s="162">
        <v>0</v>
      </c>
      <c r="AA63" s="162">
        <v>0</v>
      </c>
      <c r="AB63" s="162">
        <v>0</v>
      </c>
      <c r="AC63" s="162">
        <v>0</v>
      </c>
      <c r="AD63" s="162">
        <v>0</v>
      </c>
      <c r="AE63" s="162">
        <v>0</v>
      </c>
      <c r="AF63" s="162">
        <v>0</v>
      </c>
      <c r="AG63" s="162">
        <v>0</v>
      </c>
      <c r="AH63" s="159">
        <f t="shared" si="2"/>
        <v>23.5</v>
      </c>
      <c r="AI63" s="160"/>
    </row>
    <row r="64" spans="1:35" ht="17.25" customHeight="1" x14ac:dyDescent="0.2">
      <c r="A64" s="179">
        <v>1415</v>
      </c>
      <c r="B64" s="154" t="s">
        <v>60</v>
      </c>
      <c r="C64" s="178"/>
      <c r="D64" s="162">
        <v>0</v>
      </c>
      <c r="E64" s="162">
        <v>0</v>
      </c>
      <c r="F64" s="162">
        <v>0</v>
      </c>
      <c r="G64" s="162">
        <v>0</v>
      </c>
      <c r="H64" s="162">
        <v>0</v>
      </c>
      <c r="I64" s="162">
        <v>0</v>
      </c>
      <c r="J64" s="163">
        <v>0</v>
      </c>
      <c r="K64" s="163">
        <v>0</v>
      </c>
      <c r="L64" s="163">
        <v>0</v>
      </c>
      <c r="M64" s="163">
        <v>0</v>
      </c>
      <c r="N64" s="163">
        <v>0</v>
      </c>
      <c r="O64" s="163">
        <v>0</v>
      </c>
      <c r="P64" s="163">
        <v>0</v>
      </c>
      <c r="Q64" s="163">
        <v>0</v>
      </c>
      <c r="R64" s="162">
        <v>0</v>
      </c>
      <c r="S64" s="162">
        <v>0</v>
      </c>
      <c r="T64" s="162">
        <v>0</v>
      </c>
      <c r="U64" s="162">
        <v>0</v>
      </c>
      <c r="V64" s="162">
        <v>0</v>
      </c>
      <c r="W64" s="162">
        <v>0</v>
      </c>
      <c r="X64" s="162">
        <v>0</v>
      </c>
      <c r="Y64" s="162">
        <v>0</v>
      </c>
      <c r="Z64" s="162">
        <v>0</v>
      </c>
      <c r="AA64" s="162">
        <v>0</v>
      </c>
      <c r="AB64" s="162">
        <v>0</v>
      </c>
      <c r="AC64" s="162">
        <v>0</v>
      </c>
      <c r="AD64" s="162">
        <v>0</v>
      </c>
      <c r="AE64" s="162">
        <v>0</v>
      </c>
      <c r="AF64" s="162">
        <v>0</v>
      </c>
      <c r="AG64" s="162">
        <v>0</v>
      </c>
      <c r="AH64" s="159">
        <f t="shared" si="2"/>
        <v>0</v>
      </c>
      <c r="AI64" s="160"/>
    </row>
    <row r="65" spans="1:35" ht="17.25" customHeight="1" x14ac:dyDescent="0.25">
      <c r="A65" s="179">
        <v>1425</v>
      </c>
      <c r="B65" s="154" t="s">
        <v>61</v>
      </c>
      <c r="C65" s="178"/>
      <c r="D65" s="162">
        <v>0</v>
      </c>
      <c r="E65" s="162">
        <v>0</v>
      </c>
      <c r="F65" s="162">
        <v>0</v>
      </c>
      <c r="G65" s="162">
        <v>0</v>
      </c>
      <c r="H65" s="162">
        <v>0</v>
      </c>
      <c r="I65" s="162">
        <v>0</v>
      </c>
      <c r="J65" s="163">
        <v>0</v>
      </c>
      <c r="K65" s="163">
        <v>0</v>
      </c>
      <c r="L65" s="163">
        <v>0</v>
      </c>
      <c r="M65" s="163">
        <v>0</v>
      </c>
      <c r="N65" s="163">
        <v>0</v>
      </c>
      <c r="O65" s="163">
        <v>0</v>
      </c>
      <c r="P65" s="163">
        <v>0</v>
      </c>
      <c r="Q65" s="163">
        <v>0</v>
      </c>
      <c r="R65" s="162">
        <v>0</v>
      </c>
      <c r="S65" s="162">
        <v>0</v>
      </c>
      <c r="T65" s="162">
        <v>0</v>
      </c>
      <c r="U65" s="162">
        <v>0</v>
      </c>
      <c r="V65" s="162">
        <v>0</v>
      </c>
      <c r="W65" s="162">
        <v>0</v>
      </c>
      <c r="X65" s="381" t="s">
        <v>48</v>
      </c>
      <c r="Y65" s="380"/>
      <c r="Z65" s="162">
        <v>0</v>
      </c>
      <c r="AA65" s="162">
        <v>0</v>
      </c>
      <c r="AB65" s="162">
        <v>0</v>
      </c>
      <c r="AC65" s="162">
        <v>0</v>
      </c>
      <c r="AD65" s="162">
        <v>0</v>
      </c>
      <c r="AE65" s="162">
        <v>0</v>
      </c>
      <c r="AF65" s="162">
        <v>0</v>
      </c>
      <c r="AG65" s="162">
        <v>0</v>
      </c>
      <c r="AH65" s="159">
        <f t="shared" si="2"/>
        <v>0</v>
      </c>
      <c r="AI65" s="160"/>
    </row>
    <row r="66" spans="1:35" ht="17.25" customHeight="1" x14ac:dyDescent="0.2">
      <c r="A66" s="179">
        <v>1465</v>
      </c>
      <c r="B66" s="154" t="s">
        <v>101</v>
      </c>
      <c r="C66" s="178"/>
      <c r="D66" s="162">
        <v>0</v>
      </c>
      <c r="E66" s="162">
        <v>0</v>
      </c>
      <c r="F66" s="162">
        <v>0</v>
      </c>
      <c r="G66" s="162">
        <v>0</v>
      </c>
      <c r="H66" s="162">
        <v>0</v>
      </c>
      <c r="I66" s="162">
        <v>0</v>
      </c>
      <c r="J66" s="162">
        <v>0</v>
      </c>
      <c r="K66" s="162">
        <v>0</v>
      </c>
      <c r="L66" s="162">
        <v>0</v>
      </c>
      <c r="M66" s="162">
        <v>0</v>
      </c>
      <c r="N66" s="162">
        <v>0</v>
      </c>
      <c r="O66" s="162">
        <v>0</v>
      </c>
      <c r="P66" s="162">
        <v>0</v>
      </c>
      <c r="Q66" s="162">
        <v>0</v>
      </c>
      <c r="R66" s="162">
        <v>0</v>
      </c>
      <c r="S66" s="162">
        <v>0</v>
      </c>
      <c r="T66" s="162">
        <v>0</v>
      </c>
      <c r="U66" s="162">
        <v>0</v>
      </c>
      <c r="V66" s="162">
        <v>0</v>
      </c>
      <c r="W66" s="162">
        <v>0</v>
      </c>
      <c r="X66" s="162">
        <v>0</v>
      </c>
      <c r="Y66" s="162">
        <v>0</v>
      </c>
      <c r="Z66" s="162">
        <v>0</v>
      </c>
      <c r="AA66" s="162">
        <v>0</v>
      </c>
      <c r="AB66" s="162">
        <v>0</v>
      </c>
      <c r="AC66" s="162">
        <v>0</v>
      </c>
      <c r="AD66" s="162">
        <v>0</v>
      </c>
      <c r="AE66" s="162">
        <v>0</v>
      </c>
      <c r="AF66" s="162">
        <v>0</v>
      </c>
      <c r="AG66" s="162">
        <v>0</v>
      </c>
      <c r="AH66" s="159">
        <f t="shared" si="2"/>
        <v>0</v>
      </c>
      <c r="AI66" s="160"/>
    </row>
    <row r="67" spans="1:35" ht="17.25" customHeight="1" x14ac:dyDescent="0.2">
      <c r="A67" s="179">
        <v>1466</v>
      </c>
      <c r="B67" s="154" t="s">
        <v>62</v>
      </c>
      <c r="C67" s="178"/>
      <c r="D67" s="162">
        <v>0</v>
      </c>
      <c r="E67" s="162">
        <v>0</v>
      </c>
      <c r="F67" s="162">
        <v>0</v>
      </c>
      <c r="G67" s="162">
        <v>0</v>
      </c>
      <c r="H67" s="162">
        <v>0</v>
      </c>
      <c r="I67" s="162">
        <v>0</v>
      </c>
      <c r="J67" s="163">
        <v>0</v>
      </c>
      <c r="K67" s="163">
        <v>0</v>
      </c>
      <c r="L67" s="163">
        <v>0</v>
      </c>
      <c r="M67" s="163">
        <v>0</v>
      </c>
      <c r="N67" s="163">
        <v>0</v>
      </c>
      <c r="O67" s="163">
        <v>0</v>
      </c>
      <c r="P67" s="163">
        <v>0</v>
      </c>
      <c r="Q67" s="163">
        <v>0</v>
      </c>
      <c r="R67" s="162">
        <v>0</v>
      </c>
      <c r="S67" s="162">
        <v>0</v>
      </c>
      <c r="T67" s="162">
        <v>0</v>
      </c>
      <c r="U67" s="162">
        <v>0</v>
      </c>
      <c r="V67" s="162">
        <v>0</v>
      </c>
      <c r="W67" s="162">
        <v>0</v>
      </c>
      <c r="X67" s="219" t="s">
        <v>48</v>
      </c>
      <c r="Y67" s="162">
        <v>0.1</v>
      </c>
      <c r="Z67" s="162">
        <v>0</v>
      </c>
      <c r="AA67" s="162">
        <v>0</v>
      </c>
      <c r="AB67" s="162">
        <v>0</v>
      </c>
      <c r="AC67" s="162">
        <v>0</v>
      </c>
      <c r="AD67" s="162">
        <v>0</v>
      </c>
      <c r="AE67" s="162">
        <v>0</v>
      </c>
      <c r="AF67" s="162">
        <v>0</v>
      </c>
      <c r="AG67" s="162">
        <v>0</v>
      </c>
      <c r="AH67" s="159">
        <f t="shared" si="2"/>
        <v>0.1</v>
      </c>
      <c r="AI67" s="160"/>
    </row>
    <row r="68" spans="1:35" ht="17.25" customHeight="1" x14ac:dyDescent="0.2">
      <c r="A68" s="179">
        <v>1469</v>
      </c>
      <c r="B68" s="154" t="s">
        <v>63</v>
      </c>
      <c r="C68" s="178"/>
      <c r="D68" s="162">
        <v>0</v>
      </c>
      <c r="E68" s="162">
        <v>0</v>
      </c>
      <c r="F68" s="162">
        <v>0</v>
      </c>
      <c r="G68" s="162">
        <v>0</v>
      </c>
      <c r="H68" s="162">
        <v>0</v>
      </c>
      <c r="I68" s="162">
        <v>0</v>
      </c>
      <c r="J68" s="163">
        <v>0</v>
      </c>
      <c r="K68" s="163">
        <v>0</v>
      </c>
      <c r="L68" s="163">
        <v>0</v>
      </c>
      <c r="M68" s="163">
        <v>0</v>
      </c>
      <c r="N68" s="163">
        <v>0</v>
      </c>
      <c r="O68" s="163">
        <v>0</v>
      </c>
      <c r="P68" s="163">
        <v>0</v>
      </c>
      <c r="Q68" s="163">
        <v>0.2</v>
      </c>
      <c r="R68" s="162">
        <v>0</v>
      </c>
      <c r="S68" s="162">
        <v>0</v>
      </c>
      <c r="T68" s="162">
        <v>0</v>
      </c>
      <c r="U68" s="162">
        <v>0</v>
      </c>
      <c r="V68" s="162">
        <v>0</v>
      </c>
      <c r="W68" s="162">
        <v>0</v>
      </c>
      <c r="X68" s="162">
        <v>1.3</v>
      </c>
      <c r="Y68" s="162">
        <v>0</v>
      </c>
      <c r="Z68" s="162">
        <v>0</v>
      </c>
      <c r="AA68" s="162">
        <v>0</v>
      </c>
      <c r="AB68" s="162">
        <v>0</v>
      </c>
      <c r="AC68" s="162">
        <v>0</v>
      </c>
      <c r="AD68" s="162">
        <v>0</v>
      </c>
      <c r="AE68" s="162">
        <v>0</v>
      </c>
      <c r="AF68" s="162">
        <v>0</v>
      </c>
      <c r="AG68" s="162">
        <v>0</v>
      </c>
      <c r="AH68" s="159">
        <f t="shared" si="2"/>
        <v>1.5</v>
      </c>
      <c r="AI68" s="160"/>
    </row>
    <row r="69" spans="1:35" ht="17.25" customHeight="1" x14ac:dyDescent="0.2">
      <c r="A69" s="179">
        <v>1505</v>
      </c>
      <c r="B69" s="154" t="s">
        <v>64</v>
      </c>
      <c r="C69" s="178"/>
      <c r="D69" s="162">
        <v>0</v>
      </c>
      <c r="E69" s="162">
        <v>0</v>
      </c>
      <c r="F69" s="162">
        <v>0</v>
      </c>
      <c r="G69" s="162">
        <v>0</v>
      </c>
      <c r="H69" s="162">
        <v>0</v>
      </c>
      <c r="I69" s="162">
        <v>0</v>
      </c>
      <c r="J69" s="163">
        <v>0</v>
      </c>
      <c r="K69" s="163">
        <v>0</v>
      </c>
      <c r="L69" s="163">
        <v>0</v>
      </c>
      <c r="M69" s="163">
        <v>0</v>
      </c>
      <c r="N69" s="163">
        <v>0</v>
      </c>
      <c r="O69" s="163">
        <v>0</v>
      </c>
      <c r="P69" s="163">
        <v>0</v>
      </c>
      <c r="Q69" s="163">
        <v>0</v>
      </c>
      <c r="R69" s="162">
        <v>0</v>
      </c>
      <c r="S69" s="162">
        <v>0</v>
      </c>
      <c r="T69" s="162">
        <v>0</v>
      </c>
      <c r="U69" s="162">
        <v>0</v>
      </c>
      <c r="V69" s="162">
        <v>0</v>
      </c>
      <c r="W69" s="162">
        <v>0</v>
      </c>
      <c r="X69" s="162">
        <v>0</v>
      </c>
      <c r="Y69" s="162">
        <v>0</v>
      </c>
      <c r="Z69" s="162">
        <v>0</v>
      </c>
      <c r="AA69" s="162">
        <v>0</v>
      </c>
      <c r="AB69" s="162">
        <v>0</v>
      </c>
      <c r="AC69" s="162">
        <v>0</v>
      </c>
      <c r="AD69" s="162">
        <v>0</v>
      </c>
      <c r="AE69" s="162">
        <v>0.1</v>
      </c>
      <c r="AF69" s="162">
        <v>0</v>
      </c>
      <c r="AG69" s="162">
        <v>0</v>
      </c>
      <c r="AH69" s="159">
        <f t="shared" si="2"/>
        <v>0.1</v>
      </c>
      <c r="AI69" s="160"/>
    </row>
    <row r="70" spans="1:35" ht="17.25" customHeight="1" x14ac:dyDescent="0.2">
      <c r="A70" s="179">
        <v>1559</v>
      </c>
      <c r="B70" s="154" t="s">
        <v>65</v>
      </c>
      <c r="C70" s="178"/>
      <c r="D70" s="162">
        <v>0</v>
      </c>
      <c r="E70" s="162">
        <v>0</v>
      </c>
      <c r="F70" s="162">
        <v>0</v>
      </c>
      <c r="G70" s="162">
        <v>0</v>
      </c>
      <c r="H70" s="162">
        <v>0</v>
      </c>
      <c r="I70" s="162">
        <v>0</v>
      </c>
      <c r="J70" s="163">
        <v>0</v>
      </c>
      <c r="K70" s="163">
        <v>0</v>
      </c>
      <c r="L70" s="163">
        <v>0</v>
      </c>
      <c r="M70" s="163">
        <v>0</v>
      </c>
      <c r="N70" s="163">
        <v>0</v>
      </c>
      <c r="O70" s="163">
        <v>0</v>
      </c>
      <c r="P70" s="163">
        <v>0</v>
      </c>
      <c r="Q70" s="163">
        <v>0</v>
      </c>
      <c r="R70" s="162">
        <v>0</v>
      </c>
      <c r="S70" s="162">
        <v>0</v>
      </c>
      <c r="T70" s="162">
        <v>0</v>
      </c>
      <c r="U70" s="162">
        <v>0</v>
      </c>
      <c r="V70" s="162">
        <v>0</v>
      </c>
      <c r="W70" s="162">
        <v>0</v>
      </c>
      <c r="X70" s="162">
        <v>0</v>
      </c>
      <c r="Y70" s="162">
        <v>0</v>
      </c>
      <c r="Z70" s="162">
        <v>0</v>
      </c>
      <c r="AA70" s="162">
        <v>0</v>
      </c>
      <c r="AB70" s="162">
        <v>0</v>
      </c>
      <c r="AC70" s="162">
        <v>0</v>
      </c>
      <c r="AD70" s="162">
        <v>0</v>
      </c>
      <c r="AE70" s="162">
        <v>0</v>
      </c>
      <c r="AF70" s="162">
        <v>0</v>
      </c>
      <c r="AG70" s="162">
        <v>0</v>
      </c>
      <c r="AH70" s="159">
        <f t="shared" si="2"/>
        <v>0</v>
      </c>
      <c r="AI70" s="160"/>
    </row>
    <row r="71" spans="1:35" ht="17.25" customHeight="1" x14ac:dyDescent="0.2">
      <c r="A71" s="179">
        <v>1572</v>
      </c>
      <c r="B71" s="154" t="s">
        <v>31</v>
      </c>
      <c r="C71" s="178"/>
      <c r="D71" s="162">
        <v>0</v>
      </c>
      <c r="E71" s="162">
        <v>0</v>
      </c>
      <c r="F71" s="162">
        <v>0</v>
      </c>
      <c r="G71" s="162">
        <v>0</v>
      </c>
      <c r="H71" s="162">
        <v>0</v>
      </c>
      <c r="I71" s="162">
        <v>0</v>
      </c>
      <c r="J71" s="163">
        <v>0</v>
      </c>
      <c r="K71" s="163">
        <v>0</v>
      </c>
      <c r="L71" s="163">
        <v>0</v>
      </c>
      <c r="M71" s="163">
        <v>0</v>
      </c>
      <c r="N71" s="163">
        <v>0</v>
      </c>
      <c r="O71" s="163">
        <v>0</v>
      </c>
      <c r="P71" s="163">
        <v>0</v>
      </c>
      <c r="Q71" s="163">
        <v>0.8</v>
      </c>
      <c r="R71" s="162">
        <v>0</v>
      </c>
      <c r="S71" s="162">
        <v>0</v>
      </c>
      <c r="T71" s="162">
        <v>0</v>
      </c>
      <c r="U71" s="162">
        <v>0</v>
      </c>
      <c r="V71" s="162">
        <v>0</v>
      </c>
      <c r="W71" s="162">
        <v>0</v>
      </c>
      <c r="X71" s="162">
        <v>0</v>
      </c>
      <c r="Y71" s="162">
        <v>0</v>
      </c>
      <c r="Z71" s="162">
        <v>0</v>
      </c>
      <c r="AA71" s="162">
        <v>0</v>
      </c>
      <c r="AB71" s="162">
        <v>0</v>
      </c>
      <c r="AC71" s="162">
        <v>0</v>
      </c>
      <c r="AD71" s="162">
        <v>0</v>
      </c>
      <c r="AE71" s="162">
        <v>0</v>
      </c>
      <c r="AF71" s="162">
        <v>0</v>
      </c>
      <c r="AG71" s="162">
        <v>0</v>
      </c>
      <c r="AH71" s="159">
        <f t="shared" si="2"/>
        <v>0.8</v>
      </c>
      <c r="AI71" s="160"/>
    </row>
    <row r="72" spans="1:35" ht="17.25" customHeight="1" x14ac:dyDescent="0.2">
      <c r="A72" s="179">
        <v>1592</v>
      </c>
      <c r="B72" s="154" t="s">
        <v>66</v>
      </c>
      <c r="C72" s="178"/>
      <c r="D72" s="162">
        <v>0</v>
      </c>
      <c r="E72" s="162">
        <v>0</v>
      </c>
      <c r="F72" s="162">
        <v>0</v>
      </c>
      <c r="G72" s="162">
        <v>0</v>
      </c>
      <c r="H72" s="162">
        <v>0</v>
      </c>
      <c r="I72" s="162">
        <v>0</v>
      </c>
      <c r="J72" s="163">
        <v>0</v>
      </c>
      <c r="K72" s="163">
        <v>0</v>
      </c>
      <c r="L72" s="163">
        <v>0</v>
      </c>
      <c r="M72" s="163">
        <v>0</v>
      </c>
      <c r="N72" s="163">
        <v>0</v>
      </c>
      <c r="O72" s="163">
        <v>0</v>
      </c>
      <c r="P72" s="163">
        <v>0</v>
      </c>
      <c r="Q72" s="163">
        <v>0</v>
      </c>
      <c r="R72" s="162">
        <v>0</v>
      </c>
      <c r="S72" s="162">
        <v>0</v>
      </c>
      <c r="T72" s="162">
        <v>0</v>
      </c>
      <c r="U72" s="162">
        <v>0</v>
      </c>
      <c r="V72" s="162">
        <v>0</v>
      </c>
      <c r="W72" s="162">
        <v>0</v>
      </c>
      <c r="X72" s="162">
        <v>0</v>
      </c>
      <c r="Y72" s="162">
        <v>0</v>
      </c>
      <c r="Z72" s="162">
        <v>0</v>
      </c>
      <c r="AA72" s="162">
        <v>0</v>
      </c>
      <c r="AB72" s="162">
        <v>0</v>
      </c>
      <c r="AC72" s="162">
        <v>0</v>
      </c>
      <c r="AD72" s="162">
        <v>0</v>
      </c>
      <c r="AE72" s="162">
        <v>0</v>
      </c>
      <c r="AF72" s="162">
        <v>0</v>
      </c>
      <c r="AG72" s="162">
        <v>0</v>
      </c>
      <c r="AH72" s="159">
        <f t="shared" si="2"/>
        <v>0</v>
      </c>
      <c r="AI72" s="160"/>
    </row>
    <row r="73" spans="1:35" ht="17.25" customHeight="1" x14ac:dyDescent="0.25">
      <c r="A73" s="179">
        <v>1597</v>
      </c>
      <c r="B73" s="154" t="s">
        <v>67</v>
      </c>
      <c r="C73" s="178"/>
      <c r="D73" s="162">
        <v>0</v>
      </c>
      <c r="E73" s="162">
        <v>0</v>
      </c>
      <c r="F73" s="162">
        <v>0</v>
      </c>
      <c r="G73" s="162">
        <v>0</v>
      </c>
      <c r="H73" s="162">
        <v>0</v>
      </c>
      <c r="I73" s="162">
        <v>0</v>
      </c>
      <c r="J73" s="163">
        <v>0</v>
      </c>
      <c r="K73" s="163">
        <v>0</v>
      </c>
      <c r="L73" s="163">
        <v>0</v>
      </c>
      <c r="M73" s="163">
        <v>0</v>
      </c>
      <c r="N73" s="163">
        <v>0</v>
      </c>
      <c r="O73" s="163">
        <v>0</v>
      </c>
      <c r="P73" s="163">
        <v>0</v>
      </c>
      <c r="Q73" s="163">
        <v>0</v>
      </c>
      <c r="R73" s="162">
        <v>0</v>
      </c>
      <c r="S73" s="162">
        <v>0</v>
      </c>
      <c r="T73" s="162">
        <v>0</v>
      </c>
      <c r="U73" s="162">
        <v>0</v>
      </c>
      <c r="V73" s="162">
        <v>0</v>
      </c>
      <c r="W73" s="162">
        <v>0</v>
      </c>
      <c r="X73" s="381" t="s">
        <v>48</v>
      </c>
      <c r="Y73" s="380"/>
      <c r="Z73" s="162">
        <v>0</v>
      </c>
      <c r="AA73" s="162">
        <v>0</v>
      </c>
      <c r="AB73" s="162">
        <v>0</v>
      </c>
      <c r="AC73" s="162">
        <v>0</v>
      </c>
      <c r="AD73" s="162">
        <v>0</v>
      </c>
      <c r="AE73" s="162">
        <v>0</v>
      </c>
      <c r="AF73" s="162">
        <v>0</v>
      </c>
      <c r="AG73" s="162">
        <v>0</v>
      </c>
      <c r="AH73" s="159">
        <f t="shared" si="2"/>
        <v>0</v>
      </c>
      <c r="AI73" s="160"/>
    </row>
    <row r="74" spans="1:35" ht="17.25" customHeight="1" x14ac:dyDescent="0.2">
      <c r="A74" s="179">
        <v>1630</v>
      </c>
      <c r="B74" s="154" t="s">
        <v>68</v>
      </c>
      <c r="C74" s="178"/>
      <c r="D74" s="162">
        <v>0</v>
      </c>
      <c r="E74" s="162">
        <v>0</v>
      </c>
      <c r="F74" s="162">
        <v>0</v>
      </c>
      <c r="G74" s="162">
        <v>0</v>
      </c>
      <c r="H74" s="162">
        <v>0</v>
      </c>
      <c r="I74" s="162">
        <v>0</v>
      </c>
      <c r="J74" s="163">
        <v>0</v>
      </c>
      <c r="K74" s="163">
        <v>0</v>
      </c>
      <c r="L74" s="163">
        <v>0</v>
      </c>
      <c r="M74" s="163">
        <v>0</v>
      </c>
      <c r="N74" s="163">
        <v>0</v>
      </c>
      <c r="O74" s="163">
        <v>0</v>
      </c>
      <c r="P74" s="163">
        <v>0</v>
      </c>
      <c r="Q74" s="163">
        <v>0</v>
      </c>
      <c r="R74" s="162">
        <v>0</v>
      </c>
      <c r="S74" s="162">
        <v>0</v>
      </c>
      <c r="T74" s="162">
        <v>0</v>
      </c>
      <c r="U74" s="162">
        <v>0</v>
      </c>
      <c r="V74" s="162">
        <v>0</v>
      </c>
      <c r="W74" s="162">
        <v>0</v>
      </c>
      <c r="X74" s="162">
        <v>0</v>
      </c>
      <c r="Y74" s="162">
        <v>0</v>
      </c>
      <c r="Z74" s="162">
        <v>0</v>
      </c>
      <c r="AA74" s="162">
        <v>0</v>
      </c>
      <c r="AB74" s="162">
        <v>0</v>
      </c>
      <c r="AC74" s="162">
        <v>0</v>
      </c>
      <c r="AD74" s="162">
        <v>0</v>
      </c>
      <c r="AE74" s="162">
        <v>0</v>
      </c>
      <c r="AF74" s="162">
        <v>0</v>
      </c>
      <c r="AG74" s="162">
        <v>0</v>
      </c>
      <c r="AH74" s="159">
        <f t="shared" si="2"/>
        <v>0</v>
      </c>
      <c r="AI74" s="160"/>
    </row>
    <row r="75" spans="1:35" ht="17.25" customHeight="1" x14ac:dyDescent="0.2">
      <c r="A75" s="179">
        <v>1632</v>
      </c>
      <c r="B75" s="154" t="s">
        <v>69</v>
      </c>
      <c r="C75" s="178"/>
      <c r="D75" s="162">
        <v>0</v>
      </c>
      <c r="E75" s="162">
        <v>0</v>
      </c>
      <c r="F75" s="162">
        <v>0</v>
      </c>
      <c r="G75" s="162">
        <v>0</v>
      </c>
      <c r="H75" s="162">
        <v>0</v>
      </c>
      <c r="I75" s="162">
        <v>0</v>
      </c>
      <c r="J75" s="163">
        <v>0</v>
      </c>
      <c r="K75" s="163">
        <v>0</v>
      </c>
      <c r="L75" s="163">
        <v>0</v>
      </c>
      <c r="M75" s="163">
        <v>0</v>
      </c>
      <c r="N75" s="163">
        <v>0</v>
      </c>
      <c r="O75" s="163">
        <v>0</v>
      </c>
      <c r="P75" s="163">
        <v>0</v>
      </c>
      <c r="Q75" s="163">
        <v>0</v>
      </c>
      <c r="R75" s="162">
        <v>0</v>
      </c>
      <c r="S75" s="162">
        <v>0</v>
      </c>
      <c r="T75" s="162">
        <v>0</v>
      </c>
      <c r="U75" s="162">
        <v>0</v>
      </c>
      <c r="V75" s="162">
        <v>0.2</v>
      </c>
      <c r="W75" s="162">
        <v>0</v>
      </c>
      <c r="X75" s="162">
        <v>5.9</v>
      </c>
      <c r="Y75" s="162">
        <v>0</v>
      </c>
      <c r="Z75" s="162">
        <v>0</v>
      </c>
      <c r="AA75" s="162">
        <v>0</v>
      </c>
      <c r="AB75" s="162">
        <v>0</v>
      </c>
      <c r="AC75" s="162">
        <v>0</v>
      </c>
      <c r="AD75" s="162">
        <v>0</v>
      </c>
      <c r="AE75" s="162">
        <v>0</v>
      </c>
      <c r="AF75" s="162">
        <v>0</v>
      </c>
      <c r="AG75" s="162">
        <v>0</v>
      </c>
      <c r="AH75" s="159">
        <f t="shared" si="2"/>
        <v>6.1000000000000005</v>
      </c>
      <c r="AI75" s="160"/>
    </row>
    <row r="76" spans="1:35" ht="17.25" customHeight="1" x14ac:dyDescent="0.2">
      <c r="A76" s="179">
        <v>1634</v>
      </c>
      <c r="B76" s="154" t="s">
        <v>89</v>
      </c>
      <c r="C76" s="178"/>
      <c r="D76" s="162">
        <v>0</v>
      </c>
      <c r="E76" s="162">
        <v>0</v>
      </c>
      <c r="F76" s="162">
        <v>0</v>
      </c>
      <c r="G76" s="162">
        <v>0</v>
      </c>
      <c r="H76" s="162">
        <v>0</v>
      </c>
      <c r="I76" s="162">
        <v>0</v>
      </c>
      <c r="J76" s="163">
        <v>0</v>
      </c>
      <c r="K76" s="163">
        <v>0</v>
      </c>
      <c r="L76" s="163">
        <v>0</v>
      </c>
      <c r="M76" s="163">
        <v>0</v>
      </c>
      <c r="N76" s="163">
        <v>0</v>
      </c>
      <c r="O76" s="163">
        <v>0</v>
      </c>
      <c r="P76" s="163">
        <v>0</v>
      </c>
      <c r="Q76" s="163">
        <v>0</v>
      </c>
      <c r="R76" s="162">
        <v>0</v>
      </c>
      <c r="S76" s="162">
        <v>0</v>
      </c>
      <c r="T76" s="162">
        <v>0</v>
      </c>
      <c r="U76" s="162">
        <v>0</v>
      </c>
      <c r="V76" s="162">
        <v>0</v>
      </c>
      <c r="W76" s="162">
        <v>0</v>
      </c>
      <c r="X76" s="162">
        <v>0</v>
      </c>
      <c r="Y76" s="162">
        <v>0</v>
      </c>
      <c r="Z76" s="162">
        <v>0</v>
      </c>
      <c r="AA76" s="162">
        <v>0</v>
      </c>
      <c r="AB76" s="162">
        <v>0</v>
      </c>
      <c r="AC76" s="162">
        <v>0</v>
      </c>
      <c r="AD76" s="162">
        <v>0</v>
      </c>
      <c r="AE76" s="162">
        <v>0</v>
      </c>
      <c r="AF76" s="162">
        <v>0</v>
      </c>
      <c r="AG76" s="162">
        <v>0</v>
      </c>
      <c r="AH76" s="159">
        <f t="shared" si="2"/>
        <v>0</v>
      </c>
      <c r="AI76" s="160"/>
    </row>
    <row r="77" spans="1:35" ht="17.25" customHeight="1" x14ac:dyDescent="0.2">
      <c r="A77" s="179">
        <v>1640</v>
      </c>
      <c r="B77" s="154" t="s">
        <v>70</v>
      </c>
      <c r="C77" s="178"/>
      <c r="D77" s="162">
        <v>0</v>
      </c>
      <c r="E77" s="162">
        <v>0</v>
      </c>
      <c r="F77" s="162">
        <v>0</v>
      </c>
      <c r="G77" s="162">
        <v>0</v>
      </c>
      <c r="H77" s="162">
        <v>0</v>
      </c>
      <c r="I77" s="162">
        <v>0</v>
      </c>
      <c r="J77" s="163">
        <v>0</v>
      </c>
      <c r="K77" s="163">
        <v>0</v>
      </c>
      <c r="L77" s="163">
        <v>0</v>
      </c>
      <c r="M77" s="163">
        <v>0</v>
      </c>
      <c r="N77" s="163">
        <v>0</v>
      </c>
      <c r="O77" s="163">
        <v>0</v>
      </c>
      <c r="P77" s="163">
        <v>0</v>
      </c>
      <c r="Q77" s="163">
        <v>0</v>
      </c>
      <c r="R77" s="162">
        <v>0</v>
      </c>
      <c r="S77" s="162">
        <v>0</v>
      </c>
      <c r="T77" s="162">
        <v>0</v>
      </c>
      <c r="U77" s="162">
        <v>0</v>
      </c>
      <c r="V77" s="162">
        <v>0</v>
      </c>
      <c r="W77" s="162">
        <v>0</v>
      </c>
      <c r="X77" s="162">
        <v>0</v>
      </c>
      <c r="Y77" s="162">
        <v>0</v>
      </c>
      <c r="Z77" s="162">
        <v>0</v>
      </c>
      <c r="AA77" s="162">
        <v>0</v>
      </c>
      <c r="AB77" s="162">
        <v>0</v>
      </c>
      <c r="AC77" s="162">
        <v>0</v>
      </c>
      <c r="AD77" s="162">
        <v>0</v>
      </c>
      <c r="AE77" s="162">
        <v>0</v>
      </c>
      <c r="AF77" s="162">
        <v>0</v>
      </c>
      <c r="AG77" s="162">
        <v>0</v>
      </c>
      <c r="AH77" s="159">
        <f t="shared" si="2"/>
        <v>0</v>
      </c>
      <c r="AI77" s="160"/>
    </row>
    <row r="78" spans="1:35" ht="17.25" customHeight="1" x14ac:dyDescent="0.2">
      <c r="A78" s="179">
        <v>1666</v>
      </c>
      <c r="B78" s="154" t="s">
        <v>71</v>
      </c>
      <c r="C78" s="178"/>
      <c r="D78" s="162">
        <v>0</v>
      </c>
      <c r="E78" s="162">
        <v>0</v>
      </c>
      <c r="F78" s="162">
        <v>0</v>
      </c>
      <c r="G78" s="162">
        <v>0</v>
      </c>
      <c r="H78" s="162">
        <v>0</v>
      </c>
      <c r="I78" s="162">
        <v>0</v>
      </c>
      <c r="J78" s="163">
        <v>0</v>
      </c>
      <c r="K78" s="163">
        <v>0</v>
      </c>
      <c r="L78" s="163">
        <v>0</v>
      </c>
      <c r="M78" s="163">
        <v>0</v>
      </c>
      <c r="N78" s="163">
        <v>0</v>
      </c>
      <c r="O78" s="163">
        <v>0</v>
      </c>
      <c r="P78" s="163">
        <v>0</v>
      </c>
      <c r="Q78" s="163">
        <v>0</v>
      </c>
      <c r="R78" s="162">
        <v>0</v>
      </c>
      <c r="S78" s="162">
        <v>0</v>
      </c>
      <c r="T78" s="162">
        <v>0</v>
      </c>
      <c r="U78" s="162">
        <v>0</v>
      </c>
      <c r="V78" s="162">
        <v>0</v>
      </c>
      <c r="W78" s="162">
        <v>0</v>
      </c>
      <c r="X78" s="162">
        <v>0</v>
      </c>
      <c r="Y78" s="162">
        <v>0</v>
      </c>
      <c r="Z78" s="162">
        <v>0</v>
      </c>
      <c r="AA78" s="162">
        <v>0</v>
      </c>
      <c r="AB78" s="162">
        <v>0</v>
      </c>
      <c r="AC78" s="162">
        <v>0</v>
      </c>
      <c r="AD78" s="162">
        <v>0</v>
      </c>
      <c r="AE78" s="162">
        <v>0</v>
      </c>
      <c r="AF78" s="162">
        <v>0</v>
      </c>
      <c r="AG78" s="162">
        <v>0</v>
      </c>
      <c r="AH78" s="159">
        <f t="shared" si="2"/>
        <v>0</v>
      </c>
      <c r="AI78" s="160"/>
    </row>
    <row r="79" spans="1:35" ht="17.25" customHeight="1" x14ac:dyDescent="0.2">
      <c r="A79" s="179">
        <v>1668</v>
      </c>
      <c r="B79" s="154" t="s">
        <v>72</v>
      </c>
      <c r="C79" s="178"/>
      <c r="D79" s="162">
        <v>0</v>
      </c>
      <c r="E79" s="162">
        <v>0</v>
      </c>
      <c r="F79" s="162">
        <v>0</v>
      </c>
      <c r="G79" s="162">
        <v>0</v>
      </c>
      <c r="H79" s="162">
        <v>0</v>
      </c>
      <c r="I79" s="162">
        <v>0</v>
      </c>
      <c r="J79" s="163">
        <v>0</v>
      </c>
      <c r="K79" s="163">
        <v>0</v>
      </c>
      <c r="L79" s="163">
        <v>0</v>
      </c>
      <c r="M79" s="163">
        <v>0</v>
      </c>
      <c r="N79" s="163">
        <v>0</v>
      </c>
      <c r="O79" s="163">
        <v>0</v>
      </c>
      <c r="P79" s="163">
        <v>0</v>
      </c>
      <c r="Q79" s="163">
        <v>0</v>
      </c>
      <c r="R79" s="162">
        <v>0</v>
      </c>
      <c r="S79" s="162">
        <v>0</v>
      </c>
      <c r="T79" s="162">
        <v>0</v>
      </c>
      <c r="U79" s="162">
        <v>0</v>
      </c>
      <c r="V79" s="162">
        <v>0</v>
      </c>
      <c r="W79" s="162">
        <v>0</v>
      </c>
      <c r="X79" s="162">
        <v>0</v>
      </c>
      <c r="Y79" s="162">
        <v>0</v>
      </c>
      <c r="Z79" s="162">
        <v>0</v>
      </c>
      <c r="AA79" s="162">
        <v>0</v>
      </c>
      <c r="AB79" s="162">
        <v>0</v>
      </c>
      <c r="AC79" s="162">
        <v>0</v>
      </c>
      <c r="AD79" s="162">
        <v>0</v>
      </c>
      <c r="AE79" s="162">
        <v>0</v>
      </c>
      <c r="AF79" s="162">
        <v>0</v>
      </c>
      <c r="AG79" s="162">
        <v>0</v>
      </c>
      <c r="AH79" s="159">
        <f t="shared" si="2"/>
        <v>0</v>
      </c>
      <c r="AI79" s="160"/>
    </row>
    <row r="80" spans="1:35" ht="17.25" customHeight="1" x14ac:dyDescent="0.2">
      <c r="A80" s="179">
        <v>1674</v>
      </c>
      <c r="B80" s="154" t="s">
        <v>73</v>
      </c>
      <c r="C80" s="178"/>
      <c r="D80" s="162">
        <v>0</v>
      </c>
      <c r="E80" s="162">
        <v>0</v>
      </c>
      <c r="F80" s="162">
        <v>0</v>
      </c>
      <c r="G80" s="162">
        <v>0</v>
      </c>
      <c r="H80" s="162">
        <v>0</v>
      </c>
      <c r="I80" s="162">
        <v>0</v>
      </c>
      <c r="J80" s="163">
        <v>0</v>
      </c>
      <c r="K80" s="163">
        <v>0</v>
      </c>
      <c r="L80" s="163">
        <v>0</v>
      </c>
      <c r="M80" s="163">
        <v>0</v>
      </c>
      <c r="N80" s="163">
        <v>0</v>
      </c>
      <c r="O80" s="163">
        <v>0</v>
      </c>
      <c r="P80" s="163">
        <v>0</v>
      </c>
      <c r="Q80" s="163">
        <v>0</v>
      </c>
      <c r="R80" s="162">
        <v>0</v>
      </c>
      <c r="S80" s="162">
        <v>0</v>
      </c>
      <c r="T80" s="162">
        <v>0</v>
      </c>
      <c r="U80" s="162">
        <v>0</v>
      </c>
      <c r="V80" s="162">
        <v>0</v>
      </c>
      <c r="W80" s="162">
        <v>0</v>
      </c>
      <c r="X80" s="162">
        <v>0</v>
      </c>
      <c r="Y80" s="162">
        <v>0</v>
      </c>
      <c r="Z80" s="162">
        <v>0</v>
      </c>
      <c r="AA80" s="162">
        <v>0</v>
      </c>
      <c r="AB80" s="162">
        <v>0</v>
      </c>
      <c r="AC80" s="162">
        <v>0</v>
      </c>
      <c r="AD80" s="162">
        <v>0</v>
      </c>
      <c r="AE80" s="162">
        <v>0</v>
      </c>
      <c r="AF80" s="162">
        <v>0</v>
      </c>
      <c r="AG80" s="162">
        <v>0</v>
      </c>
      <c r="AH80" s="159">
        <f t="shared" si="2"/>
        <v>0</v>
      </c>
      <c r="AI80" s="160"/>
    </row>
    <row r="81" spans="1:35" ht="17.25" customHeight="1" x14ac:dyDescent="0.2">
      <c r="A81" s="179">
        <v>1686</v>
      </c>
      <c r="B81" s="154" t="s">
        <v>74</v>
      </c>
      <c r="C81" s="178"/>
      <c r="D81" s="162">
        <v>0</v>
      </c>
      <c r="E81" s="162">
        <v>0</v>
      </c>
      <c r="F81" s="162">
        <v>0</v>
      </c>
      <c r="G81" s="162">
        <v>0</v>
      </c>
      <c r="H81" s="162">
        <v>0</v>
      </c>
      <c r="I81" s="162">
        <v>0</v>
      </c>
      <c r="J81" s="163">
        <v>0</v>
      </c>
      <c r="K81" s="163">
        <v>0</v>
      </c>
      <c r="L81" s="163">
        <v>0</v>
      </c>
      <c r="M81" s="163">
        <v>0</v>
      </c>
      <c r="N81" s="163">
        <v>0</v>
      </c>
      <c r="O81" s="163">
        <v>0</v>
      </c>
      <c r="P81" s="163">
        <v>0</v>
      </c>
      <c r="Q81" s="163">
        <v>0</v>
      </c>
      <c r="R81" s="162">
        <v>0</v>
      </c>
      <c r="S81" s="162">
        <v>0</v>
      </c>
      <c r="T81" s="162">
        <v>0</v>
      </c>
      <c r="U81" s="162">
        <v>0</v>
      </c>
      <c r="V81" s="162">
        <v>0</v>
      </c>
      <c r="W81" s="162">
        <v>0</v>
      </c>
      <c r="X81" s="162">
        <v>0</v>
      </c>
      <c r="Y81" s="162">
        <v>0</v>
      </c>
      <c r="Z81" s="162">
        <v>0</v>
      </c>
      <c r="AA81" s="162">
        <v>0</v>
      </c>
      <c r="AB81" s="162">
        <v>0</v>
      </c>
      <c r="AC81" s="162">
        <v>0</v>
      </c>
      <c r="AD81" s="162">
        <v>0</v>
      </c>
      <c r="AE81" s="162">
        <v>0</v>
      </c>
      <c r="AF81" s="162">
        <v>0</v>
      </c>
      <c r="AG81" s="162">
        <v>0</v>
      </c>
      <c r="AH81" s="159">
        <f t="shared" si="2"/>
        <v>0</v>
      </c>
      <c r="AI81" s="160"/>
    </row>
    <row r="82" spans="1:35" ht="17.25" customHeight="1" x14ac:dyDescent="0.2">
      <c r="A82" s="179">
        <v>1690</v>
      </c>
      <c r="B82" s="154" t="s">
        <v>37</v>
      </c>
      <c r="C82" s="178"/>
      <c r="D82" s="162">
        <v>0</v>
      </c>
      <c r="E82" s="162">
        <v>0</v>
      </c>
      <c r="F82" s="162">
        <v>0</v>
      </c>
      <c r="G82" s="162">
        <v>0</v>
      </c>
      <c r="H82" s="162">
        <v>0</v>
      </c>
      <c r="I82" s="162">
        <v>0</v>
      </c>
      <c r="J82" s="163">
        <v>0</v>
      </c>
      <c r="K82" s="163">
        <v>0</v>
      </c>
      <c r="L82" s="163">
        <v>0</v>
      </c>
      <c r="M82" s="163">
        <v>0</v>
      </c>
      <c r="N82" s="163">
        <v>0</v>
      </c>
      <c r="O82" s="163">
        <v>0</v>
      </c>
      <c r="P82" s="163">
        <v>0</v>
      </c>
      <c r="Q82" s="163">
        <v>0</v>
      </c>
      <c r="R82" s="162">
        <v>0</v>
      </c>
      <c r="S82" s="162">
        <v>0</v>
      </c>
      <c r="T82" s="162">
        <v>0</v>
      </c>
      <c r="U82" s="162">
        <v>0</v>
      </c>
      <c r="V82" s="162">
        <v>0</v>
      </c>
      <c r="W82" s="162">
        <v>0</v>
      </c>
      <c r="X82" s="162">
        <v>30</v>
      </c>
      <c r="Y82" s="162">
        <v>0</v>
      </c>
      <c r="Z82" s="162">
        <v>0</v>
      </c>
      <c r="AA82" s="162">
        <v>0</v>
      </c>
      <c r="AB82" s="162">
        <v>0</v>
      </c>
      <c r="AC82" s="162">
        <v>0</v>
      </c>
      <c r="AD82" s="162">
        <v>0</v>
      </c>
      <c r="AE82" s="162">
        <v>0</v>
      </c>
      <c r="AF82" s="162">
        <v>0</v>
      </c>
      <c r="AG82" s="162">
        <v>0</v>
      </c>
      <c r="AH82" s="159">
        <f t="shared" si="2"/>
        <v>30</v>
      </c>
      <c r="AI82" s="160"/>
    </row>
    <row r="83" spans="1:35" ht="17.25" customHeight="1" x14ac:dyDescent="0.2">
      <c r="A83" s="179">
        <v>1800</v>
      </c>
      <c r="B83" s="154" t="s">
        <v>75</v>
      </c>
      <c r="C83" s="178"/>
      <c r="D83" s="162">
        <v>0</v>
      </c>
      <c r="E83" s="162">
        <v>0</v>
      </c>
      <c r="F83" s="162">
        <v>0</v>
      </c>
      <c r="G83" s="162">
        <v>0</v>
      </c>
      <c r="H83" s="162">
        <v>0</v>
      </c>
      <c r="I83" s="162">
        <v>0</v>
      </c>
      <c r="J83" s="163">
        <v>0</v>
      </c>
      <c r="K83" s="163">
        <v>0</v>
      </c>
      <c r="L83" s="163">
        <v>0</v>
      </c>
      <c r="M83" s="163">
        <v>0</v>
      </c>
      <c r="N83" s="163">
        <v>0</v>
      </c>
      <c r="O83" s="163">
        <v>0</v>
      </c>
      <c r="P83" s="163">
        <v>0</v>
      </c>
      <c r="Q83" s="163">
        <v>0</v>
      </c>
      <c r="R83" s="162">
        <v>0</v>
      </c>
      <c r="S83" s="162">
        <v>0</v>
      </c>
      <c r="T83" s="162">
        <v>0</v>
      </c>
      <c r="U83" s="162">
        <v>0</v>
      </c>
      <c r="V83" s="162">
        <v>0.6</v>
      </c>
      <c r="W83" s="162">
        <v>0.2</v>
      </c>
      <c r="X83" s="162">
        <v>0</v>
      </c>
      <c r="Y83" s="162">
        <v>0</v>
      </c>
      <c r="Z83" s="162">
        <v>0</v>
      </c>
      <c r="AA83" s="162">
        <v>0</v>
      </c>
      <c r="AB83" s="162">
        <v>0</v>
      </c>
      <c r="AC83" s="162">
        <v>0</v>
      </c>
      <c r="AD83" s="162">
        <v>0</v>
      </c>
      <c r="AE83" s="162">
        <v>0</v>
      </c>
      <c r="AF83" s="162">
        <v>0</v>
      </c>
      <c r="AG83" s="162">
        <v>0</v>
      </c>
      <c r="AH83" s="159">
        <f t="shared" si="2"/>
        <v>0.8</v>
      </c>
      <c r="AI83" s="160"/>
    </row>
    <row r="84" spans="1:35" ht="17.25" customHeight="1" x14ac:dyDescent="0.2">
      <c r="A84" s="179">
        <v>1810</v>
      </c>
      <c r="B84" s="154" t="s">
        <v>76</v>
      </c>
      <c r="C84" s="178"/>
      <c r="D84" s="162">
        <v>0</v>
      </c>
      <c r="E84" s="162">
        <v>0</v>
      </c>
      <c r="F84" s="162">
        <v>0</v>
      </c>
      <c r="G84" s="162">
        <v>0</v>
      </c>
      <c r="H84" s="162">
        <v>0</v>
      </c>
      <c r="I84" s="162">
        <v>0</v>
      </c>
      <c r="J84" s="163">
        <v>0</v>
      </c>
      <c r="K84" s="163">
        <v>0</v>
      </c>
      <c r="L84" s="163">
        <v>0</v>
      </c>
      <c r="M84" s="163">
        <v>0</v>
      </c>
      <c r="N84" s="163">
        <v>0</v>
      </c>
      <c r="O84" s="163">
        <v>0</v>
      </c>
      <c r="P84" s="163">
        <v>0</v>
      </c>
      <c r="Q84" s="163">
        <v>0</v>
      </c>
      <c r="R84" s="162">
        <v>0</v>
      </c>
      <c r="S84" s="162">
        <v>0</v>
      </c>
      <c r="T84" s="162">
        <v>0</v>
      </c>
      <c r="U84" s="162">
        <v>0</v>
      </c>
      <c r="V84" s="162">
        <v>0.1</v>
      </c>
      <c r="W84" s="162">
        <v>0</v>
      </c>
      <c r="X84" s="162">
        <v>0</v>
      </c>
      <c r="Y84" s="162">
        <v>0</v>
      </c>
      <c r="Z84" s="162">
        <v>0</v>
      </c>
      <c r="AA84" s="162">
        <v>0</v>
      </c>
      <c r="AB84" s="162">
        <v>0</v>
      </c>
      <c r="AC84" s="162">
        <v>0</v>
      </c>
      <c r="AD84" s="162">
        <v>0</v>
      </c>
      <c r="AE84" s="162">
        <v>0</v>
      </c>
      <c r="AF84" s="162">
        <v>0</v>
      </c>
      <c r="AG84" s="162">
        <v>0</v>
      </c>
      <c r="AH84" s="159">
        <f t="shared" si="2"/>
        <v>0.1</v>
      </c>
      <c r="AI84" s="160"/>
    </row>
    <row r="85" spans="1:35" ht="17.25" customHeight="1" x14ac:dyDescent="0.2">
      <c r="A85" s="179">
        <v>1889</v>
      </c>
      <c r="B85" s="154" t="s">
        <v>77</v>
      </c>
      <c r="C85" s="178"/>
      <c r="D85" s="162">
        <v>0</v>
      </c>
      <c r="E85" s="162">
        <v>0</v>
      </c>
      <c r="F85" s="162">
        <v>0</v>
      </c>
      <c r="G85" s="162">
        <v>0</v>
      </c>
      <c r="H85" s="162">
        <v>0</v>
      </c>
      <c r="I85" s="162">
        <v>0</v>
      </c>
      <c r="J85" s="163">
        <v>0</v>
      </c>
      <c r="K85" s="163">
        <v>0</v>
      </c>
      <c r="L85" s="163">
        <v>0</v>
      </c>
      <c r="M85" s="163">
        <v>0</v>
      </c>
      <c r="N85" s="163">
        <v>0</v>
      </c>
      <c r="O85" s="163">
        <v>0</v>
      </c>
      <c r="P85" s="163">
        <v>0.2</v>
      </c>
      <c r="Q85" s="163">
        <v>0</v>
      </c>
      <c r="R85" s="162">
        <v>0</v>
      </c>
      <c r="S85" s="162">
        <v>0</v>
      </c>
      <c r="T85" s="162">
        <v>0</v>
      </c>
      <c r="U85" s="162">
        <v>0</v>
      </c>
      <c r="V85" s="162">
        <v>0.2</v>
      </c>
      <c r="W85" s="162">
        <v>0</v>
      </c>
      <c r="X85" s="162">
        <v>0</v>
      </c>
      <c r="Y85" s="162">
        <v>0</v>
      </c>
      <c r="Z85" s="162">
        <v>0</v>
      </c>
      <c r="AA85" s="162">
        <v>0</v>
      </c>
      <c r="AB85" s="162">
        <v>0</v>
      </c>
      <c r="AC85" s="162">
        <v>0</v>
      </c>
      <c r="AD85" s="162">
        <v>0</v>
      </c>
      <c r="AE85" s="162">
        <v>0</v>
      </c>
      <c r="AF85" s="162">
        <v>0</v>
      </c>
      <c r="AG85" s="162">
        <v>0</v>
      </c>
      <c r="AH85" s="159">
        <f t="shared" si="2"/>
        <v>0.4</v>
      </c>
      <c r="AI85" s="160"/>
    </row>
    <row r="86" spans="1:35" ht="8.25" customHeight="1" x14ac:dyDescent="0.2">
      <c r="C86" s="183"/>
      <c r="AH86" s="184"/>
      <c r="AI86" s="217"/>
    </row>
    <row r="87" spans="1:35" ht="17.25" customHeight="1" x14ac:dyDescent="0.2">
      <c r="B87" s="186" t="s">
        <v>78</v>
      </c>
      <c r="C87" s="187">
        <v>6</v>
      </c>
      <c r="D87" s="188">
        <v>0</v>
      </c>
      <c r="E87" s="188">
        <v>0</v>
      </c>
      <c r="F87" s="188">
        <v>0</v>
      </c>
      <c r="G87" s="188">
        <v>0</v>
      </c>
      <c r="H87" s="188">
        <v>0</v>
      </c>
      <c r="I87" s="188">
        <v>0</v>
      </c>
      <c r="J87" s="188">
        <v>0</v>
      </c>
      <c r="K87" s="188">
        <v>0</v>
      </c>
      <c r="L87" s="188">
        <v>0</v>
      </c>
      <c r="M87" s="188">
        <v>0</v>
      </c>
      <c r="N87" s="188">
        <v>0</v>
      </c>
      <c r="O87" s="188">
        <v>0</v>
      </c>
      <c r="P87" s="188">
        <v>0</v>
      </c>
      <c r="Q87" s="188">
        <v>0</v>
      </c>
      <c r="R87" s="188">
        <v>0</v>
      </c>
      <c r="S87" s="188">
        <v>0</v>
      </c>
      <c r="T87" s="188">
        <v>0</v>
      </c>
      <c r="U87" s="188">
        <v>0</v>
      </c>
      <c r="V87" s="188">
        <v>0</v>
      </c>
      <c r="W87" s="188">
        <v>0</v>
      </c>
      <c r="X87" s="188">
        <v>2</v>
      </c>
      <c r="Y87" s="188">
        <v>0</v>
      </c>
      <c r="Z87" s="188">
        <v>0</v>
      </c>
      <c r="AA87" s="188">
        <v>0</v>
      </c>
      <c r="AB87" s="188">
        <v>0</v>
      </c>
      <c r="AC87" s="190">
        <v>0</v>
      </c>
      <c r="AD87" s="190">
        <v>0</v>
      </c>
      <c r="AE87" s="190">
        <v>0</v>
      </c>
      <c r="AF87" s="188">
        <v>0</v>
      </c>
      <c r="AG87" s="188">
        <v>0</v>
      </c>
      <c r="AH87" s="150">
        <v>2.7</v>
      </c>
      <c r="AI87" s="191">
        <f>AH87/C87</f>
        <v>0.45</v>
      </c>
    </row>
    <row r="88" spans="1:35" s="192" customFormat="1" ht="12.75" customHeight="1" x14ac:dyDescent="0.2">
      <c r="B88" s="193"/>
      <c r="C88" s="194"/>
      <c r="E88" s="195"/>
      <c r="F88" s="195"/>
      <c r="G88" s="196"/>
      <c r="H88" s="195" t="s">
        <v>79</v>
      </c>
      <c r="I88" s="197"/>
      <c r="K88" s="198"/>
      <c r="L88" s="195" t="s">
        <v>80</v>
      </c>
      <c r="M88" s="197"/>
      <c r="N88" s="197"/>
      <c r="O88" s="197"/>
      <c r="P88" s="195" t="s">
        <v>81</v>
      </c>
      <c r="Q88" s="197"/>
      <c r="R88" s="197"/>
      <c r="S88" s="197"/>
      <c r="T88" s="197"/>
      <c r="U88" s="197" t="s">
        <v>82</v>
      </c>
      <c r="W88" s="197"/>
      <c r="X88" s="197"/>
      <c r="Y88" s="197"/>
      <c r="Z88" s="197"/>
      <c r="AA88" s="197"/>
      <c r="AB88" s="197"/>
      <c r="AC88" s="197"/>
      <c r="AD88" s="197"/>
      <c r="AE88" s="197"/>
      <c r="AF88" s="197"/>
      <c r="AG88" s="197"/>
      <c r="AH88" s="197"/>
      <c r="AI88" s="197"/>
    </row>
    <row r="89" spans="1:35" x14ac:dyDescent="0.2">
      <c r="AH89" s="199"/>
      <c r="AI89" s="200"/>
    </row>
    <row r="90" spans="1:35" x14ac:dyDescent="0.2">
      <c r="AH90" s="199"/>
      <c r="AI90" s="200"/>
    </row>
    <row r="91" spans="1:35" x14ac:dyDescent="0.2">
      <c r="AH91" s="201"/>
    </row>
    <row r="92" spans="1:35" x14ac:dyDescent="0.2">
      <c r="AH92" s="201"/>
    </row>
    <row r="93" spans="1:35" x14ac:dyDescent="0.2">
      <c r="AH93" s="201"/>
    </row>
    <row r="94" spans="1:35" x14ac:dyDescent="0.2">
      <c r="AH94" s="201"/>
    </row>
  </sheetData>
  <mergeCells count="6">
    <mergeCell ref="X73:Y73"/>
    <mergeCell ref="J1:Y1"/>
    <mergeCell ref="A39:B39"/>
    <mergeCell ref="D55:R55"/>
    <mergeCell ref="D59:L59"/>
    <mergeCell ref="X65:Y65"/>
  </mergeCells>
  <conditionalFormatting sqref="D56:X58 D55 S55:X55 D59 M59:X59 D86:AI65536 D80:U80 D67:Y70 D53:Y53 D52:W52 D54:X54 Y54:Y64 D60:X65 D71:W72 D74:Y79 D73:X73 D41:Y51 D81:Y85 Z41:AI65 D1:AI40 Z67:AI71 D66:AI66 Z73:AI85 X72:AI72">
    <cfRule type="cellIs" dxfId="148" priority="4" stopIfTrue="1" operator="equal">
      <formula>0</formula>
    </cfRule>
  </conditionalFormatting>
  <conditionalFormatting sqref="X52:Y52">
    <cfRule type="cellIs" dxfId="147" priority="3" stopIfTrue="1" operator="equal">
      <formula>0</formula>
    </cfRule>
  </conditionalFormatting>
  <conditionalFormatting sqref="X71:Y71">
    <cfRule type="cellIs" dxfId="146" priority="2" stopIfTrue="1" operator="equal">
      <formula>0</formula>
    </cfRule>
  </conditionalFormatting>
  <conditionalFormatting sqref="V80:Y80">
    <cfRule type="cellIs" dxfId="145" priority="1" stopIfTrue="1" operator="equal">
      <formula>0</formula>
    </cfRule>
  </conditionalFormatting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08"/>
  <sheetViews>
    <sheetView topLeftCell="A65" workbookViewId="0">
      <selection activeCell="A3" sqref="A3:C3"/>
    </sheetView>
  </sheetViews>
  <sheetFormatPr defaultColWidth="9.140625" defaultRowHeight="12.75" outlineLevelRow="1" x14ac:dyDescent="0.2"/>
  <cols>
    <col min="1" max="1" width="5" style="221" bestFit="1" customWidth="1"/>
    <col min="2" max="2" width="21.7109375" style="222" customWidth="1"/>
    <col min="3" max="3" width="6.140625" style="223" customWidth="1"/>
    <col min="4" max="4" width="4" style="224" customWidth="1"/>
    <col min="5" max="33" width="4.7109375" style="224" customWidth="1"/>
    <col min="34" max="34" width="3.7109375" style="224" customWidth="1"/>
    <col min="35" max="35" width="5" style="225" customWidth="1"/>
    <col min="36" max="36" width="4.42578125" style="226" bestFit="1" customWidth="1"/>
    <col min="37" max="16384" width="9.140625" style="220"/>
  </cols>
  <sheetData>
    <row r="1" spans="1:36" ht="15" x14ac:dyDescent="0.25">
      <c r="A1" s="393" t="s">
        <v>102</v>
      </c>
      <c r="B1" s="394"/>
      <c r="C1" s="394"/>
      <c r="D1" s="394"/>
      <c r="E1" s="394"/>
      <c r="F1" s="394"/>
      <c r="G1" s="394"/>
      <c r="H1" s="394"/>
      <c r="I1" s="394"/>
      <c r="J1" s="394"/>
      <c r="K1" s="394"/>
      <c r="L1" s="394"/>
      <c r="M1" s="394"/>
      <c r="N1" s="394"/>
      <c r="O1" s="394"/>
      <c r="P1" s="394"/>
      <c r="Q1" s="394"/>
      <c r="R1" s="394"/>
      <c r="S1" s="394"/>
      <c r="T1" s="394"/>
      <c r="U1" s="394"/>
      <c r="V1" s="394"/>
      <c r="W1" s="394"/>
      <c r="X1" s="394"/>
      <c r="Y1" s="394"/>
      <c r="Z1" s="394"/>
      <c r="AA1" s="394"/>
      <c r="AB1" s="394"/>
      <c r="AC1" s="394"/>
      <c r="AD1" s="394"/>
      <c r="AE1" s="394"/>
      <c r="AF1" s="394"/>
      <c r="AG1" s="394"/>
      <c r="AH1" s="394"/>
      <c r="AI1" s="394"/>
      <c r="AJ1" s="394"/>
    </row>
    <row r="2" spans="1:36" ht="6" customHeight="1" x14ac:dyDescent="0.2"/>
    <row r="3" spans="1:36" s="230" customFormat="1" ht="38.25" x14ac:dyDescent="0.25">
      <c r="A3" s="347" t="s">
        <v>0</v>
      </c>
      <c r="B3" s="348" t="s">
        <v>1</v>
      </c>
      <c r="C3" s="228" t="s">
        <v>2</v>
      </c>
      <c r="D3" s="227">
        <v>1</v>
      </c>
      <c r="E3" s="227">
        <v>2</v>
      </c>
      <c r="F3" s="227">
        <v>3</v>
      </c>
      <c r="G3" s="227">
        <v>4</v>
      </c>
      <c r="H3" s="227">
        <v>5</v>
      </c>
      <c r="I3" s="227">
        <v>6</v>
      </c>
      <c r="J3" s="227">
        <v>7</v>
      </c>
      <c r="K3" s="227">
        <v>8</v>
      </c>
      <c r="L3" s="227">
        <v>9</v>
      </c>
      <c r="M3" s="227">
        <v>10</v>
      </c>
      <c r="N3" s="227">
        <v>11</v>
      </c>
      <c r="O3" s="227">
        <v>12</v>
      </c>
      <c r="P3" s="227">
        <v>13</v>
      </c>
      <c r="Q3" s="227">
        <v>14</v>
      </c>
      <c r="R3" s="227">
        <v>15</v>
      </c>
      <c r="S3" s="227">
        <v>16</v>
      </c>
      <c r="T3" s="227">
        <v>17</v>
      </c>
      <c r="U3" s="227">
        <v>18</v>
      </c>
      <c r="V3" s="227">
        <v>19</v>
      </c>
      <c r="W3" s="227">
        <v>20</v>
      </c>
      <c r="X3" s="227">
        <v>21</v>
      </c>
      <c r="Y3" s="227">
        <v>22</v>
      </c>
      <c r="Z3" s="227">
        <v>23</v>
      </c>
      <c r="AA3" s="227">
        <v>24</v>
      </c>
      <c r="AB3" s="227">
        <v>25</v>
      </c>
      <c r="AC3" s="227">
        <v>26</v>
      </c>
      <c r="AD3" s="227">
        <v>27</v>
      </c>
      <c r="AE3" s="227">
        <v>28</v>
      </c>
      <c r="AF3" s="227">
        <v>29</v>
      </c>
      <c r="AG3" s="227">
        <v>30</v>
      </c>
      <c r="AH3" s="227">
        <v>31</v>
      </c>
      <c r="AI3" s="228" t="s">
        <v>3</v>
      </c>
      <c r="AJ3" s="229" t="s">
        <v>4</v>
      </c>
    </row>
    <row r="4" spans="1:36" s="237" customFormat="1" ht="17.25" customHeight="1" x14ac:dyDescent="0.2">
      <c r="A4" s="344">
        <v>10</v>
      </c>
      <c r="B4" s="345" t="s">
        <v>5</v>
      </c>
      <c r="C4" s="346">
        <v>0.6</v>
      </c>
      <c r="D4" s="234">
        <v>0</v>
      </c>
      <c r="E4" s="234">
        <v>0</v>
      </c>
      <c r="F4" s="234">
        <v>0</v>
      </c>
      <c r="G4" s="234">
        <v>0</v>
      </c>
      <c r="H4" s="234">
        <v>0</v>
      </c>
      <c r="I4" s="234">
        <v>0</v>
      </c>
      <c r="J4" s="234">
        <v>0</v>
      </c>
      <c r="K4" s="234">
        <v>0</v>
      </c>
      <c r="L4" s="234">
        <v>0</v>
      </c>
      <c r="M4" s="234">
        <v>0</v>
      </c>
      <c r="N4" s="234">
        <v>0</v>
      </c>
      <c r="O4" s="234">
        <v>0</v>
      </c>
      <c r="P4" s="234">
        <v>0</v>
      </c>
      <c r="Q4" s="234">
        <v>0</v>
      </c>
      <c r="R4" s="234">
        <v>0</v>
      </c>
      <c r="S4" s="234">
        <v>0</v>
      </c>
      <c r="T4" s="234">
        <v>0</v>
      </c>
      <c r="U4" s="234">
        <v>0</v>
      </c>
      <c r="V4" s="234">
        <v>0</v>
      </c>
      <c r="W4" s="234">
        <v>0</v>
      </c>
      <c r="X4" s="234">
        <v>0</v>
      </c>
      <c r="Y4" s="234">
        <v>0</v>
      </c>
      <c r="Z4" s="234">
        <v>0</v>
      </c>
      <c r="AA4" s="234">
        <v>0</v>
      </c>
      <c r="AB4" s="234">
        <v>0</v>
      </c>
      <c r="AC4" s="234">
        <v>0</v>
      </c>
      <c r="AD4" s="234">
        <v>0</v>
      </c>
      <c r="AE4" s="234">
        <v>0</v>
      </c>
      <c r="AF4" s="234">
        <v>0</v>
      </c>
      <c r="AG4" s="234">
        <v>0</v>
      </c>
      <c r="AH4" s="234">
        <v>0</v>
      </c>
      <c r="AI4" s="235">
        <f t="shared" ref="AI4:AI40" si="0">SUM(D4:AH4)</f>
        <v>0</v>
      </c>
      <c r="AJ4" s="236">
        <f>AI4/C4</f>
        <v>0</v>
      </c>
    </row>
    <row r="5" spans="1:36" s="230" customFormat="1" ht="17.25" customHeight="1" x14ac:dyDescent="0.2">
      <c r="A5" s="231">
        <v>38</v>
      </c>
      <c r="B5" s="232" t="s">
        <v>6</v>
      </c>
      <c r="C5" s="233">
        <v>0.9</v>
      </c>
      <c r="D5" s="238">
        <v>0</v>
      </c>
      <c r="E5" s="238">
        <v>0</v>
      </c>
      <c r="F5" s="238">
        <v>0</v>
      </c>
      <c r="G5" s="238">
        <v>0</v>
      </c>
      <c r="H5" s="238">
        <v>0</v>
      </c>
      <c r="I5" s="238">
        <v>0</v>
      </c>
      <c r="J5" s="238">
        <v>0</v>
      </c>
      <c r="K5" s="238">
        <v>0</v>
      </c>
      <c r="L5" s="238">
        <v>0</v>
      </c>
      <c r="M5" s="238">
        <v>0</v>
      </c>
      <c r="N5" s="238">
        <v>0</v>
      </c>
      <c r="O5" s="238">
        <v>0</v>
      </c>
      <c r="P5" s="238">
        <v>0</v>
      </c>
      <c r="Q5" s="238">
        <v>0</v>
      </c>
      <c r="R5" s="238">
        <v>0</v>
      </c>
      <c r="S5" s="238">
        <v>0</v>
      </c>
      <c r="T5" s="238">
        <v>0</v>
      </c>
      <c r="U5" s="238">
        <v>0</v>
      </c>
      <c r="V5" s="238">
        <v>0</v>
      </c>
      <c r="W5" s="238">
        <v>0</v>
      </c>
      <c r="X5" s="238">
        <v>0</v>
      </c>
      <c r="Y5" s="238">
        <v>0</v>
      </c>
      <c r="Z5" s="238">
        <v>0</v>
      </c>
      <c r="AA5" s="238">
        <v>0</v>
      </c>
      <c r="AB5" s="238">
        <v>0</v>
      </c>
      <c r="AC5" s="238">
        <v>0</v>
      </c>
      <c r="AD5" s="238">
        <v>0</v>
      </c>
      <c r="AE5" s="238">
        <v>0</v>
      </c>
      <c r="AF5" s="238">
        <v>0</v>
      </c>
      <c r="AG5" s="238">
        <v>0</v>
      </c>
      <c r="AH5" s="238">
        <v>0</v>
      </c>
      <c r="AI5" s="235">
        <f t="shared" si="0"/>
        <v>0</v>
      </c>
      <c r="AJ5" s="236">
        <f>AI5/C5</f>
        <v>0</v>
      </c>
    </row>
    <row r="6" spans="1:36" s="230" customFormat="1" ht="17.25" customHeight="1" x14ac:dyDescent="0.2">
      <c r="A6" s="231">
        <v>40</v>
      </c>
      <c r="B6" s="232" t="s">
        <v>7</v>
      </c>
      <c r="C6" s="233">
        <v>0.8</v>
      </c>
      <c r="D6" s="238">
        <v>0</v>
      </c>
      <c r="E6" s="238">
        <v>0</v>
      </c>
      <c r="F6" s="238">
        <v>0</v>
      </c>
      <c r="G6" s="238">
        <v>0</v>
      </c>
      <c r="H6" s="238">
        <v>0</v>
      </c>
      <c r="I6" s="238">
        <v>0</v>
      </c>
      <c r="J6" s="238">
        <v>0</v>
      </c>
      <c r="K6" s="238">
        <v>0</v>
      </c>
      <c r="L6" s="238">
        <v>0</v>
      </c>
      <c r="M6" s="238">
        <v>0</v>
      </c>
      <c r="N6" s="238">
        <v>0</v>
      </c>
      <c r="O6" s="238">
        <v>0</v>
      </c>
      <c r="P6" s="238">
        <v>0</v>
      </c>
      <c r="Q6" s="238">
        <v>0</v>
      </c>
      <c r="R6" s="238">
        <v>0</v>
      </c>
      <c r="S6" s="238">
        <v>0</v>
      </c>
      <c r="T6" s="238">
        <v>0</v>
      </c>
      <c r="U6" s="238">
        <v>0</v>
      </c>
      <c r="V6" s="238">
        <v>0</v>
      </c>
      <c r="W6" s="238">
        <v>0</v>
      </c>
      <c r="X6" s="238">
        <v>0</v>
      </c>
      <c r="Y6" s="238">
        <v>0</v>
      </c>
      <c r="Z6" s="238">
        <v>0</v>
      </c>
      <c r="AA6" s="238">
        <v>0</v>
      </c>
      <c r="AB6" s="238">
        <v>0</v>
      </c>
      <c r="AC6" s="238">
        <v>0</v>
      </c>
      <c r="AD6" s="238">
        <v>0</v>
      </c>
      <c r="AE6" s="238">
        <v>0</v>
      </c>
      <c r="AF6" s="238">
        <v>0</v>
      </c>
      <c r="AG6" s="238">
        <v>0</v>
      </c>
      <c r="AH6" s="238">
        <v>0</v>
      </c>
      <c r="AI6" s="235">
        <f t="shared" si="0"/>
        <v>0</v>
      </c>
      <c r="AJ6" s="236">
        <f>AI6/C6</f>
        <v>0</v>
      </c>
    </row>
    <row r="7" spans="1:36" s="230" customFormat="1" ht="17.25" customHeight="1" x14ac:dyDescent="0.2">
      <c r="A7" s="231">
        <v>63</v>
      </c>
      <c r="B7" s="232" t="s">
        <v>8</v>
      </c>
      <c r="C7" s="233">
        <v>1.3</v>
      </c>
      <c r="D7" s="238">
        <v>0</v>
      </c>
      <c r="E7" s="238">
        <v>0</v>
      </c>
      <c r="F7" s="238">
        <v>0</v>
      </c>
      <c r="G7" s="238">
        <v>0</v>
      </c>
      <c r="H7" s="238">
        <v>0</v>
      </c>
      <c r="I7" s="238">
        <v>0</v>
      </c>
      <c r="J7" s="238">
        <v>0</v>
      </c>
      <c r="K7" s="238">
        <v>0</v>
      </c>
      <c r="L7" s="238">
        <v>0</v>
      </c>
      <c r="M7" s="238">
        <v>0</v>
      </c>
      <c r="N7" s="238">
        <v>0</v>
      </c>
      <c r="O7" s="238">
        <v>0</v>
      </c>
      <c r="P7" s="238">
        <v>0</v>
      </c>
      <c r="Q7" s="238">
        <v>0</v>
      </c>
      <c r="R7" s="238">
        <v>0</v>
      </c>
      <c r="S7" s="238">
        <v>0</v>
      </c>
      <c r="T7" s="238">
        <v>0</v>
      </c>
      <c r="U7" s="238">
        <v>0</v>
      </c>
      <c r="V7" s="238">
        <v>0</v>
      </c>
      <c r="W7" s="238">
        <v>0</v>
      </c>
      <c r="X7" s="238">
        <v>0</v>
      </c>
      <c r="Y7" s="238">
        <v>0</v>
      </c>
      <c r="Z7" s="238">
        <v>0</v>
      </c>
      <c r="AA7" s="238">
        <v>0</v>
      </c>
      <c r="AB7" s="238">
        <v>0</v>
      </c>
      <c r="AC7" s="238">
        <v>0</v>
      </c>
      <c r="AD7" s="238">
        <v>0</v>
      </c>
      <c r="AE7" s="238">
        <v>0</v>
      </c>
      <c r="AF7" s="238">
        <v>0</v>
      </c>
      <c r="AG7" s="238">
        <v>0</v>
      </c>
      <c r="AH7" s="238">
        <v>0</v>
      </c>
      <c r="AI7" s="235">
        <f t="shared" si="0"/>
        <v>0</v>
      </c>
      <c r="AJ7" s="236">
        <f>AI7/C7</f>
        <v>0</v>
      </c>
    </row>
    <row r="8" spans="1:36" s="230" customFormat="1" ht="17.25" customHeight="1" x14ac:dyDescent="0.2">
      <c r="A8" s="231">
        <v>82</v>
      </c>
      <c r="B8" s="232" t="s">
        <v>9</v>
      </c>
      <c r="C8" s="233">
        <v>0.2</v>
      </c>
      <c r="D8" s="238">
        <v>0</v>
      </c>
      <c r="E8" s="238">
        <v>0</v>
      </c>
      <c r="F8" s="238">
        <v>0</v>
      </c>
      <c r="G8" s="238">
        <v>0</v>
      </c>
      <c r="H8" s="238">
        <v>0</v>
      </c>
      <c r="I8" s="238">
        <v>0</v>
      </c>
      <c r="J8" s="238">
        <v>0</v>
      </c>
      <c r="K8" s="238">
        <v>0</v>
      </c>
      <c r="L8" s="238">
        <v>0</v>
      </c>
      <c r="M8" s="238">
        <v>0</v>
      </c>
      <c r="N8" s="238">
        <v>0</v>
      </c>
      <c r="O8" s="238">
        <v>0</v>
      </c>
      <c r="P8" s="238">
        <v>0</v>
      </c>
      <c r="Q8" s="238">
        <v>0</v>
      </c>
      <c r="R8" s="238">
        <v>0</v>
      </c>
      <c r="S8" s="238">
        <v>0</v>
      </c>
      <c r="T8" s="238">
        <v>0</v>
      </c>
      <c r="U8" s="238">
        <v>0</v>
      </c>
      <c r="V8" s="238">
        <v>0</v>
      </c>
      <c r="W8" s="238">
        <v>0</v>
      </c>
      <c r="X8" s="238">
        <v>0</v>
      </c>
      <c r="Y8" s="238">
        <v>0</v>
      </c>
      <c r="Z8" s="238">
        <v>0</v>
      </c>
      <c r="AA8" s="238">
        <v>0</v>
      </c>
      <c r="AB8" s="238">
        <v>0</v>
      </c>
      <c r="AC8" s="238">
        <v>0</v>
      </c>
      <c r="AD8" s="238">
        <v>0</v>
      </c>
      <c r="AE8" s="238">
        <v>0</v>
      </c>
      <c r="AF8" s="238">
        <v>0</v>
      </c>
      <c r="AG8" s="238">
        <v>0</v>
      </c>
      <c r="AH8" s="238">
        <v>0</v>
      </c>
      <c r="AI8" s="235">
        <f t="shared" si="0"/>
        <v>0</v>
      </c>
      <c r="AJ8" s="236">
        <f>AI8/C8</f>
        <v>0</v>
      </c>
    </row>
    <row r="9" spans="1:36" ht="17.25" customHeight="1" x14ac:dyDescent="0.2">
      <c r="A9" s="231">
        <v>90</v>
      </c>
      <c r="B9" s="239" t="s">
        <v>84</v>
      </c>
      <c r="C9" s="233">
        <v>0</v>
      </c>
      <c r="D9" s="238">
        <v>0</v>
      </c>
      <c r="E9" s="238">
        <v>0</v>
      </c>
      <c r="F9" s="238">
        <v>0</v>
      </c>
      <c r="G9" s="238">
        <v>0</v>
      </c>
      <c r="H9" s="238">
        <v>0</v>
      </c>
      <c r="I9" s="238">
        <v>0</v>
      </c>
      <c r="J9" s="238">
        <v>0</v>
      </c>
      <c r="K9" s="238">
        <v>0</v>
      </c>
      <c r="L9" s="238">
        <v>0</v>
      </c>
      <c r="M9" s="238">
        <v>0</v>
      </c>
      <c r="N9" s="238">
        <v>0</v>
      </c>
      <c r="O9" s="238">
        <v>0</v>
      </c>
      <c r="P9" s="238">
        <v>0</v>
      </c>
      <c r="Q9" s="238">
        <v>0</v>
      </c>
      <c r="R9" s="238">
        <v>0</v>
      </c>
      <c r="S9" s="238">
        <v>0</v>
      </c>
      <c r="T9" s="238">
        <v>0</v>
      </c>
      <c r="U9" s="238">
        <v>0</v>
      </c>
      <c r="V9" s="238">
        <v>0</v>
      </c>
      <c r="W9" s="238">
        <v>0</v>
      </c>
      <c r="X9" s="238">
        <v>0</v>
      </c>
      <c r="Y9" s="238">
        <v>0</v>
      </c>
      <c r="Z9" s="238">
        <v>0</v>
      </c>
      <c r="AA9" s="238">
        <v>0</v>
      </c>
      <c r="AB9" s="238">
        <v>0</v>
      </c>
      <c r="AC9" s="238">
        <v>0</v>
      </c>
      <c r="AD9" s="238">
        <v>0</v>
      </c>
      <c r="AE9" s="238">
        <v>0</v>
      </c>
      <c r="AF9" s="238">
        <v>0</v>
      </c>
      <c r="AG9" s="238">
        <v>0</v>
      </c>
      <c r="AH9" s="238">
        <v>0</v>
      </c>
      <c r="AI9" s="235">
        <f t="shared" si="0"/>
        <v>0</v>
      </c>
      <c r="AJ9" s="236">
        <v>0</v>
      </c>
    </row>
    <row r="10" spans="1:36" ht="17.25" customHeight="1" x14ac:dyDescent="0.2">
      <c r="A10" s="231">
        <v>94</v>
      </c>
      <c r="B10" s="232" t="s">
        <v>10</v>
      </c>
      <c r="C10" s="233">
        <v>0.3</v>
      </c>
      <c r="D10" s="238">
        <v>0</v>
      </c>
      <c r="E10" s="238">
        <v>0</v>
      </c>
      <c r="F10" s="238">
        <v>0</v>
      </c>
      <c r="G10" s="238">
        <v>0</v>
      </c>
      <c r="H10" s="238">
        <v>0</v>
      </c>
      <c r="I10" s="238">
        <v>0</v>
      </c>
      <c r="J10" s="238">
        <v>0</v>
      </c>
      <c r="K10" s="238">
        <v>0</v>
      </c>
      <c r="L10" s="238">
        <v>0</v>
      </c>
      <c r="M10" s="238">
        <v>0</v>
      </c>
      <c r="N10" s="238">
        <v>0</v>
      </c>
      <c r="O10" s="238">
        <v>0</v>
      </c>
      <c r="P10" s="238">
        <v>0</v>
      </c>
      <c r="Q10" s="238">
        <v>0</v>
      </c>
      <c r="R10" s="238">
        <v>0</v>
      </c>
      <c r="S10" s="238">
        <v>0</v>
      </c>
      <c r="T10" s="238">
        <v>0</v>
      </c>
      <c r="U10" s="238">
        <v>0</v>
      </c>
      <c r="V10" s="238">
        <v>0</v>
      </c>
      <c r="W10" s="238">
        <v>0</v>
      </c>
      <c r="X10" s="238">
        <v>0</v>
      </c>
      <c r="Y10" s="238">
        <v>0</v>
      </c>
      <c r="Z10" s="238">
        <v>0</v>
      </c>
      <c r="AA10" s="238">
        <v>0</v>
      </c>
      <c r="AB10" s="238">
        <v>0</v>
      </c>
      <c r="AC10" s="238">
        <v>0</v>
      </c>
      <c r="AD10" s="238">
        <v>0</v>
      </c>
      <c r="AE10" s="238">
        <v>0</v>
      </c>
      <c r="AF10" s="238">
        <v>0</v>
      </c>
      <c r="AG10" s="238">
        <v>0</v>
      </c>
      <c r="AH10" s="238">
        <v>0</v>
      </c>
      <c r="AI10" s="235">
        <f t="shared" si="0"/>
        <v>0</v>
      </c>
      <c r="AJ10" s="236">
        <f t="shared" ref="AJ10:AJ20" si="1">AI10/C10</f>
        <v>0</v>
      </c>
    </row>
    <row r="11" spans="1:36" ht="17.25" customHeight="1" x14ac:dyDescent="0.2">
      <c r="A11" s="231">
        <v>105</v>
      </c>
      <c r="B11" s="232" t="s">
        <v>85</v>
      </c>
      <c r="C11" s="233">
        <v>7.1</v>
      </c>
      <c r="D11" s="238">
        <v>0</v>
      </c>
      <c r="E11" s="238">
        <v>0</v>
      </c>
      <c r="F11" s="238">
        <v>0</v>
      </c>
      <c r="G11" s="238">
        <v>0</v>
      </c>
      <c r="H11" s="238">
        <v>0</v>
      </c>
      <c r="I11" s="238">
        <v>0</v>
      </c>
      <c r="J11" s="238">
        <v>0</v>
      </c>
      <c r="K11" s="238">
        <v>0</v>
      </c>
      <c r="L11" s="238">
        <v>0</v>
      </c>
      <c r="M11" s="238">
        <v>0</v>
      </c>
      <c r="N11" s="238">
        <v>0</v>
      </c>
      <c r="O11" s="238">
        <v>0</v>
      </c>
      <c r="P11" s="238">
        <v>0</v>
      </c>
      <c r="Q11" s="238">
        <v>0</v>
      </c>
      <c r="R11" s="238">
        <v>0</v>
      </c>
      <c r="S11" s="238">
        <v>0</v>
      </c>
      <c r="T11" s="238">
        <v>0</v>
      </c>
      <c r="U11" s="238">
        <v>0</v>
      </c>
      <c r="V11" s="238">
        <v>0</v>
      </c>
      <c r="W11" s="238">
        <v>0</v>
      </c>
      <c r="X11" s="238">
        <v>0</v>
      </c>
      <c r="Y11" s="238">
        <v>0</v>
      </c>
      <c r="Z11" s="238">
        <v>0</v>
      </c>
      <c r="AA11" s="238">
        <v>0</v>
      </c>
      <c r="AB11" s="238">
        <v>0</v>
      </c>
      <c r="AC11" s="238">
        <v>0</v>
      </c>
      <c r="AD11" s="238">
        <v>0</v>
      </c>
      <c r="AE11" s="238">
        <v>0</v>
      </c>
      <c r="AF11" s="238">
        <v>0</v>
      </c>
      <c r="AG11" s="238">
        <v>0</v>
      </c>
      <c r="AH11" s="238">
        <v>0</v>
      </c>
      <c r="AI11" s="235">
        <f t="shared" si="0"/>
        <v>0</v>
      </c>
      <c r="AJ11" s="236">
        <f t="shared" si="1"/>
        <v>0</v>
      </c>
    </row>
    <row r="12" spans="1:36" ht="17.25" customHeight="1" x14ac:dyDescent="0.2">
      <c r="A12" s="231">
        <v>120</v>
      </c>
      <c r="B12" s="232" t="s">
        <v>12</v>
      </c>
      <c r="C12" s="233">
        <v>4.5</v>
      </c>
      <c r="D12" s="238">
        <v>0</v>
      </c>
      <c r="E12" s="238">
        <v>0</v>
      </c>
      <c r="F12" s="238">
        <v>0</v>
      </c>
      <c r="G12" s="238">
        <v>0</v>
      </c>
      <c r="H12" s="238">
        <v>0</v>
      </c>
      <c r="I12" s="238">
        <v>0</v>
      </c>
      <c r="J12" s="238">
        <v>0</v>
      </c>
      <c r="K12" s="238">
        <v>0</v>
      </c>
      <c r="L12" s="238">
        <v>0</v>
      </c>
      <c r="M12" s="238">
        <v>0</v>
      </c>
      <c r="N12" s="238">
        <v>0</v>
      </c>
      <c r="O12" s="238">
        <v>0</v>
      </c>
      <c r="P12" s="238">
        <v>0</v>
      </c>
      <c r="Q12" s="238">
        <v>0</v>
      </c>
      <c r="R12" s="238">
        <v>0</v>
      </c>
      <c r="S12" s="238">
        <v>0</v>
      </c>
      <c r="T12" s="238">
        <v>0</v>
      </c>
      <c r="U12" s="238">
        <v>0</v>
      </c>
      <c r="V12" s="238">
        <v>0</v>
      </c>
      <c r="W12" s="238">
        <v>0</v>
      </c>
      <c r="X12" s="238">
        <v>0</v>
      </c>
      <c r="Y12" s="238">
        <v>0</v>
      </c>
      <c r="Z12" s="238">
        <v>0</v>
      </c>
      <c r="AA12" s="238">
        <v>0</v>
      </c>
      <c r="AB12" s="238">
        <v>0</v>
      </c>
      <c r="AC12" s="238">
        <v>0</v>
      </c>
      <c r="AD12" s="238">
        <v>0</v>
      </c>
      <c r="AE12" s="238">
        <v>0</v>
      </c>
      <c r="AF12" s="238">
        <v>0</v>
      </c>
      <c r="AG12" s="238">
        <v>0</v>
      </c>
      <c r="AH12" s="238">
        <v>0</v>
      </c>
      <c r="AI12" s="235">
        <f t="shared" si="0"/>
        <v>0</v>
      </c>
      <c r="AJ12" s="236">
        <f t="shared" si="1"/>
        <v>0</v>
      </c>
    </row>
    <row r="13" spans="1:36" ht="17.25" customHeight="1" x14ac:dyDescent="0.2">
      <c r="A13" s="231">
        <v>130</v>
      </c>
      <c r="B13" s="232" t="s">
        <v>13</v>
      </c>
      <c r="C13" s="233">
        <v>8.6999999999999993</v>
      </c>
      <c r="D13" s="238">
        <v>0</v>
      </c>
      <c r="E13" s="238">
        <v>0</v>
      </c>
      <c r="F13" s="238">
        <v>0</v>
      </c>
      <c r="G13" s="238">
        <v>0</v>
      </c>
      <c r="H13" s="238">
        <v>0</v>
      </c>
      <c r="I13" s="238">
        <v>0</v>
      </c>
      <c r="J13" s="238">
        <v>0</v>
      </c>
      <c r="K13" s="238">
        <v>0</v>
      </c>
      <c r="L13" s="238">
        <v>0</v>
      </c>
      <c r="M13" s="238">
        <v>0</v>
      </c>
      <c r="N13" s="238">
        <v>0</v>
      </c>
      <c r="O13" s="238">
        <v>0</v>
      </c>
      <c r="P13" s="238">
        <v>0</v>
      </c>
      <c r="Q13" s="238">
        <v>0</v>
      </c>
      <c r="R13" s="238">
        <v>0</v>
      </c>
      <c r="S13" s="238">
        <v>0</v>
      </c>
      <c r="T13" s="238">
        <v>0</v>
      </c>
      <c r="U13" s="238">
        <v>0</v>
      </c>
      <c r="V13" s="238">
        <v>0</v>
      </c>
      <c r="W13" s="238">
        <v>0</v>
      </c>
      <c r="X13" s="238">
        <v>0</v>
      </c>
      <c r="Y13" s="238">
        <v>0</v>
      </c>
      <c r="Z13" s="238">
        <v>0</v>
      </c>
      <c r="AA13" s="238">
        <v>0</v>
      </c>
      <c r="AB13" s="238">
        <v>0</v>
      </c>
      <c r="AC13" s="238">
        <v>0</v>
      </c>
      <c r="AD13" s="238">
        <v>0</v>
      </c>
      <c r="AE13" s="238">
        <v>0</v>
      </c>
      <c r="AF13" s="238">
        <v>0</v>
      </c>
      <c r="AG13" s="238">
        <v>0</v>
      </c>
      <c r="AH13" s="238">
        <v>0</v>
      </c>
      <c r="AI13" s="235">
        <f t="shared" si="0"/>
        <v>0</v>
      </c>
      <c r="AJ13" s="236">
        <f t="shared" si="1"/>
        <v>0</v>
      </c>
    </row>
    <row r="14" spans="1:36" ht="17.25" customHeight="1" x14ac:dyDescent="0.2">
      <c r="A14" s="231">
        <v>160</v>
      </c>
      <c r="B14" s="239" t="s">
        <v>14</v>
      </c>
      <c r="C14" s="233">
        <v>0.1</v>
      </c>
      <c r="D14" s="238">
        <v>0</v>
      </c>
      <c r="E14" s="238">
        <v>0</v>
      </c>
      <c r="F14" s="238">
        <v>0</v>
      </c>
      <c r="G14" s="238">
        <v>0</v>
      </c>
      <c r="H14" s="238">
        <v>0</v>
      </c>
      <c r="I14" s="238">
        <v>0</v>
      </c>
      <c r="J14" s="238">
        <v>0</v>
      </c>
      <c r="K14" s="238">
        <v>0</v>
      </c>
      <c r="L14" s="238">
        <v>0</v>
      </c>
      <c r="M14" s="238">
        <v>0</v>
      </c>
      <c r="N14" s="238">
        <v>0</v>
      </c>
      <c r="O14" s="238">
        <v>0</v>
      </c>
      <c r="P14" s="238">
        <v>0</v>
      </c>
      <c r="Q14" s="238">
        <v>0</v>
      </c>
      <c r="R14" s="238">
        <v>0</v>
      </c>
      <c r="S14" s="238">
        <v>0</v>
      </c>
      <c r="T14" s="238">
        <v>0</v>
      </c>
      <c r="U14" s="238">
        <v>0</v>
      </c>
      <c r="V14" s="238">
        <v>0</v>
      </c>
      <c r="W14" s="238">
        <v>0</v>
      </c>
      <c r="X14" s="238">
        <v>0</v>
      </c>
      <c r="Y14" s="238">
        <v>0</v>
      </c>
      <c r="Z14" s="238">
        <v>0</v>
      </c>
      <c r="AA14" s="238">
        <v>0</v>
      </c>
      <c r="AB14" s="238">
        <v>0</v>
      </c>
      <c r="AC14" s="238">
        <v>0</v>
      </c>
      <c r="AD14" s="238">
        <v>0</v>
      </c>
      <c r="AE14" s="238">
        <v>0</v>
      </c>
      <c r="AF14" s="238">
        <v>0</v>
      </c>
      <c r="AG14" s="238">
        <v>0</v>
      </c>
      <c r="AH14" s="238">
        <v>0</v>
      </c>
      <c r="AI14" s="235">
        <f t="shared" si="0"/>
        <v>0</v>
      </c>
      <c r="AJ14" s="236">
        <f t="shared" si="1"/>
        <v>0</v>
      </c>
    </row>
    <row r="15" spans="1:36" ht="17.25" customHeight="1" x14ac:dyDescent="0.2">
      <c r="A15" s="231">
        <v>178</v>
      </c>
      <c r="B15" s="239" t="s">
        <v>15</v>
      </c>
      <c r="C15" s="233">
        <v>5.5</v>
      </c>
      <c r="D15" s="238">
        <v>0</v>
      </c>
      <c r="E15" s="238">
        <v>0</v>
      </c>
      <c r="F15" s="238">
        <v>0</v>
      </c>
      <c r="G15" s="238">
        <v>0</v>
      </c>
      <c r="H15" s="238">
        <v>0</v>
      </c>
      <c r="I15" s="238">
        <v>0</v>
      </c>
      <c r="J15" s="238">
        <v>0</v>
      </c>
      <c r="K15" s="238">
        <v>0</v>
      </c>
      <c r="L15" s="238">
        <v>0</v>
      </c>
      <c r="M15" s="238">
        <v>0</v>
      </c>
      <c r="N15" s="238">
        <v>0</v>
      </c>
      <c r="O15" s="238">
        <v>0</v>
      </c>
      <c r="P15" s="238">
        <v>0</v>
      </c>
      <c r="Q15" s="238">
        <v>0</v>
      </c>
      <c r="R15" s="238">
        <v>0</v>
      </c>
      <c r="S15" s="238">
        <v>0</v>
      </c>
      <c r="T15" s="238">
        <v>0</v>
      </c>
      <c r="U15" s="238">
        <v>0</v>
      </c>
      <c r="V15" s="238">
        <v>0</v>
      </c>
      <c r="W15" s="238">
        <v>0</v>
      </c>
      <c r="X15" s="238">
        <v>0</v>
      </c>
      <c r="Y15" s="238">
        <v>0</v>
      </c>
      <c r="Z15" s="238">
        <v>0</v>
      </c>
      <c r="AA15" s="238">
        <v>0</v>
      </c>
      <c r="AB15" s="238">
        <v>0</v>
      </c>
      <c r="AC15" s="238">
        <v>0</v>
      </c>
      <c r="AD15" s="238">
        <v>0</v>
      </c>
      <c r="AE15" s="238">
        <v>0</v>
      </c>
      <c r="AF15" s="238">
        <v>0</v>
      </c>
      <c r="AG15" s="238">
        <v>0</v>
      </c>
      <c r="AH15" s="238">
        <v>0</v>
      </c>
      <c r="AI15" s="235">
        <f t="shared" si="0"/>
        <v>0</v>
      </c>
      <c r="AJ15" s="236">
        <f t="shared" si="1"/>
        <v>0</v>
      </c>
    </row>
    <row r="16" spans="1:36" ht="17.25" customHeight="1" x14ac:dyDescent="0.2">
      <c r="A16" s="231">
        <v>211</v>
      </c>
      <c r="B16" s="232" t="s">
        <v>16</v>
      </c>
      <c r="C16" s="233">
        <v>6.3</v>
      </c>
      <c r="D16" s="238">
        <v>0</v>
      </c>
      <c r="E16" s="238">
        <v>0</v>
      </c>
      <c r="F16" s="238">
        <v>0</v>
      </c>
      <c r="G16" s="238">
        <v>0</v>
      </c>
      <c r="H16" s="238">
        <v>0</v>
      </c>
      <c r="I16" s="238">
        <v>0</v>
      </c>
      <c r="J16" s="238">
        <v>0</v>
      </c>
      <c r="K16" s="238">
        <v>0</v>
      </c>
      <c r="L16" s="238">
        <v>0</v>
      </c>
      <c r="M16" s="238">
        <v>0</v>
      </c>
      <c r="N16" s="238">
        <v>0</v>
      </c>
      <c r="O16" s="238">
        <v>0</v>
      </c>
      <c r="P16" s="238">
        <v>0</v>
      </c>
      <c r="Q16" s="238">
        <v>0</v>
      </c>
      <c r="R16" s="238">
        <v>0</v>
      </c>
      <c r="S16" s="238">
        <v>0</v>
      </c>
      <c r="T16" s="238">
        <v>0</v>
      </c>
      <c r="U16" s="238">
        <v>0</v>
      </c>
      <c r="V16" s="238">
        <v>0</v>
      </c>
      <c r="W16" s="238">
        <v>0</v>
      </c>
      <c r="X16" s="238">
        <v>0</v>
      </c>
      <c r="Y16" s="238">
        <v>0</v>
      </c>
      <c r="Z16" s="238">
        <v>0</v>
      </c>
      <c r="AA16" s="238">
        <v>0</v>
      </c>
      <c r="AB16" s="238">
        <v>0</v>
      </c>
      <c r="AC16" s="238">
        <v>0</v>
      </c>
      <c r="AD16" s="238">
        <v>0</v>
      </c>
      <c r="AE16" s="238">
        <v>0</v>
      </c>
      <c r="AF16" s="238">
        <v>0</v>
      </c>
      <c r="AG16" s="238">
        <v>0</v>
      </c>
      <c r="AH16" s="238">
        <v>0</v>
      </c>
      <c r="AI16" s="235">
        <f t="shared" si="0"/>
        <v>0</v>
      </c>
      <c r="AJ16" s="236">
        <f t="shared" si="1"/>
        <v>0</v>
      </c>
    </row>
    <row r="17" spans="1:36" ht="17.25" customHeight="1" x14ac:dyDescent="0.2">
      <c r="A17" s="231">
        <v>225</v>
      </c>
      <c r="B17" s="232" t="s">
        <v>17</v>
      </c>
      <c r="C17" s="233">
        <v>14</v>
      </c>
      <c r="D17" s="238">
        <v>0</v>
      </c>
      <c r="E17" s="238">
        <v>0</v>
      </c>
      <c r="F17" s="238">
        <v>0</v>
      </c>
      <c r="G17" s="238">
        <v>0</v>
      </c>
      <c r="H17" s="238">
        <v>0</v>
      </c>
      <c r="I17" s="238">
        <v>0</v>
      </c>
      <c r="J17" s="238">
        <v>0</v>
      </c>
      <c r="K17" s="238">
        <v>0</v>
      </c>
      <c r="L17" s="238">
        <v>0</v>
      </c>
      <c r="M17" s="238">
        <v>0</v>
      </c>
      <c r="N17" s="238">
        <v>0</v>
      </c>
      <c r="O17" s="238">
        <v>0</v>
      </c>
      <c r="P17" s="238">
        <v>0</v>
      </c>
      <c r="Q17" s="238">
        <v>0</v>
      </c>
      <c r="R17" s="238">
        <v>0</v>
      </c>
      <c r="S17" s="238">
        <v>0</v>
      </c>
      <c r="T17" s="238">
        <v>0</v>
      </c>
      <c r="U17" s="238">
        <v>0</v>
      </c>
      <c r="V17" s="238">
        <v>0</v>
      </c>
      <c r="W17" s="238">
        <v>0</v>
      </c>
      <c r="X17" s="238">
        <v>0</v>
      </c>
      <c r="Y17" s="238">
        <v>0</v>
      </c>
      <c r="Z17" s="238">
        <v>0</v>
      </c>
      <c r="AA17" s="238">
        <v>0.6</v>
      </c>
      <c r="AB17" s="238">
        <v>0</v>
      </c>
      <c r="AC17" s="238">
        <v>0</v>
      </c>
      <c r="AD17" s="238">
        <v>0</v>
      </c>
      <c r="AE17" s="238">
        <v>0</v>
      </c>
      <c r="AF17" s="238">
        <v>0</v>
      </c>
      <c r="AG17" s="238">
        <v>0</v>
      </c>
      <c r="AH17" s="238">
        <v>0</v>
      </c>
      <c r="AI17" s="235">
        <f t="shared" si="0"/>
        <v>0.6</v>
      </c>
      <c r="AJ17" s="236">
        <f t="shared" si="1"/>
        <v>4.2857142857142858E-2</v>
      </c>
    </row>
    <row r="18" spans="1:36" ht="17.25" customHeight="1" x14ac:dyDescent="0.2">
      <c r="A18" s="231">
        <v>310</v>
      </c>
      <c r="B18" s="232" t="s">
        <v>18</v>
      </c>
      <c r="C18" s="233">
        <v>15</v>
      </c>
      <c r="D18" s="238">
        <v>0</v>
      </c>
      <c r="E18" s="238">
        <v>0</v>
      </c>
      <c r="F18" s="238">
        <v>0</v>
      </c>
      <c r="G18" s="238">
        <v>0</v>
      </c>
      <c r="H18" s="238">
        <v>0</v>
      </c>
      <c r="I18" s="238">
        <v>0</v>
      </c>
      <c r="J18" s="238">
        <v>0</v>
      </c>
      <c r="K18" s="238">
        <v>0</v>
      </c>
      <c r="L18" s="238">
        <v>0</v>
      </c>
      <c r="M18" s="238">
        <v>0</v>
      </c>
      <c r="N18" s="238">
        <v>0</v>
      </c>
      <c r="O18" s="238">
        <v>0</v>
      </c>
      <c r="P18" s="238">
        <v>0</v>
      </c>
      <c r="Q18" s="238">
        <v>0</v>
      </c>
      <c r="R18" s="238">
        <v>0.7</v>
      </c>
      <c r="S18" s="238">
        <v>0</v>
      </c>
      <c r="T18" s="238">
        <v>0</v>
      </c>
      <c r="U18" s="238">
        <v>0</v>
      </c>
      <c r="V18" s="238">
        <v>0</v>
      </c>
      <c r="W18" s="238">
        <v>0</v>
      </c>
      <c r="X18" s="238">
        <v>0</v>
      </c>
      <c r="Y18" s="238">
        <v>0</v>
      </c>
      <c r="Z18" s="238">
        <v>0</v>
      </c>
      <c r="AA18" s="238">
        <v>4</v>
      </c>
      <c r="AB18" s="238">
        <v>0</v>
      </c>
      <c r="AC18" s="238">
        <v>0</v>
      </c>
      <c r="AD18" s="238">
        <v>0</v>
      </c>
      <c r="AE18" s="238">
        <v>0</v>
      </c>
      <c r="AF18" s="238">
        <v>0</v>
      </c>
      <c r="AG18" s="238">
        <v>0</v>
      </c>
      <c r="AH18" s="238">
        <v>0</v>
      </c>
      <c r="AI18" s="235">
        <f t="shared" si="0"/>
        <v>4.7</v>
      </c>
      <c r="AJ18" s="236">
        <f t="shared" si="1"/>
        <v>0.31333333333333335</v>
      </c>
    </row>
    <row r="19" spans="1:36" ht="17.25" customHeight="1" x14ac:dyDescent="0.2">
      <c r="A19" s="231">
        <v>313</v>
      </c>
      <c r="B19" s="232" t="s">
        <v>19</v>
      </c>
      <c r="C19" s="233">
        <v>0.5</v>
      </c>
      <c r="D19" s="238">
        <v>0</v>
      </c>
      <c r="E19" s="238">
        <v>0</v>
      </c>
      <c r="F19" s="238">
        <v>0</v>
      </c>
      <c r="G19" s="238">
        <v>0</v>
      </c>
      <c r="H19" s="238">
        <v>0</v>
      </c>
      <c r="I19" s="238">
        <v>0</v>
      </c>
      <c r="J19" s="238">
        <v>0</v>
      </c>
      <c r="K19" s="238">
        <v>0</v>
      </c>
      <c r="L19" s="238">
        <v>0</v>
      </c>
      <c r="M19" s="238">
        <v>0</v>
      </c>
      <c r="N19" s="238">
        <v>0</v>
      </c>
      <c r="O19" s="238">
        <v>0</v>
      </c>
      <c r="P19" s="238">
        <v>0</v>
      </c>
      <c r="Q19" s="238">
        <v>0</v>
      </c>
      <c r="R19" s="238">
        <v>0</v>
      </c>
      <c r="S19" s="238">
        <v>0</v>
      </c>
      <c r="T19" s="238">
        <v>0</v>
      </c>
      <c r="U19" s="238">
        <v>0</v>
      </c>
      <c r="V19" s="238">
        <v>0</v>
      </c>
      <c r="W19" s="238">
        <v>0</v>
      </c>
      <c r="X19" s="238">
        <v>0</v>
      </c>
      <c r="Y19" s="238">
        <v>0</v>
      </c>
      <c r="Z19" s="238">
        <v>0</v>
      </c>
      <c r="AA19" s="238">
        <v>0</v>
      </c>
      <c r="AB19" s="238">
        <v>0</v>
      </c>
      <c r="AC19" s="238">
        <v>0</v>
      </c>
      <c r="AD19" s="238">
        <v>0</v>
      </c>
      <c r="AE19" s="238">
        <v>0</v>
      </c>
      <c r="AF19" s="238">
        <v>0</v>
      </c>
      <c r="AG19" s="238">
        <v>0</v>
      </c>
      <c r="AH19" s="238">
        <v>0</v>
      </c>
      <c r="AI19" s="235">
        <f t="shared" si="0"/>
        <v>0</v>
      </c>
      <c r="AJ19" s="236">
        <f t="shared" si="1"/>
        <v>0</v>
      </c>
    </row>
    <row r="20" spans="1:36" ht="17.25" customHeight="1" x14ac:dyDescent="0.2">
      <c r="A20" s="231">
        <v>320</v>
      </c>
      <c r="B20" s="232" t="s">
        <v>20</v>
      </c>
      <c r="C20" s="233">
        <v>8.1</v>
      </c>
      <c r="D20" s="238">
        <v>0</v>
      </c>
      <c r="E20" s="238">
        <v>0</v>
      </c>
      <c r="F20" s="238">
        <v>0</v>
      </c>
      <c r="G20" s="238">
        <v>0</v>
      </c>
      <c r="H20" s="238">
        <v>0</v>
      </c>
      <c r="I20" s="238">
        <v>0</v>
      </c>
      <c r="J20" s="238">
        <v>0</v>
      </c>
      <c r="K20" s="238">
        <v>0</v>
      </c>
      <c r="L20" s="238">
        <v>0</v>
      </c>
      <c r="M20" s="238">
        <v>0</v>
      </c>
      <c r="N20" s="238">
        <v>0</v>
      </c>
      <c r="O20" s="238">
        <v>0</v>
      </c>
      <c r="P20" s="238">
        <v>0</v>
      </c>
      <c r="Q20" s="238">
        <v>0</v>
      </c>
      <c r="R20" s="238" t="s">
        <v>28</v>
      </c>
      <c r="S20" s="238">
        <v>0</v>
      </c>
      <c r="T20" s="238">
        <v>0</v>
      </c>
      <c r="U20" s="238">
        <v>0</v>
      </c>
      <c r="V20" s="238">
        <v>0</v>
      </c>
      <c r="W20" s="238">
        <v>0</v>
      </c>
      <c r="X20" s="238">
        <v>0</v>
      </c>
      <c r="Y20" s="238">
        <v>0</v>
      </c>
      <c r="Z20" s="238">
        <v>0</v>
      </c>
      <c r="AA20" s="238">
        <v>0</v>
      </c>
      <c r="AB20" s="238">
        <v>0</v>
      </c>
      <c r="AC20" s="238">
        <v>0</v>
      </c>
      <c r="AD20" s="238">
        <v>0</v>
      </c>
      <c r="AE20" s="238">
        <v>0</v>
      </c>
      <c r="AF20" s="238">
        <v>0</v>
      </c>
      <c r="AG20" s="238">
        <v>0</v>
      </c>
      <c r="AH20" s="238">
        <v>0</v>
      </c>
      <c r="AI20" s="235">
        <f t="shared" si="0"/>
        <v>0</v>
      </c>
      <c r="AJ20" s="236">
        <f t="shared" si="1"/>
        <v>0</v>
      </c>
    </row>
    <row r="21" spans="1:36" ht="17.25" customHeight="1" x14ac:dyDescent="0.2">
      <c r="A21" s="231">
        <v>332</v>
      </c>
      <c r="B21" s="232" t="s">
        <v>21</v>
      </c>
      <c r="C21" s="233">
        <v>0</v>
      </c>
      <c r="D21" s="238">
        <v>0</v>
      </c>
      <c r="E21" s="238">
        <v>0</v>
      </c>
      <c r="F21" s="238">
        <v>0</v>
      </c>
      <c r="G21" s="238">
        <v>0</v>
      </c>
      <c r="H21" s="238">
        <v>0</v>
      </c>
      <c r="I21" s="238">
        <v>0</v>
      </c>
      <c r="J21" s="238">
        <v>0</v>
      </c>
      <c r="K21" s="238">
        <v>0</v>
      </c>
      <c r="L21" s="238">
        <v>0</v>
      </c>
      <c r="M21" s="238">
        <v>0</v>
      </c>
      <c r="N21" s="238">
        <v>0</v>
      </c>
      <c r="O21" s="238">
        <v>0</v>
      </c>
      <c r="P21" s="238">
        <v>0</v>
      </c>
      <c r="Q21" s="238">
        <v>0</v>
      </c>
      <c r="R21" s="238">
        <v>0</v>
      </c>
      <c r="S21" s="238">
        <v>0</v>
      </c>
      <c r="T21" s="238">
        <v>0</v>
      </c>
      <c r="U21" s="238">
        <v>0</v>
      </c>
      <c r="V21" s="238">
        <v>0</v>
      </c>
      <c r="W21" s="238">
        <v>0</v>
      </c>
      <c r="X21" s="238">
        <v>0</v>
      </c>
      <c r="Y21" s="238">
        <v>0</v>
      </c>
      <c r="Z21" s="238">
        <v>0</v>
      </c>
      <c r="AA21" s="238">
        <v>0</v>
      </c>
      <c r="AB21" s="238">
        <v>0</v>
      </c>
      <c r="AC21" s="238">
        <v>0</v>
      </c>
      <c r="AD21" s="238">
        <v>0</v>
      </c>
      <c r="AE21" s="238">
        <v>0</v>
      </c>
      <c r="AF21" s="238">
        <v>0</v>
      </c>
      <c r="AG21" s="238">
        <v>0</v>
      </c>
      <c r="AH21" s="238">
        <v>0</v>
      </c>
      <c r="AI21" s="235">
        <f t="shared" si="0"/>
        <v>0</v>
      </c>
      <c r="AJ21" s="236">
        <v>0</v>
      </c>
    </row>
    <row r="22" spans="1:36" ht="17.25" customHeight="1" x14ac:dyDescent="0.2">
      <c r="A22" s="231">
        <v>338</v>
      </c>
      <c r="B22" s="232" t="s">
        <v>22</v>
      </c>
      <c r="C22" s="233">
        <v>0.1</v>
      </c>
      <c r="D22" s="238">
        <v>0</v>
      </c>
      <c r="E22" s="238">
        <v>0</v>
      </c>
      <c r="F22" s="238">
        <v>0</v>
      </c>
      <c r="G22" s="238">
        <v>0</v>
      </c>
      <c r="H22" s="238">
        <v>0</v>
      </c>
      <c r="I22" s="238">
        <v>0</v>
      </c>
      <c r="J22" s="238">
        <v>0</v>
      </c>
      <c r="K22" s="238">
        <v>0</v>
      </c>
      <c r="L22" s="238">
        <v>0</v>
      </c>
      <c r="M22" s="238">
        <v>0</v>
      </c>
      <c r="N22" s="238">
        <v>0</v>
      </c>
      <c r="O22" s="238">
        <v>0</v>
      </c>
      <c r="P22" s="238">
        <v>0</v>
      </c>
      <c r="Q22" s="238">
        <v>0</v>
      </c>
      <c r="R22" s="238">
        <v>0</v>
      </c>
      <c r="S22" s="238">
        <v>0</v>
      </c>
      <c r="T22" s="238">
        <v>0</v>
      </c>
      <c r="U22" s="238">
        <v>0</v>
      </c>
      <c r="V22" s="238">
        <v>0</v>
      </c>
      <c r="W22" s="238">
        <v>0</v>
      </c>
      <c r="X22" s="238">
        <v>0</v>
      </c>
      <c r="Y22" s="238">
        <v>0</v>
      </c>
      <c r="Z22" s="238">
        <v>0</v>
      </c>
      <c r="AA22" s="238">
        <v>0</v>
      </c>
      <c r="AB22" s="238">
        <v>0</v>
      </c>
      <c r="AC22" s="238">
        <v>0</v>
      </c>
      <c r="AD22" s="238">
        <v>0</v>
      </c>
      <c r="AE22" s="238">
        <v>0</v>
      </c>
      <c r="AF22" s="238">
        <v>0</v>
      </c>
      <c r="AG22" s="238">
        <v>0</v>
      </c>
      <c r="AH22" s="238">
        <v>0</v>
      </c>
      <c r="AI22" s="235">
        <f t="shared" si="0"/>
        <v>0</v>
      </c>
      <c r="AJ22" s="236">
        <f t="shared" ref="AJ22:AJ37" si="2">AI22/C22</f>
        <v>0</v>
      </c>
    </row>
    <row r="23" spans="1:36" ht="17.25" customHeight="1" x14ac:dyDescent="0.2">
      <c r="A23" s="231">
        <v>370</v>
      </c>
      <c r="B23" s="239" t="s">
        <v>23</v>
      </c>
      <c r="C23" s="233">
        <v>2.6</v>
      </c>
      <c r="D23" s="238">
        <v>0</v>
      </c>
      <c r="E23" s="238">
        <v>0</v>
      </c>
      <c r="F23" s="238">
        <v>0</v>
      </c>
      <c r="G23" s="238">
        <v>0</v>
      </c>
      <c r="H23" s="238">
        <v>0</v>
      </c>
      <c r="I23" s="238">
        <v>0</v>
      </c>
      <c r="J23" s="238">
        <v>0</v>
      </c>
      <c r="K23" s="238">
        <v>0</v>
      </c>
      <c r="L23" s="238">
        <v>0</v>
      </c>
      <c r="M23" s="238">
        <v>0</v>
      </c>
      <c r="N23" s="238">
        <v>0</v>
      </c>
      <c r="O23" s="238">
        <v>0</v>
      </c>
      <c r="P23" s="238">
        <v>0</v>
      </c>
      <c r="Q23" s="238">
        <v>0</v>
      </c>
      <c r="R23" s="238">
        <v>0</v>
      </c>
      <c r="S23" s="238">
        <v>0</v>
      </c>
      <c r="T23" s="238">
        <v>0</v>
      </c>
      <c r="U23" s="238">
        <v>0</v>
      </c>
      <c r="V23" s="238">
        <v>0</v>
      </c>
      <c r="W23" s="238">
        <v>0</v>
      </c>
      <c r="X23" s="238">
        <v>0</v>
      </c>
      <c r="Y23" s="238">
        <v>0</v>
      </c>
      <c r="Z23" s="238">
        <v>0</v>
      </c>
      <c r="AA23" s="238">
        <v>0</v>
      </c>
      <c r="AB23" s="238">
        <v>0</v>
      </c>
      <c r="AC23" s="238">
        <v>0</v>
      </c>
      <c r="AD23" s="238">
        <v>0</v>
      </c>
      <c r="AE23" s="238">
        <v>0</v>
      </c>
      <c r="AF23" s="238">
        <v>0</v>
      </c>
      <c r="AG23" s="238">
        <v>0</v>
      </c>
      <c r="AH23" s="238">
        <v>0</v>
      </c>
      <c r="AI23" s="235">
        <f t="shared" si="0"/>
        <v>0</v>
      </c>
      <c r="AJ23" s="236">
        <f t="shared" si="2"/>
        <v>0</v>
      </c>
    </row>
    <row r="24" spans="1:36" ht="17.25" customHeight="1" x14ac:dyDescent="0.2">
      <c r="A24" s="231">
        <v>377</v>
      </c>
      <c r="B24" s="232" t="s">
        <v>24</v>
      </c>
      <c r="C24" s="233">
        <v>14.1</v>
      </c>
      <c r="D24" s="238">
        <v>0</v>
      </c>
      <c r="E24" s="238">
        <v>0</v>
      </c>
      <c r="F24" s="238">
        <v>0</v>
      </c>
      <c r="G24" s="238">
        <v>0</v>
      </c>
      <c r="H24" s="238">
        <v>0</v>
      </c>
      <c r="I24" s="238">
        <v>0</v>
      </c>
      <c r="J24" s="238">
        <v>0</v>
      </c>
      <c r="K24" s="238">
        <v>0</v>
      </c>
      <c r="L24" s="238">
        <v>0</v>
      </c>
      <c r="M24" s="238">
        <v>0</v>
      </c>
      <c r="N24" s="238">
        <v>0</v>
      </c>
      <c r="O24" s="238">
        <v>0</v>
      </c>
      <c r="P24" s="238">
        <v>0</v>
      </c>
      <c r="Q24" s="238">
        <v>0</v>
      </c>
      <c r="R24" s="238">
        <v>0</v>
      </c>
      <c r="S24" s="238">
        <v>0</v>
      </c>
      <c r="T24" s="238">
        <v>0</v>
      </c>
      <c r="U24" s="238">
        <v>0</v>
      </c>
      <c r="V24" s="238">
        <v>0</v>
      </c>
      <c r="W24" s="238">
        <v>0</v>
      </c>
      <c r="X24" s="238">
        <v>0</v>
      </c>
      <c r="Y24" s="238">
        <v>0</v>
      </c>
      <c r="Z24" s="238">
        <v>0</v>
      </c>
      <c r="AA24" s="238">
        <v>13.7</v>
      </c>
      <c r="AB24" s="238">
        <v>0</v>
      </c>
      <c r="AC24" s="238">
        <v>0</v>
      </c>
      <c r="AD24" s="238">
        <v>0</v>
      </c>
      <c r="AE24" s="238">
        <v>0</v>
      </c>
      <c r="AF24" s="238">
        <v>0</v>
      </c>
      <c r="AG24" s="238">
        <v>0</v>
      </c>
      <c r="AH24" s="238">
        <v>0</v>
      </c>
      <c r="AI24" s="235">
        <f t="shared" si="0"/>
        <v>13.7</v>
      </c>
      <c r="AJ24" s="236">
        <f t="shared" si="2"/>
        <v>0.97163120567375882</v>
      </c>
    </row>
    <row r="25" spans="1:36" ht="17.25" customHeight="1" x14ac:dyDescent="0.2">
      <c r="A25" s="231">
        <v>394</v>
      </c>
      <c r="B25" s="232" t="s">
        <v>25</v>
      </c>
      <c r="C25" s="233">
        <v>2.5</v>
      </c>
      <c r="D25" s="238">
        <v>0</v>
      </c>
      <c r="E25" s="238">
        <v>0</v>
      </c>
      <c r="F25" s="238">
        <v>0</v>
      </c>
      <c r="G25" s="238">
        <v>0</v>
      </c>
      <c r="H25" s="238">
        <v>0</v>
      </c>
      <c r="I25" s="238">
        <v>0</v>
      </c>
      <c r="J25" s="238">
        <v>0</v>
      </c>
      <c r="K25" s="238">
        <v>0</v>
      </c>
      <c r="L25" s="238">
        <v>0</v>
      </c>
      <c r="M25" s="238">
        <v>0</v>
      </c>
      <c r="N25" s="238">
        <v>0</v>
      </c>
      <c r="O25" s="238">
        <v>0</v>
      </c>
      <c r="P25" s="238">
        <v>0</v>
      </c>
      <c r="Q25" s="238">
        <v>0</v>
      </c>
      <c r="R25" s="238">
        <v>0</v>
      </c>
      <c r="S25" s="238">
        <v>0</v>
      </c>
      <c r="T25" s="238">
        <v>0</v>
      </c>
      <c r="U25" s="238">
        <v>0</v>
      </c>
      <c r="V25" s="238">
        <v>0</v>
      </c>
      <c r="W25" s="238">
        <v>0</v>
      </c>
      <c r="X25" s="238">
        <v>0</v>
      </c>
      <c r="Y25" s="238">
        <v>0</v>
      </c>
      <c r="Z25" s="238">
        <v>0</v>
      </c>
      <c r="AA25" s="238">
        <v>0</v>
      </c>
      <c r="AB25" s="238">
        <v>0</v>
      </c>
      <c r="AC25" s="238">
        <v>0</v>
      </c>
      <c r="AD25" s="238">
        <v>0</v>
      </c>
      <c r="AE25" s="238">
        <v>0</v>
      </c>
      <c r="AF25" s="238">
        <v>0</v>
      </c>
      <c r="AG25" s="238">
        <v>0</v>
      </c>
      <c r="AH25" s="238">
        <v>0</v>
      </c>
      <c r="AI25" s="235">
        <f t="shared" si="0"/>
        <v>0</v>
      </c>
      <c r="AJ25" s="236">
        <f t="shared" si="2"/>
        <v>0</v>
      </c>
    </row>
    <row r="26" spans="1:36" ht="17.25" customHeight="1" x14ac:dyDescent="0.2">
      <c r="A26" s="231">
        <v>429</v>
      </c>
      <c r="B26" s="232" t="s">
        <v>26</v>
      </c>
      <c r="C26" s="233">
        <v>1.5</v>
      </c>
      <c r="D26" s="238">
        <v>0</v>
      </c>
      <c r="E26" s="238">
        <v>0</v>
      </c>
      <c r="F26" s="238">
        <v>0</v>
      </c>
      <c r="G26" s="238">
        <v>0</v>
      </c>
      <c r="H26" s="238">
        <v>0</v>
      </c>
      <c r="I26" s="238">
        <v>0</v>
      </c>
      <c r="J26" s="238">
        <v>0</v>
      </c>
      <c r="K26" s="238">
        <v>0</v>
      </c>
      <c r="L26" s="238">
        <v>0</v>
      </c>
      <c r="M26" s="238">
        <v>0</v>
      </c>
      <c r="N26" s="238">
        <v>0</v>
      </c>
      <c r="O26" s="238">
        <v>0</v>
      </c>
      <c r="P26" s="238">
        <v>0</v>
      </c>
      <c r="Q26" s="238">
        <v>0</v>
      </c>
      <c r="R26" s="238">
        <v>0</v>
      </c>
      <c r="S26" s="238">
        <v>0</v>
      </c>
      <c r="T26" s="238">
        <v>0</v>
      </c>
      <c r="U26" s="238">
        <v>0</v>
      </c>
      <c r="V26" s="238">
        <v>0</v>
      </c>
      <c r="W26" s="238">
        <v>0</v>
      </c>
      <c r="X26" s="238">
        <v>0</v>
      </c>
      <c r="Y26" s="238">
        <v>0</v>
      </c>
      <c r="Z26" s="238">
        <v>0</v>
      </c>
      <c r="AA26" s="238">
        <v>0</v>
      </c>
      <c r="AB26" s="238">
        <v>0</v>
      </c>
      <c r="AC26" s="238">
        <v>0</v>
      </c>
      <c r="AD26" s="238">
        <v>0</v>
      </c>
      <c r="AE26" s="238">
        <v>0</v>
      </c>
      <c r="AF26" s="238">
        <v>0</v>
      </c>
      <c r="AG26" s="238">
        <v>0</v>
      </c>
      <c r="AH26" s="238">
        <v>0</v>
      </c>
      <c r="AI26" s="235">
        <f t="shared" si="0"/>
        <v>0</v>
      </c>
      <c r="AJ26" s="236">
        <f t="shared" si="2"/>
        <v>0</v>
      </c>
    </row>
    <row r="27" spans="1:36" ht="17.25" hidden="1" customHeight="1" x14ac:dyDescent="0.2">
      <c r="A27" s="231">
        <v>430</v>
      </c>
      <c r="B27" s="232" t="s">
        <v>27</v>
      </c>
      <c r="C27" s="233">
        <v>0.5</v>
      </c>
      <c r="D27" s="238">
        <v>0</v>
      </c>
      <c r="E27" s="238">
        <v>0</v>
      </c>
      <c r="F27" s="238">
        <v>0</v>
      </c>
      <c r="G27" s="238">
        <v>0</v>
      </c>
      <c r="H27" s="238">
        <v>0</v>
      </c>
      <c r="I27" s="238">
        <v>0</v>
      </c>
      <c r="J27" s="238">
        <v>0</v>
      </c>
      <c r="K27" s="238">
        <v>0</v>
      </c>
      <c r="L27" s="238">
        <v>0</v>
      </c>
      <c r="M27" s="238">
        <v>0</v>
      </c>
      <c r="N27" s="238">
        <v>0</v>
      </c>
      <c r="O27" s="238">
        <v>0</v>
      </c>
      <c r="P27" s="238">
        <v>0</v>
      </c>
      <c r="Q27" s="238">
        <v>0</v>
      </c>
      <c r="R27" s="238">
        <v>0</v>
      </c>
      <c r="S27" s="238">
        <v>0</v>
      </c>
      <c r="T27" s="238">
        <v>0</v>
      </c>
      <c r="U27" s="238">
        <v>0</v>
      </c>
      <c r="V27" s="238">
        <v>0</v>
      </c>
      <c r="W27" s="238">
        <v>0</v>
      </c>
      <c r="X27" s="238">
        <v>0</v>
      </c>
      <c r="Y27" s="238">
        <v>0</v>
      </c>
      <c r="Z27" s="238">
        <v>0</v>
      </c>
      <c r="AA27" s="238">
        <v>0</v>
      </c>
      <c r="AB27" s="238">
        <v>0</v>
      </c>
      <c r="AC27" s="238">
        <v>0</v>
      </c>
      <c r="AD27" s="238">
        <v>0</v>
      </c>
      <c r="AE27" s="238">
        <v>0</v>
      </c>
      <c r="AF27" s="238">
        <v>0</v>
      </c>
      <c r="AG27" s="238">
        <v>0</v>
      </c>
      <c r="AH27" s="238">
        <v>0</v>
      </c>
      <c r="AI27" s="235">
        <f t="shared" si="0"/>
        <v>0</v>
      </c>
      <c r="AJ27" s="236">
        <f t="shared" si="2"/>
        <v>0</v>
      </c>
    </row>
    <row r="28" spans="1:36" ht="17.25" customHeight="1" x14ac:dyDescent="0.2">
      <c r="A28" s="231">
        <v>440</v>
      </c>
      <c r="B28" s="232" t="s">
        <v>29</v>
      </c>
      <c r="C28" s="233">
        <v>2</v>
      </c>
      <c r="D28" s="238">
        <v>0</v>
      </c>
      <c r="E28" s="238">
        <v>0</v>
      </c>
      <c r="F28" s="238">
        <v>0</v>
      </c>
      <c r="G28" s="238">
        <v>0</v>
      </c>
      <c r="H28" s="238">
        <v>0</v>
      </c>
      <c r="I28" s="238">
        <v>0</v>
      </c>
      <c r="J28" s="238">
        <v>0</v>
      </c>
      <c r="K28" s="238">
        <v>0</v>
      </c>
      <c r="L28" s="238">
        <v>0</v>
      </c>
      <c r="M28" s="238">
        <v>0</v>
      </c>
      <c r="N28" s="238">
        <v>0</v>
      </c>
      <c r="O28" s="238">
        <v>0</v>
      </c>
      <c r="P28" s="238">
        <v>0</v>
      </c>
      <c r="Q28" s="238">
        <v>0</v>
      </c>
      <c r="R28" s="238">
        <v>0</v>
      </c>
      <c r="S28" s="238">
        <v>0</v>
      </c>
      <c r="T28" s="238">
        <v>0</v>
      </c>
      <c r="U28" s="238">
        <v>0</v>
      </c>
      <c r="V28" s="238">
        <v>0</v>
      </c>
      <c r="W28" s="238">
        <v>0</v>
      </c>
      <c r="X28" s="238">
        <v>0</v>
      </c>
      <c r="Y28" s="238">
        <v>0</v>
      </c>
      <c r="Z28" s="238">
        <v>0</v>
      </c>
      <c r="AA28" s="238">
        <v>0</v>
      </c>
      <c r="AB28" s="238">
        <v>0</v>
      </c>
      <c r="AC28" s="238">
        <v>0</v>
      </c>
      <c r="AD28" s="238">
        <v>0</v>
      </c>
      <c r="AE28" s="238">
        <v>0</v>
      </c>
      <c r="AF28" s="238">
        <v>0</v>
      </c>
      <c r="AG28" s="238">
        <v>0</v>
      </c>
      <c r="AH28" s="238">
        <v>0</v>
      </c>
      <c r="AI28" s="235">
        <f t="shared" si="0"/>
        <v>0</v>
      </c>
      <c r="AJ28" s="236">
        <f t="shared" si="2"/>
        <v>0</v>
      </c>
    </row>
    <row r="29" spans="1:36" ht="17.25" customHeight="1" x14ac:dyDescent="0.2">
      <c r="A29" s="231">
        <v>477</v>
      </c>
      <c r="B29" s="232" t="s">
        <v>30</v>
      </c>
      <c r="C29" s="233">
        <v>1.4</v>
      </c>
      <c r="D29" s="238">
        <v>0</v>
      </c>
      <c r="E29" s="238">
        <v>0</v>
      </c>
      <c r="F29" s="238">
        <v>0</v>
      </c>
      <c r="G29" s="238">
        <v>0</v>
      </c>
      <c r="H29" s="238">
        <v>0</v>
      </c>
      <c r="I29" s="238">
        <v>0</v>
      </c>
      <c r="J29" s="238">
        <v>0</v>
      </c>
      <c r="K29" s="238">
        <v>0</v>
      </c>
      <c r="L29" s="238">
        <v>0</v>
      </c>
      <c r="M29" s="238">
        <v>0</v>
      </c>
      <c r="N29" s="238">
        <v>0</v>
      </c>
      <c r="O29" s="238">
        <v>0</v>
      </c>
      <c r="P29" s="238">
        <v>0</v>
      </c>
      <c r="Q29" s="238">
        <v>0</v>
      </c>
      <c r="R29" s="238">
        <v>0</v>
      </c>
      <c r="S29" s="238">
        <v>0</v>
      </c>
      <c r="T29" s="238">
        <v>0</v>
      </c>
      <c r="U29" s="238">
        <v>0</v>
      </c>
      <c r="V29" s="238">
        <v>0</v>
      </c>
      <c r="W29" s="238">
        <v>0</v>
      </c>
      <c r="X29" s="238">
        <v>0</v>
      </c>
      <c r="Y29" s="238">
        <v>0</v>
      </c>
      <c r="Z29" s="238">
        <v>0</v>
      </c>
      <c r="AA29" s="238">
        <v>0</v>
      </c>
      <c r="AB29" s="238">
        <v>0</v>
      </c>
      <c r="AC29" s="238">
        <v>0</v>
      </c>
      <c r="AD29" s="238">
        <v>0</v>
      </c>
      <c r="AE29" s="238">
        <v>0</v>
      </c>
      <c r="AF29" s="238">
        <v>0</v>
      </c>
      <c r="AG29" s="238">
        <v>0</v>
      </c>
      <c r="AH29" s="238">
        <v>0</v>
      </c>
      <c r="AI29" s="235">
        <f t="shared" si="0"/>
        <v>0</v>
      </c>
      <c r="AJ29" s="236">
        <f t="shared" si="2"/>
        <v>0</v>
      </c>
    </row>
    <row r="30" spans="1:36" ht="17.25" customHeight="1" x14ac:dyDescent="0.2">
      <c r="A30" s="231">
        <v>572</v>
      </c>
      <c r="B30" s="239" t="s">
        <v>31</v>
      </c>
      <c r="C30" s="233">
        <v>2</v>
      </c>
      <c r="D30" s="238">
        <v>0</v>
      </c>
      <c r="E30" s="238">
        <v>0</v>
      </c>
      <c r="F30" s="238">
        <v>0</v>
      </c>
      <c r="G30" s="238">
        <v>0</v>
      </c>
      <c r="H30" s="238">
        <v>0</v>
      </c>
      <c r="I30" s="238">
        <v>0</v>
      </c>
      <c r="J30" s="238">
        <v>0</v>
      </c>
      <c r="K30" s="238">
        <v>0</v>
      </c>
      <c r="L30" s="238">
        <v>0</v>
      </c>
      <c r="M30" s="238">
        <v>0</v>
      </c>
      <c r="N30" s="238">
        <v>0</v>
      </c>
      <c r="O30" s="238">
        <v>0</v>
      </c>
      <c r="P30" s="238">
        <v>0</v>
      </c>
      <c r="Q30" s="238">
        <v>0</v>
      </c>
      <c r="R30" s="238">
        <v>0</v>
      </c>
      <c r="S30" s="238">
        <v>0</v>
      </c>
      <c r="T30" s="238">
        <v>0</v>
      </c>
      <c r="U30" s="238">
        <v>0</v>
      </c>
      <c r="V30" s="238">
        <v>0</v>
      </c>
      <c r="W30" s="238">
        <v>0</v>
      </c>
      <c r="X30" s="238">
        <v>0</v>
      </c>
      <c r="Y30" s="238">
        <v>0</v>
      </c>
      <c r="Z30" s="238">
        <v>0</v>
      </c>
      <c r="AA30" s="238">
        <v>0</v>
      </c>
      <c r="AB30" s="238">
        <v>0</v>
      </c>
      <c r="AC30" s="238">
        <v>0</v>
      </c>
      <c r="AD30" s="238">
        <v>0</v>
      </c>
      <c r="AE30" s="238">
        <v>0</v>
      </c>
      <c r="AF30" s="238">
        <v>0</v>
      </c>
      <c r="AG30" s="238">
        <v>0</v>
      </c>
      <c r="AH30" s="238">
        <v>0</v>
      </c>
      <c r="AI30" s="235">
        <f t="shared" si="0"/>
        <v>0</v>
      </c>
      <c r="AJ30" s="236">
        <f t="shared" si="2"/>
        <v>0</v>
      </c>
    </row>
    <row r="31" spans="1:36" ht="17.25" customHeight="1" x14ac:dyDescent="0.2">
      <c r="A31" s="231">
        <v>592</v>
      </c>
      <c r="B31" s="232" t="s">
        <v>32</v>
      </c>
      <c r="C31" s="233">
        <v>5</v>
      </c>
      <c r="D31" s="238">
        <v>0</v>
      </c>
      <c r="E31" s="238">
        <v>0</v>
      </c>
      <c r="F31" s="238">
        <v>0</v>
      </c>
      <c r="G31" s="238">
        <v>0</v>
      </c>
      <c r="H31" s="238">
        <v>0</v>
      </c>
      <c r="I31" s="238">
        <v>0</v>
      </c>
      <c r="J31" s="238">
        <v>0</v>
      </c>
      <c r="K31" s="238">
        <v>0</v>
      </c>
      <c r="L31" s="238">
        <v>0</v>
      </c>
      <c r="M31" s="238">
        <v>0</v>
      </c>
      <c r="N31" s="238">
        <v>0</v>
      </c>
      <c r="O31" s="238">
        <v>0</v>
      </c>
      <c r="P31" s="238">
        <v>0</v>
      </c>
      <c r="Q31" s="238">
        <v>0</v>
      </c>
      <c r="R31" s="238">
        <v>0</v>
      </c>
      <c r="S31" s="238">
        <v>0</v>
      </c>
      <c r="T31" s="238">
        <v>0</v>
      </c>
      <c r="U31" s="238">
        <v>0</v>
      </c>
      <c r="V31" s="238">
        <v>0</v>
      </c>
      <c r="W31" s="238">
        <v>0</v>
      </c>
      <c r="X31" s="238">
        <v>0</v>
      </c>
      <c r="Y31" s="238">
        <v>0</v>
      </c>
      <c r="Z31" s="238">
        <v>0</v>
      </c>
      <c r="AA31" s="238">
        <v>0</v>
      </c>
      <c r="AB31" s="238">
        <v>0</v>
      </c>
      <c r="AC31" s="238">
        <v>0</v>
      </c>
      <c r="AD31" s="238">
        <v>0</v>
      </c>
      <c r="AE31" s="238">
        <v>0</v>
      </c>
      <c r="AF31" s="238">
        <v>0</v>
      </c>
      <c r="AG31" s="238">
        <v>0</v>
      </c>
      <c r="AH31" s="238">
        <v>0</v>
      </c>
      <c r="AI31" s="235">
        <f t="shared" si="0"/>
        <v>0</v>
      </c>
      <c r="AJ31" s="236">
        <f t="shared" si="2"/>
        <v>0</v>
      </c>
    </row>
    <row r="32" spans="1:36" ht="17.25" customHeight="1" x14ac:dyDescent="0.2">
      <c r="A32" s="231">
        <v>602</v>
      </c>
      <c r="B32" s="232" t="s">
        <v>33</v>
      </c>
      <c r="C32" s="233">
        <v>3.2</v>
      </c>
      <c r="D32" s="238">
        <v>0</v>
      </c>
      <c r="E32" s="238">
        <v>0</v>
      </c>
      <c r="F32" s="238">
        <v>0</v>
      </c>
      <c r="G32" s="238">
        <v>0</v>
      </c>
      <c r="H32" s="238">
        <v>0</v>
      </c>
      <c r="I32" s="238">
        <v>0</v>
      </c>
      <c r="J32" s="238">
        <v>0</v>
      </c>
      <c r="K32" s="238">
        <v>0</v>
      </c>
      <c r="L32" s="238">
        <v>0</v>
      </c>
      <c r="M32" s="238">
        <v>0</v>
      </c>
      <c r="N32" s="238">
        <v>0</v>
      </c>
      <c r="O32" s="238">
        <v>0</v>
      </c>
      <c r="P32" s="238">
        <v>0</v>
      </c>
      <c r="Q32" s="238">
        <v>0</v>
      </c>
      <c r="R32" s="238">
        <v>0</v>
      </c>
      <c r="S32" s="238">
        <v>0</v>
      </c>
      <c r="T32" s="238">
        <v>0</v>
      </c>
      <c r="U32" s="238">
        <v>0</v>
      </c>
      <c r="V32" s="238">
        <v>0</v>
      </c>
      <c r="W32" s="238">
        <v>0</v>
      </c>
      <c r="X32" s="238">
        <v>0</v>
      </c>
      <c r="Y32" s="238">
        <v>0</v>
      </c>
      <c r="Z32" s="238">
        <v>0</v>
      </c>
      <c r="AA32" s="238">
        <v>0</v>
      </c>
      <c r="AB32" s="238">
        <v>0</v>
      </c>
      <c r="AC32" s="238">
        <v>0</v>
      </c>
      <c r="AD32" s="238">
        <v>0</v>
      </c>
      <c r="AE32" s="238">
        <v>0</v>
      </c>
      <c r="AF32" s="238">
        <v>0</v>
      </c>
      <c r="AG32" s="238">
        <v>0</v>
      </c>
      <c r="AH32" s="238">
        <v>0</v>
      </c>
      <c r="AI32" s="235">
        <f t="shared" si="0"/>
        <v>0</v>
      </c>
      <c r="AJ32" s="236">
        <f t="shared" si="2"/>
        <v>0</v>
      </c>
    </row>
    <row r="33" spans="1:36" ht="17.25" customHeight="1" x14ac:dyDescent="0.2">
      <c r="A33" s="231">
        <v>633</v>
      </c>
      <c r="B33" s="232" t="s">
        <v>34</v>
      </c>
      <c r="C33" s="233">
        <v>1.5</v>
      </c>
      <c r="D33" s="238">
        <v>0</v>
      </c>
      <c r="E33" s="238">
        <v>0</v>
      </c>
      <c r="F33" s="238">
        <v>0</v>
      </c>
      <c r="G33" s="238">
        <v>0</v>
      </c>
      <c r="H33" s="238">
        <v>0</v>
      </c>
      <c r="I33" s="238">
        <v>0</v>
      </c>
      <c r="J33" s="238">
        <v>0</v>
      </c>
      <c r="K33" s="238">
        <v>0</v>
      </c>
      <c r="L33" s="238">
        <v>0</v>
      </c>
      <c r="M33" s="238">
        <v>0</v>
      </c>
      <c r="N33" s="238">
        <v>0</v>
      </c>
      <c r="O33" s="238">
        <v>0</v>
      </c>
      <c r="P33" s="238">
        <v>0</v>
      </c>
      <c r="Q33" s="238">
        <v>0</v>
      </c>
      <c r="R33" s="238">
        <v>0</v>
      </c>
      <c r="S33" s="238">
        <v>0</v>
      </c>
      <c r="T33" s="238">
        <v>0</v>
      </c>
      <c r="U33" s="238">
        <v>0</v>
      </c>
      <c r="V33" s="238">
        <v>0</v>
      </c>
      <c r="W33" s="238">
        <v>0</v>
      </c>
      <c r="X33" s="238">
        <v>0</v>
      </c>
      <c r="Y33" s="238">
        <v>0</v>
      </c>
      <c r="Z33" s="238">
        <v>0</v>
      </c>
      <c r="AA33" s="238">
        <v>0</v>
      </c>
      <c r="AB33" s="238">
        <v>0</v>
      </c>
      <c r="AC33" s="238">
        <v>0</v>
      </c>
      <c r="AD33" s="238">
        <v>0</v>
      </c>
      <c r="AE33" s="238">
        <v>0</v>
      </c>
      <c r="AF33" s="238">
        <v>0</v>
      </c>
      <c r="AG33" s="238">
        <v>0</v>
      </c>
      <c r="AH33" s="238">
        <v>0</v>
      </c>
      <c r="AI33" s="235">
        <f t="shared" si="0"/>
        <v>0</v>
      </c>
      <c r="AJ33" s="236">
        <f t="shared" si="2"/>
        <v>0</v>
      </c>
    </row>
    <row r="34" spans="1:36" ht="17.25" hidden="1" customHeight="1" x14ac:dyDescent="0.2">
      <c r="A34" s="231">
        <v>640</v>
      </c>
      <c r="B34" s="239" t="s">
        <v>70</v>
      </c>
      <c r="C34" s="233">
        <v>1.6</v>
      </c>
      <c r="D34" s="238">
        <v>0</v>
      </c>
      <c r="E34" s="238">
        <v>0</v>
      </c>
      <c r="F34" s="238">
        <v>0</v>
      </c>
      <c r="G34" s="238">
        <v>0</v>
      </c>
      <c r="H34" s="238">
        <v>0</v>
      </c>
      <c r="I34" s="238">
        <v>0</v>
      </c>
      <c r="J34" s="238">
        <v>0</v>
      </c>
      <c r="K34" s="238">
        <v>0</v>
      </c>
      <c r="L34" s="238">
        <v>0</v>
      </c>
      <c r="M34" s="238">
        <v>0</v>
      </c>
      <c r="N34" s="238">
        <v>0</v>
      </c>
      <c r="O34" s="238">
        <v>0</v>
      </c>
      <c r="P34" s="238">
        <v>0</v>
      </c>
      <c r="Q34" s="238">
        <v>0</v>
      </c>
      <c r="R34" s="238">
        <v>0</v>
      </c>
      <c r="S34" s="238">
        <v>0</v>
      </c>
      <c r="T34" s="238">
        <v>0</v>
      </c>
      <c r="U34" s="238">
        <v>0</v>
      </c>
      <c r="V34" s="238">
        <v>0</v>
      </c>
      <c r="W34" s="238">
        <v>0</v>
      </c>
      <c r="X34" s="238">
        <v>0</v>
      </c>
      <c r="Y34" s="238">
        <v>0</v>
      </c>
      <c r="Z34" s="238">
        <v>0</v>
      </c>
      <c r="AA34" s="238">
        <v>0</v>
      </c>
      <c r="AB34" s="238">
        <v>0</v>
      </c>
      <c r="AC34" s="238">
        <v>0</v>
      </c>
      <c r="AD34" s="238">
        <v>0</v>
      </c>
      <c r="AE34" s="238">
        <v>0</v>
      </c>
      <c r="AF34" s="238">
        <v>0</v>
      </c>
      <c r="AG34" s="238">
        <v>0</v>
      </c>
      <c r="AH34" s="238">
        <v>0</v>
      </c>
      <c r="AI34" s="235">
        <f t="shared" si="0"/>
        <v>0</v>
      </c>
      <c r="AJ34" s="236">
        <f t="shared" si="2"/>
        <v>0</v>
      </c>
    </row>
    <row r="35" spans="1:36" ht="17.25" customHeight="1" x14ac:dyDescent="0.2">
      <c r="A35" s="231">
        <v>660</v>
      </c>
      <c r="B35" s="239" t="s">
        <v>35</v>
      </c>
      <c r="C35" s="233">
        <v>3.3</v>
      </c>
      <c r="D35" s="238">
        <v>0</v>
      </c>
      <c r="E35" s="238">
        <v>0</v>
      </c>
      <c r="F35" s="238">
        <v>0</v>
      </c>
      <c r="G35" s="238">
        <v>0</v>
      </c>
      <c r="H35" s="238">
        <v>0</v>
      </c>
      <c r="I35" s="238">
        <v>0</v>
      </c>
      <c r="J35" s="238">
        <v>0</v>
      </c>
      <c r="K35" s="238">
        <v>0</v>
      </c>
      <c r="L35" s="238">
        <v>0</v>
      </c>
      <c r="M35" s="238">
        <v>0</v>
      </c>
      <c r="N35" s="238">
        <v>0</v>
      </c>
      <c r="O35" s="238">
        <v>0</v>
      </c>
      <c r="P35" s="238">
        <v>0</v>
      </c>
      <c r="Q35" s="238">
        <v>0</v>
      </c>
      <c r="R35" s="238">
        <v>0</v>
      </c>
      <c r="S35" s="238">
        <v>0</v>
      </c>
      <c r="T35" s="238">
        <v>0</v>
      </c>
      <c r="U35" s="238">
        <v>0</v>
      </c>
      <c r="V35" s="238">
        <v>0</v>
      </c>
      <c r="W35" s="238">
        <v>0</v>
      </c>
      <c r="X35" s="238">
        <v>0</v>
      </c>
      <c r="Y35" s="238">
        <v>0</v>
      </c>
      <c r="Z35" s="238">
        <v>0</v>
      </c>
      <c r="AA35" s="238">
        <v>0</v>
      </c>
      <c r="AB35" s="238">
        <v>0</v>
      </c>
      <c r="AC35" s="238">
        <v>0</v>
      </c>
      <c r="AD35" s="238">
        <v>0</v>
      </c>
      <c r="AE35" s="238">
        <v>0</v>
      </c>
      <c r="AF35" s="238">
        <v>0</v>
      </c>
      <c r="AG35" s="238">
        <v>0</v>
      </c>
      <c r="AH35" s="238">
        <v>0</v>
      </c>
      <c r="AI35" s="235">
        <f t="shared" si="0"/>
        <v>0</v>
      </c>
      <c r="AJ35" s="236">
        <f t="shared" si="2"/>
        <v>0</v>
      </c>
    </row>
    <row r="36" spans="1:36" ht="17.25" customHeight="1" x14ac:dyDescent="0.2">
      <c r="A36" s="231">
        <v>666</v>
      </c>
      <c r="B36" s="232" t="s">
        <v>36</v>
      </c>
      <c r="C36" s="233">
        <v>1</v>
      </c>
      <c r="D36" s="238">
        <v>0</v>
      </c>
      <c r="E36" s="238">
        <v>0</v>
      </c>
      <c r="F36" s="238">
        <v>0</v>
      </c>
      <c r="G36" s="238">
        <v>0</v>
      </c>
      <c r="H36" s="238">
        <v>0</v>
      </c>
      <c r="I36" s="238">
        <v>0</v>
      </c>
      <c r="J36" s="238">
        <v>0</v>
      </c>
      <c r="K36" s="238">
        <v>0</v>
      </c>
      <c r="L36" s="238">
        <v>0</v>
      </c>
      <c r="M36" s="238">
        <v>0</v>
      </c>
      <c r="N36" s="238">
        <v>0</v>
      </c>
      <c r="O36" s="238">
        <v>0</v>
      </c>
      <c r="P36" s="238">
        <v>0</v>
      </c>
      <c r="Q36" s="238">
        <v>0</v>
      </c>
      <c r="R36" s="238">
        <v>0</v>
      </c>
      <c r="S36" s="238">
        <v>0</v>
      </c>
      <c r="T36" s="238">
        <v>0</v>
      </c>
      <c r="U36" s="238">
        <v>0</v>
      </c>
      <c r="V36" s="238">
        <v>0</v>
      </c>
      <c r="W36" s="238">
        <v>0</v>
      </c>
      <c r="X36" s="238">
        <v>0</v>
      </c>
      <c r="Y36" s="238">
        <v>0</v>
      </c>
      <c r="Z36" s="238">
        <v>0</v>
      </c>
      <c r="AA36" s="238">
        <v>0</v>
      </c>
      <c r="AB36" s="238">
        <v>0</v>
      </c>
      <c r="AC36" s="238">
        <v>0</v>
      </c>
      <c r="AD36" s="238">
        <v>0</v>
      </c>
      <c r="AE36" s="238">
        <v>0</v>
      </c>
      <c r="AF36" s="238">
        <v>0</v>
      </c>
      <c r="AG36" s="238">
        <v>0</v>
      </c>
      <c r="AH36" s="238">
        <v>0</v>
      </c>
      <c r="AI36" s="235">
        <f t="shared" si="0"/>
        <v>0</v>
      </c>
      <c r="AJ36" s="236">
        <f t="shared" si="2"/>
        <v>0</v>
      </c>
    </row>
    <row r="37" spans="1:36" ht="17.25" customHeight="1" x14ac:dyDescent="0.2">
      <c r="A37" s="231">
        <v>690</v>
      </c>
      <c r="B37" s="232" t="s">
        <v>37</v>
      </c>
      <c r="C37" s="233">
        <v>3.4</v>
      </c>
      <c r="D37" s="238">
        <v>0</v>
      </c>
      <c r="E37" s="238">
        <v>0</v>
      </c>
      <c r="F37" s="238">
        <v>0</v>
      </c>
      <c r="G37" s="238">
        <v>0</v>
      </c>
      <c r="H37" s="238">
        <v>0</v>
      </c>
      <c r="I37" s="238">
        <v>0</v>
      </c>
      <c r="J37" s="238">
        <v>0</v>
      </c>
      <c r="K37" s="238">
        <v>0</v>
      </c>
      <c r="L37" s="238">
        <v>0</v>
      </c>
      <c r="M37" s="238">
        <v>0</v>
      </c>
      <c r="N37" s="238">
        <v>0</v>
      </c>
      <c r="O37" s="238">
        <v>0</v>
      </c>
      <c r="P37" s="238">
        <v>0</v>
      </c>
      <c r="Q37" s="238">
        <v>0</v>
      </c>
      <c r="R37" s="238">
        <v>0</v>
      </c>
      <c r="S37" s="238">
        <v>0</v>
      </c>
      <c r="T37" s="238">
        <v>0</v>
      </c>
      <c r="U37" s="238">
        <v>0</v>
      </c>
      <c r="V37" s="238">
        <v>0</v>
      </c>
      <c r="W37" s="238">
        <v>0</v>
      </c>
      <c r="X37" s="238">
        <v>0</v>
      </c>
      <c r="Y37" s="238">
        <v>0</v>
      </c>
      <c r="Z37" s="238">
        <v>0</v>
      </c>
      <c r="AA37" s="238">
        <v>0</v>
      </c>
      <c r="AB37" s="238">
        <v>0</v>
      </c>
      <c r="AC37" s="238">
        <v>0</v>
      </c>
      <c r="AD37" s="238">
        <v>0</v>
      </c>
      <c r="AE37" s="238">
        <v>0</v>
      </c>
      <c r="AF37" s="238">
        <v>0</v>
      </c>
      <c r="AG37" s="238">
        <v>0</v>
      </c>
      <c r="AH37" s="238">
        <v>0</v>
      </c>
      <c r="AI37" s="235">
        <f t="shared" si="0"/>
        <v>0</v>
      </c>
      <c r="AJ37" s="236">
        <f t="shared" si="2"/>
        <v>0</v>
      </c>
    </row>
    <row r="38" spans="1:36" ht="17.25" customHeight="1" x14ac:dyDescent="0.2">
      <c r="A38" s="231">
        <v>731</v>
      </c>
      <c r="B38" s="232" t="s">
        <v>38</v>
      </c>
      <c r="C38" s="233">
        <v>0</v>
      </c>
      <c r="D38" s="238">
        <v>0</v>
      </c>
      <c r="E38" s="238">
        <v>0</v>
      </c>
      <c r="F38" s="238">
        <v>0</v>
      </c>
      <c r="G38" s="238">
        <v>0</v>
      </c>
      <c r="H38" s="238">
        <v>0</v>
      </c>
      <c r="I38" s="238">
        <v>0</v>
      </c>
      <c r="J38" s="238">
        <v>0</v>
      </c>
      <c r="K38" s="238">
        <v>0</v>
      </c>
      <c r="L38" s="238">
        <v>0</v>
      </c>
      <c r="M38" s="238">
        <v>0</v>
      </c>
      <c r="N38" s="238">
        <v>0</v>
      </c>
      <c r="O38" s="238">
        <v>0</v>
      </c>
      <c r="P38" s="238">
        <v>0.2</v>
      </c>
      <c r="Q38" s="238">
        <v>0</v>
      </c>
      <c r="R38" s="238">
        <v>0</v>
      </c>
      <c r="S38" s="238">
        <v>0</v>
      </c>
      <c r="T38" s="238">
        <v>0</v>
      </c>
      <c r="U38" s="238">
        <v>0</v>
      </c>
      <c r="V38" s="238">
        <v>0</v>
      </c>
      <c r="W38" s="238">
        <v>0</v>
      </c>
      <c r="X38" s="238">
        <v>0</v>
      </c>
      <c r="Y38" s="238">
        <v>0</v>
      </c>
      <c r="Z38" s="238">
        <v>0</v>
      </c>
      <c r="AA38" s="238">
        <v>0</v>
      </c>
      <c r="AB38" s="238">
        <v>0</v>
      </c>
      <c r="AC38" s="238">
        <v>0</v>
      </c>
      <c r="AD38" s="238">
        <v>0</v>
      </c>
      <c r="AE38" s="238">
        <v>0</v>
      </c>
      <c r="AF38" s="238">
        <v>0</v>
      </c>
      <c r="AG38" s="238">
        <v>0</v>
      </c>
      <c r="AH38" s="238">
        <v>0.2</v>
      </c>
      <c r="AI38" s="235">
        <f t="shared" si="0"/>
        <v>0.4</v>
      </c>
      <c r="AJ38" s="236">
        <v>0</v>
      </c>
    </row>
    <row r="39" spans="1:36" ht="17.25" customHeight="1" x14ac:dyDescent="0.2">
      <c r="A39" s="231">
        <v>782</v>
      </c>
      <c r="B39" s="232" t="s">
        <v>39</v>
      </c>
      <c r="C39" s="233">
        <v>0.6</v>
      </c>
      <c r="D39" s="238">
        <v>0</v>
      </c>
      <c r="E39" s="238">
        <v>0</v>
      </c>
      <c r="F39" s="238">
        <v>0</v>
      </c>
      <c r="G39" s="238">
        <v>0</v>
      </c>
      <c r="H39" s="238">
        <v>0</v>
      </c>
      <c r="I39" s="238">
        <v>0</v>
      </c>
      <c r="J39" s="238">
        <v>0</v>
      </c>
      <c r="K39" s="238">
        <v>0</v>
      </c>
      <c r="L39" s="238">
        <v>0</v>
      </c>
      <c r="M39" s="238">
        <v>0</v>
      </c>
      <c r="N39" s="238">
        <v>0</v>
      </c>
      <c r="O39" s="238">
        <v>0</v>
      </c>
      <c r="P39" s="240">
        <v>0</v>
      </c>
      <c r="Q39" s="238">
        <v>0</v>
      </c>
      <c r="R39" s="238">
        <v>0</v>
      </c>
      <c r="S39" s="238">
        <v>0</v>
      </c>
      <c r="T39" s="238">
        <v>0</v>
      </c>
      <c r="U39" s="238">
        <v>0</v>
      </c>
      <c r="V39" s="238">
        <v>0</v>
      </c>
      <c r="W39" s="238">
        <v>0</v>
      </c>
      <c r="X39" s="238">
        <v>0</v>
      </c>
      <c r="Y39" s="238">
        <v>0</v>
      </c>
      <c r="Z39" s="238">
        <v>0</v>
      </c>
      <c r="AA39" s="238">
        <v>0</v>
      </c>
      <c r="AB39" s="238">
        <v>0</v>
      </c>
      <c r="AC39" s="238">
        <v>0</v>
      </c>
      <c r="AD39" s="238">
        <v>0</v>
      </c>
      <c r="AE39" s="238">
        <v>0</v>
      </c>
      <c r="AF39" s="238">
        <v>0</v>
      </c>
      <c r="AG39" s="238">
        <v>0</v>
      </c>
      <c r="AH39" s="238">
        <v>0</v>
      </c>
      <c r="AI39" s="235">
        <f t="shared" si="0"/>
        <v>0</v>
      </c>
      <c r="AJ39" s="236">
        <f>AI39/C39</f>
        <v>0</v>
      </c>
    </row>
    <row r="40" spans="1:36" ht="17.25" customHeight="1" x14ac:dyDescent="0.2">
      <c r="A40" s="231">
        <v>845</v>
      </c>
      <c r="B40" s="232" t="s">
        <v>40</v>
      </c>
      <c r="C40" s="233">
        <v>0.8</v>
      </c>
      <c r="D40" s="238">
        <v>0</v>
      </c>
      <c r="E40" s="238">
        <v>0</v>
      </c>
      <c r="F40" s="238">
        <v>0</v>
      </c>
      <c r="G40" s="238">
        <v>0</v>
      </c>
      <c r="H40" s="238">
        <v>0</v>
      </c>
      <c r="I40" s="238">
        <v>0</v>
      </c>
      <c r="J40" s="238">
        <v>0</v>
      </c>
      <c r="K40" s="238">
        <v>0</v>
      </c>
      <c r="L40" s="238">
        <v>0</v>
      </c>
      <c r="M40" s="238">
        <v>0</v>
      </c>
      <c r="N40" s="238">
        <v>0</v>
      </c>
      <c r="O40" s="238">
        <v>0</v>
      </c>
      <c r="P40" s="240">
        <v>0</v>
      </c>
      <c r="Q40" s="238">
        <v>0</v>
      </c>
      <c r="R40" s="238">
        <v>0</v>
      </c>
      <c r="S40" s="238">
        <v>0</v>
      </c>
      <c r="T40" s="238">
        <v>0</v>
      </c>
      <c r="U40" s="238">
        <v>0</v>
      </c>
      <c r="V40" s="238">
        <v>0</v>
      </c>
      <c r="W40" s="238">
        <v>0</v>
      </c>
      <c r="X40" s="238">
        <v>0</v>
      </c>
      <c r="Y40" s="238">
        <v>0</v>
      </c>
      <c r="Z40" s="238">
        <v>0</v>
      </c>
      <c r="AA40" s="238">
        <v>0</v>
      </c>
      <c r="AB40" s="238">
        <v>0</v>
      </c>
      <c r="AC40" s="238">
        <v>0</v>
      </c>
      <c r="AD40" s="238">
        <v>0</v>
      </c>
      <c r="AE40" s="238">
        <v>0</v>
      </c>
      <c r="AF40" s="238">
        <v>0</v>
      </c>
      <c r="AG40" s="238">
        <v>0</v>
      </c>
      <c r="AH40" s="238">
        <v>0</v>
      </c>
      <c r="AI40" s="235">
        <f t="shared" si="0"/>
        <v>0</v>
      </c>
      <c r="AJ40" s="236">
        <f>AI40/C40</f>
        <v>0</v>
      </c>
    </row>
    <row r="41" spans="1:36" ht="17.25" customHeight="1" x14ac:dyDescent="0.2">
      <c r="A41" s="395" t="s">
        <v>41</v>
      </c>
      <c r="B41" s="396"/>
      <c r="C41" s="241"/>
      <c r="D41" s="242"/>
      <c r="E41" s="242"/>
      <c r="F41" s="242"/>
      <c r="G41" s="242"/>
      <c r="H41" s="242"/>
      <c r="I41" s="242"/>
      <c r="J41" s="242"/>
      <c r="K41" s="242"/>
      <c r="L41" s="242"/>
      <c r="M41" s="242"/>
      <c r="N41" s="242"/>
      <c r="O41" s="242"/>
      <c r="P41" s="242"/>
      <c r="Q41" s="242"/>
      <c r="R41" s="242"/>
      <c r="S41" s="242"/>
      <c r="T41" s="242"/>
      <c r="U41" s="242"/>
      <c r="V41" s="242"/>
      <c r="W41" s="242"/>
      <c r="X41" s="242"/>
      <c r="Y41" s="242"/>
      <c r="Z41" s="242"/>
      <c r="AA41" s="242"/>
      <c r="AB41" s="242"/>
      <c r="AC41" s="242"/>
      <c r="AD41" s="242"/>
      <c r="AE41" s="242"/>
      <c r="AF41" s="242"/>
      <c r="AG41" s="242"/>
      <c r="AH41" s="242"/>
      <c r="AI41" s="243"/>
      <c r="AJ41" s="244"/>
    </row>
    <row r="42" spans="1:36" ht="17.25" customHeight="1" x14ac:dyDescent="0.2">
      <c r="A42" s="245">
        <v>1002</v>
      </c>
      <c r="B42" s="232" t="s">
        <v>42</v>
      </c>
      <c r="C42" s="246"/>
      <c r="D42" s="238">
        <v>0</v>
      </c>
      <c r="E42" s="238">
        <v>0</v>
      </c>
      <c r="F42" s="238">
        <v>0</v>
      </c>
      <c r="G42" s="238">
        <v>0.1</v>
      </c>
      <c r="H42" s="238">
        <v>0.4</v>
      </c>
      <c r="I42" s="238">
        <v>0</v>
      </c>
      <c r="J42" s="247">
        <v>0</v>
      </c>
      <c r="K42" s="247">
        <v>0</v>
      </c>
      <c r="L42" s="247">
        <v>0</v>
      </c>
      <c r="M42" s="247">
        <v>0</v>
      </c>
      <c r="N42" s="247">
        <v>0</v>
      </c>
      <c r="O42" s="247">
        <v>0</v>
      </c>
      <c r="P42" s="247">
        <v>0.1</v>
      </c>
      <c r="Q42" s="247">
        <v>0</v>
      </c>
      <c r="R42" s="238">
        <v>0</v>
      </c>
      <c r="S42" s="238">
        <v>0.2</v>
      </c>
      <c r="T42" s="238">
        <v>0.1</v>
      </c>
      <c r="U42" s="238">
        <v>0</v>
      </c>
      <c r="V42" s="238">
        <v>0</v>
      </c>
      <c r="W42" s="238">
        <v>0.1</v>
      </c>
      <c r="X42" s="238">
        <v>0</v>
      </c>
      <c r="Y42" s="238">
        <v>0.4</v>
      </c>
      <c r="Z42" s="238">
        <v>0</v>
      </c>
      <c r="AA42" s="238">
        <v>0.1</v>
      </c>
      <c r="AB42" s="238">
        <v>0</v>
      </c>
      <c r="AC42" s="238">
        <v>0</v>
      </c>
      <c r="AD42" s="238">
        <v>0</v>
      </c>
      <c r="AE42" s="238">
        <v>0</v>
      </c>
      <c r="AF42" s="238">
        <v>0</v>
      </c>
      <c r="AG42" s="238">
        <v>0</v>
      </c>
      <c r="AH42" s="238">
        <v>0</v>
      </c>
      <c r="AI42" s="235">
        <f t="shared" ref="AI42:AI87" si="3">SUM(D42:AH42)</f>
        <v>1.5</v>
      </c>
      <c r="AJ42" s="236"/>
    </row>
    <row r="43" spans="1:36" ht="17.25" customHeight="1" x14ac:dyDescent="0.2">
      <c r="A43" s="245">
        <v>1032</v>
      </c>
      <c r="B43" s="232" t="s">
        <v>43</v>
      </c>
      <c r="C43" s="246"/>
      <c r="D43" s="238">
        <v>0</v>
      </c>
      <c r="E43" s="238">
        <v>0</v>
      </c>
      <c r="F43" s="238">
        <v>0</v>
      </c>
      <c r="G43" s="238">
        <v>0</v>
      </c>
      <c r="H43" s="238">
        <v>0</v>
      </c>
      <c r="I43" s="238">
        <v>0</v>
      </c>
      <c r="J43" s="247">
        <v>0</v>
      </c>
      <c r="K43" s="247">
        <v>0</v>
      </c>
      <c r="L43" s="247">
        <v>0</v>
      </c>
      <c r="M43" s="247">
        <v>0</v>
      </c>
      <c r="N43" s="247">
        <v>0</v>
      </c>
      <c r="O43" s="247">
        <v>0</v>
      </c>
      <c r="P43" s="247">
        <v>0</v>
      </c>
      <c r="Q43" s="247">
        <v>0</v>
      </c>
      <c r="R43" s="238">
        <v>0</v>
      </c>
      <c r="S43" s="238">
        <v>0</v>
      </c>
      <c r="T43" s="238">
        <v>0</v>
      </c>
      <c r="U43" s="238">
        <v>0.1</v>
      </c>
      <c r="V43" s="238">
        <v>0.1</v>
      </c>
      <c r="W43" s="238">
        <v>0.1</v>
      </c>
      <c r="X43" s="238">
        <v>0</v>
      </c>
      <c r="Y43" s="238">
        <v>0</v>
      </c>
      <c r="Z43" s="238">
        <v>0</v>
      </c>
      <c r="AA43" s="238">
        <v>0</v>
      </c>
      <c r="AB43" s="238">
        <v>0</v>
      </c>
      <c r="AC43" s="238">
        <v>0</v>
      </c>
      <c r="AD43" s="238">
        <v>0</v>
      </c>
      <c r="AE43" s="238">
        <v>0</v>
      </c>
      <c r="AF43" s="238">
        <v>0</v>
      </c>
      <c r="AG43" s="238">
        <v>0</v>
      </c>
      <c r="AH43" s="238">
        <v>0</v>
      </c>
      <c r="AI43" s="235">
        <f t="shared" si="3"/>
        <v>0.30000000000000004</v>
      </c>
      <c r="AJ43" s="236"/>
    </row>
    <row r="44" spans="1:36" ht="17.25" customHeight="1" x14ac:dyDescent="0.2">
      <c r="A44" s="245">
        <v>1039</v>
      </c>
      <c r="B44" s="232" t="s">
        <v>44</v>
      </c>
      <c r="C44" s="246"/>
      <c r="D44" s="238">
        <v>0</v>
      </c>
      <c r="E44" s="238">
        <v>0</v>
      </c>
      <c r="F44" s="238">
        <v>0</v>
      </c>
      <c r="G44" s="238">
        <v>0</v>
      </c>
      <c r="H44" s="238">
        <v>0</v>
      </c>
      <c r="I44" s="238">
        <v>0</v>
      </c>
      <c r="J44" s="247">
        <v>0</v>
      </c>
      <c r="K44" s="247">
        <v>0</v>
      </c>
      <c r="L44" s="247">
        <v>0</v>
      </c>
      <c r="M44" s="247">
        <v>0</v>
      </c>
      <c r="N44" s="247">
        <v>0</v>
      </c>
      <c r="O44" s="247">
        <v>0</v>
      </c>
      <c r="P44" s="247">
        <v>0</v>
      </c>
      <c r="Q44" s="247">
        <v>0</v>
      </c>
      <c r="R44" s="238">
        <v>0</v>
      </c>
      <c r="S44" s="238">
        <v>0</v>
      </c>
      <c r="T44" s="238">
        <v>0</v>
      </c>
      <c r="U44" s="238">
        <v>0</v>
      </c>
      <c r="V44" s="238">
        <v>0</v>
      </c>
      <c r="W44" s="238">
        <v>0</v>
      </c>
      <c r="X44" s="238">
        <v>0</v>
      </c>
      <c r="Y44" s="238">
        <v>0</v>
      </c>
      <c r="Z44" s="238">
        <v>0</v>
      </c>
      <c r="AA44" s="238">
        <v>0</v>
      </c>
      <c r="AB44" s="238">
        <v>0</v>
      </c>
      <c r="AC44" s="238">
        <v>0</v>
      </c>
      <c r="AD44" s="238">
        <v>0</v>
      </c>
      <c r="AE44" s="238">
        <v>0</v>
      </c>
      <c r="AF44" s="238">
        <v>0</v>
      </c>
      <c r="AG44" s="238">
        <v>0</v>
      </c>
      <c r="AH44" s="238">
        <v>0</v>
      </c>
      <c r="AI44" s="235">
        <f t="shared" si="3"/>
        <v>0</v>
      </c>
      <c r="AJ44" s="236"/>
    </row>
    <row r="45" spans="1:36" ht="17.25" customHeight="1" x14ac:dyDescent="0.2">
      <c r="A45" s="245">
        <v>1041</v>
      </c>
      <c r="B45" s="232" t="s">
        <v>7</v>
      </c>
      <c r="C45" s="246"/>
      <c r="D45" s="238">
        <v>0</v>
      </c>
      <c r="E45" s="238">
        <v>0</v>
      </c>
      <c r="F45" s="238">
        <v>0</v>
      </c>
      <c r="G45" s="238">
        <v>0</v>
      </c>
      <c r="H45" s="238">
        <v>0</v>
      </c>
      <c r="I45" s="238">
        <v>0</v>
      </c>
      <c r="J45" s="247">
        <v>0</v>
      </c>
      <c r="K45" s="247">
        <v>0</v>
      </c>
      <c r="L45" s="247">
        <v>0</v>
      </c>
      <c r="M45" s="247">
        <v>0</v>
      </c>
      <c r="N45" s="247">
        <v>0</v>
      </c>
      <c r="O45" s="247">
        <v>0</v>
      </c>
      <c r="P45" s="247">
        <v>0</v>
      </c>
      <c r="Q45" s="247">
        <v>0</v>
      </c>
      <c r="R45" s="238">
        <v>0</v>
      </c>
      <c r="S45" s="238">
        <v>0</v>
      </c>
      <c r="T45" s="238">
        <v>0</v>
      </c>
      <c r="U45" s="238">
        <v>0</v>
      </c>
      <c r="V45" s="238">
        <v>0</v>
      </c>
      <c r="W45" s="238">
        <v>0</v>
      </c>
      <c r="X45" s="238">
        <v>0</v>
      </c>
      <c r="Y45" s="238">
        <v>0</v>
      </c>
      <c r="Z45" s="238">
        <v>0</v>
      </c>
      <c r="AA45" s="238">
        <v>0</v>
      </c>
      <c r="AB45" s="238">
        <v>0</v>
      </c>
      <c r="AC45" s="238">
        <v>0</v>
      </c>
      <c r="AD45" s="238">
        <v>0</v>
      </c>
      <c r="AE45" s="238">
        <v>0</v>
      </c>
      <c r="AF45" s="238">
        <v>0</v>
      </c>
      <c r="AG45" s="238">
        <v>0</v>
      </c>
      <c r="AH45" s="238">
        <v>0</v>
      </c>
      <c r="AI45" s="235">
        <f t="shared" si="3"/>
        <v>0</v>
      </c>
      <c r="AJ45" s="236"/>
    </row>
    <row r="46" spans="1:36" ht="17.25" customHeight="1" x14ac:dyDescent="0.2">
      <c r="A46" s="245">
        <v>1089</v>
      </c>
      <c r="B46" s="232" t="s">
        <v>46</v>
      </c>
      <c r="C46" s="246"/>
      <c r="D46" s="238">
        <v>0</v>
      </c>
      <c r="E46" s="238">
        <v>0</v>
      </c>
      <c r="F46" s="238">
        <v>0</v>
      </c>
      <c r="G46" s="238">
        <v>0</v>
      </c>
      <c r="H46" s="238">
        <v>0</v>
      </c>
      <c r="I46" s="238">
        <v>0</v>
      </c>
      <c r="J46" s="247">
        <v>0</v>
      </c>
      <c r="K46" s="247">
        <v>0</v>
      </c>
      <c r="L46" s="247">
        <v>0</v>
      </c>
      <c r="M46" s="247">
        <v>0</v>
      </c>
      <c r="N46" s="247">
        <v>0</v>
      </c>
      <c r="O46" s="247">
        <v>0</v>
      </c>
      <c r="P46" s="247">
        <v>0</v>
      </c>
      <c r="Q46" s="247">
        <v>0</v>
      </c>
      <c r="R46" s="238">
        <v>0</v>
      </c>
      <c r="S46" s="238">
        <v>0</v>
      </c>
      <c r="T46" s="238">
        <v>0</v>
      </c>
      <c r="U46" s="238">
        <v>0</v>
      </c>
      <c r="V46" s="238">
        <v>0</v>
      </c>
      <c r="W46" s="238">
        <v>0</v>
      </c>
      <c r="X46" s="238">
        <v>0</v>
      </c>
      <c r="Y46" s="238">
        <v>0</v>
      </c>
      <c r="Z46" s="238">
        <v>0</v>
      </c>
      <c r="AA46" s="238">
        <v>0</v>
      </c>
      <c r="AB46" s="238">
        <v>0</v>
      </c>
      <c r="AC46" s="238">
        <v>0</v>
      </c>
      <c r="AD46" s="238">
        <v>0</v>
      </c>
      <c r="AE46" s="238">
        <v>0</v>
      </c>
      <c r="AF46" s="238">
        <v>0</v>
      </c>
      <c r="AG46" s="238">
        <v>0</v>
      </c>
      <c r="AH46" s="238">
        <v>0</v>
      </c>
      <c r="AI46" s="235">
        <f t="shared" si="3"/>
        <v>0</v>
      </c>
      <c r="AJ46" s="236"/>
    </row>
    <row r="47" spans="1:36" ht="17.25" customHeight="1" x14ac:dyDescent="0.2">
      <c r="A47" s="245">
        <v>1105</v>
      </c>
      <c r="B47" s="232" t="s">
        <v>11</v>
      </c>
      <c r="C47" s="246"/>
      <c r="D47" s="238">
        <v>0</v>
      </c>
      <c r="E47" s="238">
        <v>0</v>
      </c>
      <c r="F47" s="238">
        <v>0</v>
      </c>
      <c r="G47" s="238">
        <v>0</v>
      </c>
      <c r="H47" s="238">
        <v>0</v>
      </c>
      <c r="I47" s="238">
        <v>0</v>
      </c>
      <c r="J47" s="247">
        <v>0</v>
      </c>
      <c r="K47" s="247">
        <v>0</v>
      </c>
      <c r="L47" s="247">
        <v>0</v>
      </c>
      <c r="M47" s="247">
        <v>0</v>
      </c>
      <c r="N47" s="247">
        <v>0</v>
      </c>
      <c r="O47" s="247">
        <v>0</v>
      </c>
      <c r="P47" s="247">
        <v>0</v>
      </c>
      <c r="Q47" s="247">
        <v>0</v>
      </c>
      <c r="R47" s="238">
        <v>0</v>
      </c>
      <c r="S47" s="238">
        <v>0</v>
      </c>
      <c r="T47" s="238">
        <v>0</v>
      </c>
      <c r="U47" s="238">
        <v>0</v>
      </c>
      <c r="V47" s="238">
        <v>0</v>
      </c>
      <c r="W47" s="238">
        <v>0</v>
      </c>
      <c r="X47" s="238">
        <v>0</v>
      </c>
      <c r="Y47" s="238">
        <v>0</v>
      </c>
      <c r="Z47" s="238">
        <v>0</v>
      </c>
      <c r="AA47" s="238">
        <v>0</v>
      </c>
      <c r="AB47" s="238">
        <v>0</v>
      </c>
      <c r="AC47" s="238">
        <v>0</v>
      </c>
      <c r="AD47" s="238">
        <v>0</v>
      </c>
      <c r="AE47" s="238">
        <v>0</v>
      </c>
      <c r="AF47" s="238">
        <v>0</v>
      </c>
      <c r="AG47" s="238">
        <v>0</v>
      </c>
      <c r="AH47" s="238">
        <v>0</v>
      </c>
      <c r="AI47" s="235">
        <f t="shared" si="3"/>
        <v>0</v>
      </c>
      <c r="AJ47" s="236"/>
    </row>
    <row r="48" spans="1:36" ht="17.25" customHeight="1" x14ac:dyDescent="0.2">
      <c r="A48" s="245">
        <v>1112</v>
      </c>
      <c r="B48" s="232" t="s">
        <v>47</v>
      </c>
      <c r="C48" s="246"/>
      <c r="D48" s="238">
        <v>0</v>
      </c>
      <c r="E48" s="238">
        <v>0</v>
      </c>
      <c r="F48" s="238">
        <v>0</v>
      </c>
      <c r="G48" s="238">
        <v>0</v>
      </c>
      <c r="H48" s="238">
        <v>0</v>
      </c>
      <c r="I48" s="238">
        <v>0</v>
      </c>
      <c r="J48" s="247">
        <v>0</v>
      </c>
      <c r="K48" s="247">
        <v>0</v>
      </c>
      <c r="L48" s="247">
        <v>0</v>
      </c>
      <c r="M48" s="247">
        <v>0</v>
      </c>
      <c r="N48" s="247">
        <v>0</v>
      </c>
      <c r="O48" s="247">
        <v>0</v>
      </c>
      <c r="P48" s="247">
        <v>0</v>
      </c>
      <c r="Q48" s="247">
        <v>0</v>
      </c>
      <c r="R48" s="238">
        <v>0</v>
      </c>
      <c r="S48" s="238">
        <v>0</v>
      </c>
      <c r="T48" s="238">
        <v>0</v>
      </c>
      <c r="U48" s="238">
        <v>0</v>
      </c>
      <c r="V48" s="238">
        <v>0</v>
      </c>
      <c r="W48" s="238">
        <v>0</v>
      </c>
      <c r="X48" s="238">
        <v>0</v>
      </c>
      <c r="Y48" s="238">
        <v>0</v>
      </c>
      <c r="Z48" s="238">
        <v>0</v>
      </c>
      <c r="AA48" s="238">
        <v>0</v>
      </c>
      <c r="AB48" s="238">
        <v>0</v>
      </c>
      <c r="AC48" s="238">
        <v>0</v>
      </c>
      <c r="AD48" s="238">
        <v>0</v>
      </c>
      <c r="AE48" s="238">
        <v>0</v>
      </c>
      <c r="AF48" s="238">
        <v>0</v>
      </c>
      <c r="AG48" s="238">
        <v>0</v>
      </c>
      <c r="AH48" s="238">
        <v>0</v>
      </c>
      <c r="AI48" s="235">
        <f t="shared" si="3"/>
        <v>0</v>
      </c>
      <c r="AJ48" s="236"/>
    </row>
    <row r="49" spans="1:36" ht="17.25" customHeight="1" x14ac:dyDescent="0.2">
      <c r="A49" s="245">
        <v>1151</v>
      </c>
      <c r="B49" s="232" t="s">
        <v>49</v>
      </c>
      <c r="C49" s="246"/>
      <c r="D49" s="238">
        <v>0</v>
      </c>
      <c r="E49" s="238">
        <v>0</v>
      </c>
      <c r="F49" s="238">
        <v>0</v>
      </c>
      <c r="G49" s="238">
        <v>0</v>
      </c>
      <c r="H49" s="238">
        <v>0</v>
      </c>
      <c r="I49" s="238">
        <v>0</v>
      </c>
      <c r="J49" s="247">
        <v>0</v>
      </c>
      <c r="K49" s="247">
        <v>0</v>
      </c>
      <c r="L49" s="247">
        <v>0</v>
      </c>
      <c r="M49" s="247">
        <v>0</v>
      </c>
      <c r="N49" s="247">
        <v>0</v>
      </c>
      <c r="O49" s="247">
        <v>0</v>
      </c>
      <c r="P49" s="247">
        <v>0</v>
      </c>
      <c r="Q49" s="247">
        <v>0</v>
      </c>
      <c r="R49" s="238">
        <v>0</v>
      </c>
      <c r="S49" s="238">
        <v>0</v>
      </c>
      <c r="T49" s="238">
        <v>0</v>
      </c>
      <c r="U49" s="238">
        <v>0</v>
      </c>
      <c r="V49" s="238">
        <v>0</v>
      </c>
      <c r="W49" s="238">
        <v>0</v>
      </c>
      <c r="X49" s="238">
        <v>0</v>
      </c>
      <c r="Y49" s="238">
        <v>0</v>
      </c>
      <c r="Z49" s="238">
        <v>0</v>
      </c>
      <c r="AA49" s="238">
        <v>0</v>
      </c>
      <c r="AB49" s="238">
        <v>0</v>
      </c>
      <c r="AC49" s="238">
        <v>0</v>
      </c>
      <c r="AD49" s="238">
        <v>0</v>
      </c>
      <c r="AE49" s="238">
        <v>0</v>
      </c>
      <c r="AF49" s="238">
        <v>0</v>
      </c>
      <c r="AG49" s="238">
        <v>0</v>
      </c>
      <c r="AH49" s="238">
        <v>0</v>
      </c>
      <c r="AI49" s="235">
        <f t="shared" si="3"/>
        <v>0</v>
      </c>
      <c r="AJ49" s="236"/>
    </row>
    <row r="50" spans="1:36" ht="17.25" customHeight="1" x14ac:dyDescent="0.2">
      <c r="A50" s="245">
        <v>1160</v>
      </c>
      <c r="B50" s="232" t="s">
        <v>50</v>
      </c>
      <c r="C50" s="246"/>
      <c r="D50" s="238">
        <v>0</v>
      </c>
      <c r="E50" s="238">
        <v>0</v>
      </c>
      <c r="F50" s="238">
        <v>0</v>
      </c>
      <c r="G50" s="238">
        <v>0</v>
      </c>
      <c r="H50" s="238">
        <v>0</v>
      </c>
      <c r="I50" s="238">
        <v>0</v>
      </c>
      <c r="J50" s="247">
        <v>0</v>
      </c>
      <c r="K50" s="247">
        <v>0</v>
      </c>
      <c r="L50" s="247">
        <v>0</v>
      </c>
      <c r="M50" s="247">
        <v>0</v>
      </c>
      <c r="N50" s="247">
        <v>0</v>
      </c>
      <c r="O50" s="247">
        <v>0</v>
      </c>
      <c r="P50" s="247">
        <v>0</v>
      </c>
      <c r="Q50" s="247">
        <v>0</v>
      </c>
      <c r="R50" s="238">
        <v>0</v>
      </c>
      <c r="S50" s="238">
        <v>0</v>
      </c>
      <c r="T50" s="238">
        <v>0</v>
      </c>
      <c r="U50" s="238">
        <v>0</v>
      </c>
      <c r="V50" s="238">
        <v>0</v>
      </c>
      <c r="W50" s="238">
        <v>0</v>
      </c>
      <c r="X50" s="238">
        <v>0</v>
      </c>
      <c r="Y50" s="238">
        <v>0</v>
      </c>
      <c r="Z50" s="238">
        <v>0</v>
      </c>
      <c r="AA50" s="238">
        <v>0</v>
      </c>
      <c r="AB50" s="238">
        <v>0</v>
      </c>
      <c r="AC50" s="238">
        <v>0</v>
      </c>
      <c r="AD50" s="238">
        <v>0</v>
      </c>
      <c r="AE50" s="238">
        <v>0</v>
      </c>
      <c r="AF50" s="238">
        <v>0</v>
      </c>
      <c r="AG50" s="238">
        <v>0</v>
      </c>
      <c r="AH50" s="238">
        <v>0.2</v>
      </c>
      <c r="AI50" s="235">
        <f t="shared" si="3"/>
        <v>0.2</v>
      </c>
      <c r="AJ50" s="236"/>
    </row>
    <row r="51" spans="1:36" ht="17.25" customHeight="1" x14ac:dyDescent="0.2">
      <c r="A51" s="245">
        <v>1171</v>
      </c>
      <c r="B51" s="232" t="s">
        <v>96</v>
      </c>
      <c r="C51" s="246"/>
      <c r="D51" s="238">
        <v>0</v>
      </c>
      <c r="E51" s="238">
        <v>0</v>
      </c>
      <c r="F51" s="238">
        <v>0</v>
      </c>
      <c r="G51" s="238">
        <v>0</v>
      </c>
      <c r="H51" s="238">
        <v>0</v>
      </c>
      <c r="I51" s="238">
        <v>0</v>
      </c>
      <c r="J51" s="247">
        <v>0</v>
      </c>
      <c r="K51" s="247">
        <v>0</v>
      </c>
      <c r="L51" s="247">
        <v>0</v>
      </c>
      <c r="M51" s="247">
        <v>0</v>
      </c>
      <c r="N51" s="247">
        <v>0</v>
      </c>
      <c r="O51" s="247">
        <v>0</v>
      </c>
      <c r="P51" s="247">
        <v>0</v>
      </c>
      <c r="Q51" s="247">
        <v>0</v>
      </c>
      <c r="R51" s="238">
        <v>0</v>
      </c>
      <c r="S51" s="238">
        <v>0</v>
      </c>
      <c r="T51" s="238">
        <v>0</v>
      </c>
      <c r="U51" s="238">
        <v>0</v>
      </c>
      <c r="V51" s="238">
        <v>0</v>
      </c>
      <c r="W51" s="238">
        <v>0</v>
      </c>
      <c r="X51" s="238">
        <v>0</v>
      </c>
      <c r="Y51" s="238">
        <v>0</v>
      </c>
      <c r="Z51" s="238">
        <v>0</v>
      </c>
      <c r="AA51" s="238">
        <v>0</v>
      </c>
      <c r="AB51" s="238">
        <v>0</v>
      </c>
      <c r="AC51" s="238">
        <v>0</v>
      </c>
      <c r="AD51" s="238">
        <v>0</v>
      </c>
      <c r="AE51" s="238">
        <v>0</v>
      </c>
      <c r="AF51" s="238">
        <v>0</v>
      </c>
      <c r="AG51" s="238">
        <v>0</v>
      </c>
      <c r="AH51" s="238">
        <v>0</v>
      </c>
      <c r="AI51" s="235">
        <f t="shared" si="3"/>
        <v>0</v>
      </c>
      <c r="AJ51" s="236"/>
    </row>
    <row r="52" spans="1:36" ht="17.25" customHeight="1" x14ac:dyDescent="0.2">
      <c r="A52" s="245">
        <v>1187</v>
      </c>
      <c r="B52" s="232" t="s">
        <v>51</v>
      </c>
      <c r="C52" s="246"/>
      <c r="D52" s="238">
        <v>0</v>
      </c>
      <c r="E52" s="238">
        <v>0</v>
      </c>
      <c r="F52" s="238">
        <v>0</v>
      </c>
      <c r="G52" s="238">
        <v>0</v>
      </c>
      <c r="H52" s="238">
        <v>0</v>
      </c>
      <c r="I52" s="238">
        <v>0</v>
      </c>
      <c r="J52" s="247">
        <v>0</v>
      </c>
      <c r="K52" s="247">
        <v>0</v>
      </c>
      <c r="L52" s="247">
        <v>0</v>
      </c>
      <c r="M52" s="247">
        <v>0</v>
      </c>
      <c r="N52" s="247">
        <v>0</v>
      </c>
      <c r="O52" s="247">
        <v>0</v>
      </c>
      <c r="P52" s="247">
        <v>0</v>
      </c>
      <c r="Q52" s="247">
        <v>0</v>
      </c>
      <c r="R52" s="238">
        <v>0</v>
      </c>
      <c r="S52" s="238">
        <v>0</v>
      </c>
      <c r="T52" s="238">
        <v>0</v>
      </c>
      <c r="U52" s="238">
        <v>0</v>
      </c>
      <c r="V52" s="238">
        <v>0</v>
      </c>
      <c r="W52" s="238">
        <v>0</v>
      </c>
      <c r="X52" s="238">
        <v>0</v>
      </c>
      <c r="Y52" s="238">
        <v>0</v>
      </c>
      <c r="Z52" s="238">
        <v>0</v>
      </c>
      <c r="AA52" s="238">
        <v>0</v>
      </c>
      <c r="AB52" s="238">
        <v>0</v>
      </c>
      <c r="AC52" s="238">
        <v>0</v>
      </c>
      <c r="AD52" s="238">
        <v>0</v>
      </c>
      <c r="AE52" s="238">
        <v>0</v>
      </c>
      <c r="AF52" s="238">
        <v>0</v>
      </c>
      <c r="AG52" s="238">
        <v>0</v>
      </c>
      <c r="AH52" s="238">
        <v>0.2</v>
      </c>
      <c r="AI52" s="235">
        <f t="shared" si="3"/>
        <v>0.2</v>
      </c>
      <c r="AJ52" s="236"/>
    </row>
    <row r="53" spans="1:36" ht="17.25" customHeight="1" x14ac:dyDescent="0.2">
      <c r="A53" s="245">
        <v>1195</v>
      </c>
      <c r="B53" s="232" t="s">
        <v>52</v>
      </c>
      <c r="C53" s="246"/>
      <c r="D53" s="238">
        <v>0</v>
      </c>
      <c r="E53" s="238">
        <v>0</v>
      </c>
      <c r="F53" s="238">
        <v>0</v>
      </c>
      <c r="G53" s="238">
        <v>0</v>
      </c>
      <c r="H53" s="238">
        <v>0</v>
      </c>
      <c r="I53" s="238">
        <v>0</v>
      </c>
      <c r="J53" s="247">
        <v>0</v>
      </c>
      <c r="K53" s="247">
        <v>0</v>
      </c>
      <c r="L53" s="247">
        <v>0</v>
      </c>
      <c r="M53" s="247">
        <v>0</v>
      </c>
      <c r="N53" s="247">
        <v>0</v>
      </c>
      <c r="O53" s="247">
        <v>0</v>
      </c>
      <c r="P53" s="247">
        <v>0</v>
      </c>
      <c r="Q53" s="247">
        <v>0</v>
      </c>
      <c r="R53" s="238">
        <v>0</v>
      </c>
      <c r="S53" s="238">
        <v>0</v>
      </c>
      <c r="T53" s="238">
        <v>0</v>
      </c>
      <c r="U53" s="238">
        <v>0</v>
      </c>
      <c r="V53" s="238">
        <v>0</v>
      </c>
      <c r="W53" s="238">
        <v>0</v>
      </c>
      <c r="X53" s="238">
        <v>0</v>
      </c>
      <c r="Y53" s="238">
        <v>0</v>
      </c>
      <c r="Z53" s="238">
        <v>0</v>
      </c>
      <c r="AA53" s="238">
        <v>0</v>
      </c>
      <c r="AB53" s="238">
        <v>0</v>
      </c>
      <c r="AC53" s="238">
        <v>0</v>
      </c>
      <c r="AD53" s="238">
        <v>0</v>
      </c>
      <c r="AE53" s="238">
        <v>0</v>
      </c>
      <c r="AF53" s="238">
        <v>0</v>
      </c>
      <c r="AG53" s="238">
        <v>0</v>
      </c>
      <c r="AH53" s="238">
        <v>0</v>
      </c>
      <c r="AI53" s="235">
        <f t="shared" si="3"/>
        <v>0</v>
      </c>
      <c r="AJ53" s="236"/>
    </row>
    <row r="54" spans="1:36" ht="17.25" customHeight="1" x14ac:dyDescent="0.2">
      <c r="A54" s="245">
        <v>1203</v>
      </c>
      <c r="B54" s="232" t="s">
        <v>53</v>
      </c>
      <c r="C54" s="246"/>
      <c r="D54" s="238">
        <v>0</v>
      </c>
      <c r="E54" s="238">
        <v>0</v>
      </c>
      <c r="F54" s="238">
        <v>0</v>
      </c>
      <c r="G54" s="238">
        <v>0</v>
      </c>
      <c r="H54" s="238">
        <v>0</v>
      </c>
      <c r="I54" s="238">
        <v>0</v>
      </c>
      <c r="J54" s="247">
        <v>0</v>
      </c>
      <c r="K54" s="247">
        <v>0</v>
      </c>
      <c r="L54" s="247">
        <v>0</v>
      </c>
      <c r="M54" s="247">
        <v>0</v>
      </c>
      <c r="N54" s="247">
        <v>0</v>
      </c>
      <c r="O54" s="247">
        <v>0</v>
      </c>
      <c r="P54" s="247">
        <v>0</v>
      </c>
      <c r="Q54" s="247">
        <v>0</v>
      </c>
      <c r="R54" s="238">
        <v>0</v>
      </c>
      <c r="S54" s="238">
        <v>0</v>
      </c>
      <c r="T54" s="238">
        <v>0</v>
      </c>
      <c r="U54" s="238">
        <v>0</v>
      </c>
      <c r="V54" s="238">
        <v>0</v>
      </c>
      <c r="W54" s="238">
        <v>0</v>
      </c>
      <c r="X54" s="238">
        <v>0</v>
      </c>
      <c r="Y54" s="238">
        <v>0</v>
      </c>
      <c r="Z54" s="238">
        <v>0</v>
      </c>
      <c r="AA54" s="238">
        <v>0</v>
      </c>
      <c r="AB54" s="238">
        <v>0</v>
      </c>
      <c r="AC54" s="238">
        <v>0</v>
      </c>
      <c r="AD54" s="238">
        <v>0</v>
      </c>
      <c r="AE54" s="238">
        <v>0</v>
      </c>
      <c r="AF54" s="238">
        <v>0</v>
      </c>
      <c r="AG54" s="238">
        <v>0</v>
      </c>
      <c r="AH54" s="238">
        <v>0</v>
      </c>
      <c r="AI54" s="235">
        <f t="shared" si="3"/>
        <v>0</v>
      </c>
      <c r="AJ54" s="236"/>
    </row>
    <row r="55" spans="1:36" ht="17.25" customHeight="1" x14ac:dyDescent="0.2">
      <c r="A55" s="245">
        <v>1211</v>
      </c>
      <c r="B55" s="232" t="s">
        <v>54</v>
      </c>
      <c r="C55" s="246"/>
      <c r="D55" s="238">
        <v>0</v>
      </c>
      <c r="E55" s="238">
        <v>0</v>
      </c>
      <c r="F55" s="238">
        <v>0</v>
      </c>
      <c r="G55" s="238">
        <v>0</v>
      </c>
      <c r="H55" s="238">
        <v>0</v>
      </c>
      <c r="I55" s="238">
        <v>0</v>
      </c>
      <c r="J55" s="247">
        <v>0</v>
      </c>
      <c r="K55" s="247">
        <v>0</v>
      </c>
      <c r="L55" s="247">
        <v>0</v>
      </c>
      <c r="M55" s="247">
        <v>0</v>
      </c>
      <c r="N55" s="247">
        <v>0</v>
      </c>
      <c r="O55" s="247">
        <v>0</v>
      </c>
      <c r="P55" s="247">
        <v>0</v>
      </c>
      <c r="Q55" s="247">
        <v>0</v>
      </c>
      <c r="R55" s="238">
        <v>0</v>
      </c>
      <c r="S55" s="238">
        <v>0</v>
      </c>
      <c r="T55" s="238">
        <v>0</v>
      </c>
      <c r="U55" s="238">
        <v>0</v>
      </c>
      <c r="V55" s="238">
        <v>0</v>
      </c>
      <c r="W55" s="238">
        <v>0</v>
      </c>
      <c r="X55" s="238">
        <v>0</v>
      </c>
      <c r="Y55" s="238">
        <v>0</v>
      </c>
      <c r="Z55" s="238">
        <v>0</v>
      </c>
      <c r="AA55" s="238">
        <v>0</v>
      </c>
      <c r="AB55" s="238">
        <v>0</v>
      </c>
      <c r="AC55" s="238">
        <v>0</v>
      </c>
      <c r="AD55" s="238">
        <v>0</v>
      </c>
      <c r="AE55" s="238">
        <v>0</v>
      </c>
      <c r="AF55" s="238">
        <v>0</v>
      </c>
      <c r="AG55" s="238">
        <v>0</v>
      </c>
      <c r="AH55" s="238">
        <v>0</v>
      </c>
      <c r="AI55" s="235">
        <f t="shared" si="3"/>
        <v>0</v>
      </c>
      <c r="AJ55" s="236"/>
    </row>
    <row r="56" spans="1:36" ht="17.25" customHeight="1" x14ac:dyDescent="0.2">
      <c r="A56" s="245">
        <v>1225</v>
      </c>
      <c r="B56" s="232" t="s">
        <v>17</v>
      </c>
      <c r="C56" s="246"/>
      <c r="D56" s="238">
        <v>0</v>
      </c>
      <c r="E56" s="238">
        <v>0</v>
      </c>
      <c r="F56" s="238">
        <v>0</v>
      </c>
      <c r="G56" s="238">
        <v>0</v>
      </c>
      <c r="H56" s="238">
        <v>0</v>
      </c>
      <c r="I56" s="238">
        <v>0</v>
      </c>
      <c r="J56" s="247">
        <v>0</v>
      </c>
      <c r="K56" s="247">
        <v>0</v>
      </c>
      <c r="L56" s="247">
        <v>0</v>
      </c>
      <c r="M56" s="247">
        <v>0</v>
      </c>
      <c r="N56" s="247">
        <v>0</v>
      </c>
      <c r="O56" s="247">
        <v>0</v>
      </c>
      <c r="P56" s="247">
        <v>0</v>
      </c>
      <c r="Q56" s="247">
        <v>0</v>
      </c>
      <c r="R56" s="238">
        <v>0</v>
      </c>
      <c r="S56" s="238">
        <v>0</v>
      </c>
      <c r="T56" s="238">
        <v>0</v>
      </c>
      <c r="U56" s="238">
        <v>0</v>
      </c>
      <c r="V56" s="238">
        <v>0</v>
      </c>
      <c r="W56" s="238">
        <v>0</v>
      </c>
      <c r="X56" s="238">
        <v>0</v>
      </c>
      <c r="Y56" s="238">
        <v>0</v>
      </c>
      <c r="Z56" s="238">
        <v>0</v>
      </c>
      <c r="AA56" s="238">
        <v>0.6</v>
      </c>
      <c r="AB56" s="238">
        <v>0</v>
      </c>
      <c r="AC56" s="238">
        <v>0</v>
      </c>
      <c r="AD56" s="238">
        <v>0</v>
      </c>
      <c r="AE56" s="238">
        <v>0</v>
      </c>
      <c r="AF56" s="238">
        <v>0</v>
      </c>
      <c r="AG56" s="238">
        <v>0</v>
      </c>
      <c r="AH56" s="238">
        <v>0</v>
      </c>
      <c r="AI56" s="235">
        <f t="shared" si="3"/>
        <v>0.6</v>
      </c>
      <c r="AJ56" s="236"/>
    </row>
    <row r="57" spans="1:36" ht="17.25" customHeight="1" x14ac:dyDescent="0.2">
      <c r="A57" s="245">
        <v>1260</v>
      </c>
      <c r="B57" s="232" t="s">
        <v>99</v>
      </c>
      <c r="C57" s="246"/>
      <c r="D57" s="238">
        <v>0</v>
      </c>
      <c r="E57" s="238">
        <v>0</v>
      </c>
      <c r="F57" s="238">
        <v>0</v>
      </c>
      <c r="G57" s="238">
        <v>0</v>
      </c>
      <c r="H57" s="238">
        <v>0</v>
      </c>
      <c r="I57" s="238">
        <v>0</v>
      </c>
      <c r="J57" s="247">
        <v>0</v>
      </c>
      <c r="K57" s="247">
        <v>0</v>
      </c>
      <c r="L57" s="247">
        <v>0</v>
      </c>
      <c r="M57" s="247">
        <v>0</v>
      </c>
      <c r="N57" s="247">
        <v>0</v>
      </c>
      <c r="O57" s="247">
        <v>0</v>
      </c>
      <c r="P57" s="247">
        <v>0</v>
      </c>
      <c r="Q57" s="247">
        <v>0</v>
      </c>
      <c r="R57" s="238">
        <v>0</v>
      </c>
      <c r="S57" s="238">
        <v>0</v>
      </c>
      <c r="T57" s="238">
        <v>0</v>
      </c>
      <c r="U57" s="238">
        <v>0</v>
      </c>
      <c r="V57" s="238">
        <v>0</v>
      </c>
      <c r="W57" s="238">
        <v>0</v>
      </c>
      <c r="X57" s="238">
        <v>0</v>
      </c>
      <c r="Y57" s="238">
        <v>0</v>
      </c>
      <c r="Z57" s="238">
        <v>0</v>
      </c>
      <c r="AA57" s="238">
        <v>0</v>
      </c>
      <c r="AB57" s="238">
        <v>0</v>
      </c>
      <c r="AC57" s="238">
        <v>0</v>
      </c>
      <c r="AD57" s="238">
        <v>0</v>
      </c>
      <c r="AE57" s="238">
        <v>0</v>
      </c>
      <c r="AF57" s="238">
        <v>0</v>
      </c>
      <c r="AG57" s="238">
        <v>0</v>
      </c>
      <c r="AH57" s="238">
        <v>0</v>
      </c>
      <c r="AI57" s="235">
        <f t="shared" si="3"/>
        <v>0</v>
      </c>
      <c r="AJ57" s="236"/>
    </row>
    <row r="58" spans="1:36" ht="17.25" customHeight="1" x14ac:dyDescent="0.2">
      <c r="A58" s="245">
        <v>1270</v>
      </c>
      <c r="B58" s="232" t="s">
        <v>55</v>
      </c>
      <c r="C58" s="246"/>
      <c r="D58" s="238">
        <v>0</v>
      </c>
      <c r="E58" s="238">
        <v>0</v>
      </c>
      <c r="F58" s="238">
        <v>0</v>
      </c>
      <c r="G58" s="238">
        <v>0</v>
      </c>
      <c r="H58" s="238">
        <v>0</v>
      </c>
      <c r="I58" s="238">
        <v>0</v>
      </c>
      <c r="J58" s="247">
        <v>0</v>
      </c>
      <c r="K58" s="247">
        <v>0</v>
      </c>
      <c r="L58" s="247">
        <v>0</v>
      </c>
      <c r="M58" s="247">
        <v>0</v>
      </c>
      <c r="N58" s="247">
        <v>0</v>
      </c>
      <c r="O58" s="247">
        <v>0</v>
      </c>
      <c r="P58" s="247">
        <v>0</v>
      </c>
      <c r="Q58" s="247">
        <v>0</v>
      </c>
      <c r="R58" s="238">
        <v>0</v>
      </c>
      <c r="S58" s="238">
        <v>0</v>
      </c>
      <c r="T58" s="238">
        <v>0</v>
      </c>
      <c r="U58" s="238">
        <v>0</v>
      </c>
      <c r="V58" s="238">
        <v>0</v>
      </c>
      <c r="W58" s="238">
        <v>0</v>
      </c>
      <c r="X58" s="238">
        <v>0</v>
      </c>
      <c r="Y58" s="238">
        <v>0</v>
      </c>
      <c r="Z58" s="238">
        <v>0</v>
      </c>
      <c r="AA58" s="238">
        <v>2.2000000000000002</v>
      </c>
      <c r="AB58" s="238">
        <v>0</v>
      </c>
      <c r="AC58" s="238">
        <v>0</v>
      </c>
      <c r="AD58" s="238">
        <v>0</v>
      </c>
      <c r="AE58" s="238">
        <v>0</v>
      </c>
      <c r="AF58" s="238">
        <v>0</v>
      </c>
      <c r="AG58" s="238">
        <v>0</v>
      </c>
      <c r="AH58" s="238">
        <v>0</v>
      </c>
      <c r="AI58" s="235">
        <f t="shared" si="3"/>
        <v>2.2000000000000002</v>
      </c>
      <c r="AJ58" s="236"/>
    </row>
    <row r="59" spans="1:36" ht="17.25" customHeight="1" x14ac:dyDescent="0.2">
      <c r="A59" s="245">
        <v>1313</v>
      </c>
      <c r="B59" s="232" t="s">
        <v>19</v>
      </c>
      <c r="C59" s="246"/>
      <c r="D59" s="238">
        <v>0</v>
      </c>
      <c r="E59" s="238">
        <v>0</v>
      </c>
      <c r="F59" s="238">
        <v>0</v>
      </c>
      <c r="G59" s="238">
        <v>0</v>
      </c>
      <c r="H59" s="238">
        <v>0</v>
      </c>
      <c r="I59" s="238">
        <v>0</v>
      </c>
      <c r="J59" s="247">
        <v>0</v>
      </c>
      <c r="K59" s="247">
        <v>0</v>
      </c>
      <c r="L59" s="247">
        <v>0</v>
      </c>
      <c r="M59" s="247">
        <v>0</v>
      </c>
      <c r="N59" s="247">
        <v>0</v>
      </c>
      <c r="O59" s="247">
        <v>0</v>
      </c>
      <c r="P59" s="247">
        <v>0</v>
      </c>
      <c r="Q59" s="247">
        <v>0</v>
      </c>
      <c r="R59" s="238">
        <v>0</v>
      </c>
      <c r="S59" s="238">
        <v>0</v>
      </c>
      <c r="T59" s="238">
        <v>0</v>
      </c>
      <c r="U59" s="238">
        <v>0</v>
      </c>
      <c r="V59" s="238">
        <v>0</v>
      </c>
      <c r="W59" s="238">
        <v>0</v>
      </c>
      <c r="X59" s="238">
        <v>0</v>
      </c>
      <c r="Y59" s="238">
        <v>0</v>
      </c>
      <c r="Z59" s="238">
        <v>0</v>
      </c>
      <c r="AA59" s="238">
        <v>0</v>
      </c>
      <c r="AB59" s="238">
        <v>0</v>
      </c>
      <c r="AC59" s="238">
        <v>0</v>
      </c>
      <c r="AD59" s="238">
        <v>0</v>
      </c>
      <c r="AE59" s="238">
        <v>0</v>
      </c>
      <c r="AF59" s="238">
        <v>0</v>
      </c>
      <c r="AG59" s="238">
        <v>0</v>
      </c>
      <c r="AH59" s="238">
        <v>0</v>
      </c>
      <c r="AI59" s="235">
        <f t="shared" si="3"/>
        <v>0</v>
      </c>
      <c r="AJ59" s="236"/>
    </row>
    <row r="60" spans="1:36" ht="17.25" customHeight="1" x14ac:dyDescent="0.2">
      <c r="A60" s="245">
        <v>1320</v>
      </c>
      <c r="B60" s="232" t="s">
        <v>20</v>
      </c>
      <c r="C60" s="246"/>
      <c r="D60" s="238">
        <v>0</v>
      </c>
      <c r="E60" s="238">
        <v>0</v>
      </c>
      <c r="F60" s="238">
        <v>0</v>
      </c>
      <c r="G60" s="238">
        <v>0</v>
      </c>
      <c r="H60" s="238">
        <v>0</v>
      </c>
      <c r="I60" s="238">
        <v>0</v>
      </c>
      <c r="J60" s="247">
        <v>0</v>
      </c>
      <c r="K60" s="247">
        <v>0</v>
      </c>
      <c r="L60" s="247">
        <v>0</v>
      </c>
      <c r="M60" s="247">
        <v>0</v>
      </c>
      <c r="N60" s="247">
        <v>0</v>
      </c>
      <c r="O60" s="247">
        <v>0</v>
      </c>
      <c r="P60" s="247">
        <v>0</v>
      </c>
      <c r="Q60" s="247">
        <v>0</v>
      </c>
      <c r="R60" s="247">
        <v>0.1</v>
      </c>
      <c r="S60" s="238">
        <v>0</v>
      </c>
      <c r="T60" s="238">
        <v>0</v>
      </c>
      <c r="U60" s="238">
        <v>0</v>
      </c>
      <c r="V60" s="238">
        <v>0</v>
      </c>
      <c r="W60" s="238">
        <v>0</v>
      </c>
      <c r="X60" s="238">
        <v>0</v>
      </c>
      <c r="Y60" s="238">
        <v>0</v>
      </c>
      <c r="Z60" s="238">
        <v>0</v>
      </c>
      <c r="AA60" s="238">
        <v>0</v>
      </c>
      <c r="AB60" s="238">
        <v>0</v>
      </c>
      <c r="AC60" s="238">
        <v>0</v>
      </c>
      <c r="AD60" s="238">
        <v>0</v>
      </c>
      <c r="AE60" s="238">
        <v>0</v>
      </c>
      <c r="AF60" s="238">
        <v>0</v>
      </c>
      <c r="AG60" s="238">
        <v>0</v>
      </c>
      <c r="AH60" s="238">
        <v>0</v>
      </c>
      <c r="AI60" s="235">
        <f t="shared" si="3"/>
        <v>0.1</v>
      </c>
      <c r="AJ60" s="236"/>
    </row>
    <row r="61" spans="1:36" ht="17.25" customHeight="1" x14ac:dyDescent="0.2">
      <c r="A61" s="245">
        <v>1337</v>
      </c>
      <c r="B61" s="232" t="s">
        <v>100</v>
      </c>
      <c r="C61" s="246"/>
      <c r="D61" s="238">
        <v>0</v>
      </c>
      <c r="E61" s="238">
        <v>0</v>
      </c>
      <c r="F61" s="238">
        <v>0</v>
      </c>
      <c r="G61" s="238">
        <v>0</v>
      </c>
      <c r="H61" s="238">
        <v>0</v>
      </c>
      <c r="I61" s="238">
        <v>0</v>
      </c>
      <c r="J61" s="247">
        <v>0</v>
      </c>
      <c r="K61" s="247">
        <v>0</v>
      </c>
      <c r="L61" s="247">
        <v>0</v>
      </c>
      <c r="M61" s="247">
        <v>0</v>
      </c>
      <c r="N61" s="247">
        <v>0</v>
      </c>
      <c r="O61" s="247">
        <v>0</v>
      </c>
      <c r="P61" s="247">
        <v>0</v>
      </c>
      <c r="Q61" s="247">
        <v>0</v>
      </c>
      <c r="R61" s="238">
        <v>0</v>
      </c>
      <c r="S61" s="238">
        <v>0</v>
      </c>
      <c r="T61" s="238">
        <v>0</v>
      </c>
      <c r="U61" s="238">
        <v>0</v>
      </c>
      <c r="V61" s="238">
        <v>0</v>
      </c>
      <c r="W61" s="238">
        <v>0</v>
      </c>
      <c r="X61" s="238">
        <v>0</v>
      </c>
      <c r="Y61" s="238">
        <v>0</v>
      </c>
      <c r="Z61" s="238">
        <v>0</v>
      </c>
      <c r="AA61" s="238">
        <v>7.1</v>
      </c>
      <c r="AB61" s="238">
        <v>0</v>
      </c>
      <c r="AC61" s="238">
        <v>0</v>
      </c>
      <c r="AD61" s="238">
        <v>0</v>
      </c>
      <c r="AE61" s="238">
        <v>0</v>
      </c>
      <c r="AF61" s="238">
        <v>0</v>
      </c>
      <c r="AG61" s="238">
        <v>0</v>
      </c>
      <c r="AH61" s="238">
        <v>0</v>
      </c>
      <c r="AI61" s="235">
        <f t="shared" si="3"/>
        <v>7.1</v>
      </c>
      <c r="AJ61" s="236"/>
    </row>
    <row r="62" spans="1:36" ht="17.25" customHeight="1" x14ac:dyDescent="0.2">
      <c r="A62" s="245">
        <v>1377</v>
      </c>
      <c r="B62" s="232" t="s">
        <v>56</v>
      </c>
      <c r="C62" s="246"/>
      <c r="D62" s="238">
        <v>0</v>
      </c>
      <c r="E62" s="238">
        <v>0</v>
      </c>
      <c r="F62" s="238">
        <v>0</v>
      </c>
      <c r="G62" s="238">
        <v>0</v>
      </c>
      <c r="H62" s="238">
        <v>0</v>
      </c>
      <c r="I62" s="238">
        <v>0</v>
      </c>
      <c r="J62" s="247">
        <v>0</v>
      </c>
      <c r="K62" s="247">
        <v>0</v>
      </c>
      <c r="L62" s="247">
        <v>0</v>
      </c>
      <c r="M62" s="247">
        <v>0</v>
      </c>
      <c r="N62" s="247">
        <v>0</v>
      </c>
      <c r="O62" s="247">
        <v>0</v>
      </c>
      <c r="P62" s="247">
        <v>0</v>
      </c>
      <c r="Q62" s="247">
        <v>0</v>
      </c>
      <c r="R62" s="238">
        <v>0</v>
      </c>
      <c r="S62" s="238">
        <v>0</v>
      </c>
      <c r="T62" s="238">
        <v>0</v>
      </c>
      <c r="U62" s="238">
        <v>0</v>
      </c>
      <c r="V62" s="238">
        <v>0</v>
      </c>
      <c r="W62" s="238">
        <v>0</v>
      </c>
      <c r="X62" s="238">
        <v>0</v>
      </c>
      <c r="Y62" s="238">
        <v>0</v>
      </c>
      <c r="Z62" s="238">
        <v>0</v>
      </c>
      <c r="AA62" s="238">
        <v>13</v>
      </c>
      <c r="AB62" s="238">
        <v>0</v>
      </c>
      <c r="AC62" s="238">
        <v>0</v>
      </c>
      <c r="AD62" s="238">
        <v>0</v>
      </c>
      <c r="AE62" s="238">
        <v>0</v>
      </c>
      <c r="AF62" s="238">
        <v>0</v>
      </c>
      <c r="AG62" s="238">
        <v>0</v>
      </c>
      <c r="AH62" s="238">
        <v>0</v>
      </c>
      <c r="AI62" s="235">
        <f t="shared" si="3"/>
        <v>13</v>
      </c>
      <c r="AJ62" s="236"/>
    </row>
    <row r="63" spans="1:36" ht="17.25" customHeight="1" x14ac:dyDescent="0.2">
      <c r="A63" s="245">
        <v>1388</v>
      </c>
      <c r="B63" s="232" t="s">
        <v>57</v>
      </c>
      <c r="C63" s="246"/>
      <c r="D63" s="238">
        <v>0</v>
      </c>
      <c r="E63" s="238">
        <v>0</v>
      </c>
      <c r="F63" s="238">
        <v>0</v>
      </c>
      <c r="G63" s="238">
        <v>0</v>
      </c>
      <c r="H63" s="238">
        <v>0</v>
      </c>
      <c r="I63" s="238">
        <v>0</v>
      </c>
      <c r="J63" s="247">
        <v>0</v>
      </c>
      <c r="K63" s="247">
        <v>0</v>
      </c>
      <c r="L63" s="247">
        <v>0</v>
      </c>
      <c r="M63" s="247">
        <v>0</v>
      </c>
      <c r="N63" s="247">
        <v>0</v>
      </c>
      <c r="O63" s="247">
        <v>0</v>
      </c>
      <c r="P63" s="247">
        <v>0</v>
      </c>
      <c r="Q63" s="247">
        <v>0</v>
      </c>
      <c r="R63" s="238">
        <v>0</v>
      </c>
      <c r="S63" s="238">
        <v>0</v>
      </c>
      <c r="T63" s="238">
        <v>0</v>
      </c>
      <c r="U63" s="238">
        <v>0</v>
      </c>
      <c r="V63" s="238">
        <v>0</v>
      </c>
      <c r="W63" s="238">
        <v>0</v>
      </c>
      <c r="X63" s="238">
        <v>0</v>
      </c>
      <c r="Y63" s="238">
        <v>0</v>
      </c>
      <c r="Z63" s="238">
        <v>0</v>
      </c>
      <c r="AA63" s="238">
        <v>0</v>
      </c>
      <c r="AB63" s="238">
        <v>0</v>
      </c>
      <c r="AC63" s="238">
        <v>0</v>
      </c>
      <c r="AD63" s="238">
        <v>0</v>
      </c>
      <c r="AE63" s="238">
        <v>0</v>
      </c>
      <c r="AF63" s="238">
        <v>0</v>
      </c>
      <c r="AG63" s="238">
        <v>0</v>
      </c>
      <c r="AH63" s="238">
        <v>0</v>
      </c>
      <c r="AI63" s="235">
        <f t="shared" si="3"/>
        <v>0</v>
      </c>
      <c r="AJ63" s="236"/>
    </row>
    <row r="64" spans="1:36" ht="17.25" customHeight="1" x14ac:dyDescent="0.2">
      <c r="A64" s="245">
        <v>1389</v>
      </c>
      <c r="B64" s="232" t="s">
        <v>58</v>
      </c>
      <c r="C64" s="246"/>
      <c r="D64" s="238">
        <v>0</v>
      </c>
      <c r="E64" s="238">
        <v>0</v>
      </c>
      <c r="F64" s="238">
        <v>0</v>
      </c>
      <c r="G64" s="238">
        <v>0</v>
      </c>
      <c r="H64" s="238">
        <v>0</v>
      </c>
      <c r="I64" s="238">
        <v>0</v>
      </c>
      <c r="J64" s="247">
        <v>0</v>
      </c>
      <c r="K64" s="247">
        <v>0</v>
      </c>
      <c r="L64" s="247">
        <v>0</v>
      </c>
      <c r="M64" s="247">
        <v>0</v>
      </c>
      <c r="N64" s="247">
        <v>0</v>
      </c>
      <c r="O64" s="247">
        <v>0</v>
      </c>
      <c r="P64" s="247">
        <v>0</v>
      </c>
      <c r="Q64" s="247">
        <v>0</v>
      </c>
      <c r="R64" s="238">
        <v>0</v>
      </c>
      <c r="S64" s="238">
        <v>0</v>
      </c>
      <c r="T64" s="238">
        <v>0</v>
      </c>
      <c r="U64" s="238">
        <v>0</v>
      </c>
      <c r="V64" s="238">
        <v>0</v>
      </c>
      <c r="W64" s="238">
        <v>0</v>
      </c>
      <c r="X64" s="238">
        <v>0</v>
      </c>
      <c r="Y64" s="238">
        <v>0</v>
      </c>
      <c r="Z64" s="238">
        <v>0</v>
      </c>
      <c r="AA64" s="238">
        <v>0</v>
      </c>
      <c r="AB64" s="238">
        <v>0</v>
      </c>
      <c r="AC64" s="238">
        <v>0</v>
      </c>
      <c r="AD64" s="238">
        <v>0</v>
      </c>
      <c r="AE64" s="238">
        <v>0</v>
      </c>
      <c r="AF64" s="238">
        <v>0</v>
      </c>
      <c r="AG64" s="238">
        <v>0</v>
      </c>
      <c r="AH64" s="238">
        <v>0</v>
      </c>
      <c r="AI64" s="235">
        <f t="shared" si="3"/>
        <v>0</v>
      </c>
      <c r="AJ64" s="236"/>
    </row>
    <row r="65" spans="1:36" ht="17.25" customHeight="1" x14ac:dyDescent="0.2">
      <c r="A65" s="245">
        <v>1401</v>
      </c>
      <c r="B65" s="232" t="s">
        <v>59</v>
      </c>
      <c r="C65" s="246"/>
      <c r="D65" s="238">
        <v>0</v>
      </c>
      <c r="E65" s="238">
        <v>0</v>
      </c>
      <c r="F65" s="238">
        <v>0</v>
      </c>
      <c r="G65" s="238">
        <v>0</v>
      </c>
      <c r="H65" s="238">
        <v>0</v>
      </c>
      <c r="I65" s="238">
        <v>0</v>
      </c>
      <c r="J65" s="247">
        <v>0</v>
      </c>
      <c r="K65" s="247">
        <v>0</v>
      </c>
      <c r="L65" s="247">
        <v>0</v>
      </c>
      <c r="M65" s="247">
        <v>0</v>
      </c>
      <c r="N65" s="247">
        <v>0</v>
      </c>
      <c r="O65" s="247">
        <v>0</v>
      </c>
      <c r="P65" s="247">
        <v>0</v>
      </c>
      <c r="Q65" s="247">
        <v>0</v>
      </c>
      <c r="R65" s="238">
        <v>0</v>
      </c>
      <c r="S65" s="238">
        <v>0</v>
      </c>
      <c r="T65" s="238">
        <v>0</v>
      </c>
      <c r="U65" s="238">
        <v>0</v>
      </c>
      <c r="V65" s="238">
        <v>0</v>
      </c>
      <c r="W65" s="238">
        <v>0</v>
      </c>
      <c r="X65" s="238">
        <v>0</v>
      </c>
      <c r="Y65" s="238">
        <v>0</v>
      </c>
      <c r="Z65" s="238">
        <v>0</v>
      </c>
      <c r="AA65" s="238">
        <v>7.5</v>
      </c>
      <c r="AB65" s="238">
        <v>0</v>
      </c>
      <c r="AC65" s="238">
        <v>0</v>
      </c>
      <c r="AD65" s="238">
        <v>0</v>
      </c>
      <c r="AE65" s="238">
        <v>0</v>
      </c>
      <c r="AF65" s="238">
        <v>0</v>
      </c>
      <c r="AG65" s="238">
        <v>0</v>
      </c>
      <c r="AH65" s="238">
        <v>0</v>
      </c>
      <c r="AI65" s="235">
        <f t="shared" si="3"/>
        <v>7.5</v>
      </c>
      <c r="AJ65" s="236"/>
    </row>
    <row r="66" spans="1:36" ht="17.25" customHeight="1" x14ac:dyDescent="0.2">
      <c r="A66" s="245">
        <v>1415</v>
      </c>
      <c r="B66" s="232" t="s">
        <v>60</v>
      </c>
      <c r="C66" s="246"/>
      <c r="D66" s="238">
        <v>0</v>
      </c>
      <c r="E66" s="238">
        <v>0</v>
      </c>
      <c r="F66" s="238">
        <v>0</v>
      </c>
      <c r="G66" s="238">
        <v>0</v>
      </c>
      <c r="H66" s="238">
        <v>0</v>
      </c>
      <c r="I66" s="238">
        <v>0</v>
      </c>
      <c r="J66" s="247">
        <v>0</v>
      </c>
      <c r="K66" s="247">
        <v>0</v>
      </c>
      <c r="L66" s="247">
        <v>0</v>
      </c>
      <c r="M66" s="247">
        <v>0</v>
      </c>
      <c r="N66" s="247">
        <v>0</v>
      </c>
      <c r="O66" s="247">
        <v>0</v>
      </c>
      <c r="P66" s="247">
        <v>0</v>
      </c>
      <c r="Q66" s="247">
        <v>0</v>
      </c>
      <c r="R66" s="238">
        <v>0</v>
      </c>
      <c r="S66" s="238">
        <v>0</v>
      </c>
      <c r="T66" s="238">
        <v>0</v>
      </c>
      <c r="U66" s="238">
        <v>0</v>
      </c>
      <c r="V66" s="238">
        <v>0</v>
      </c>
      <c r="W66" s="238">
        <v>0</v>
      </c>
      <c r="X66" s="238">
        <v>0</v>
      </c>
      <c r="Y66" s="238">
        <v>0</v>
      </c>
      <c r="Z66" s="238">
        <v>0</v>
      </c>
      <c r="AA66" s="238">
        <v>0</v>
      </c>
      <c r="AB66" s="238">
        <v>0</v>
      </c>
      <c r="AC66" s="238">
        <v>0</v>
      </c>
      <c r="AD66" s="238">
        <v>0</v>
      </c>
      <c r="AE66" s="238">
        <v>0</v>
      </c>
      <c r="AF66" s="238">
        <v>0</v>
      </c>
      <c r="AG66" s="238">
        <v>0</v>
      </c>
      <c r="AH66" s="238">
        <v>0</v>
      </c>
      <c r="AI66" s="235">
        <f t="shared" si="3"/>
        <v>0</v>
      </c>
      <c r="AJ66" s="236"/>
    </row>
    <row r="67" spans="1:36" ht="17.25" customHeight="1" x14ac:dyDescent="0.2">
      <c r="A67" s="245">
        <v>1425</v>
      </c>
      <c r="B67" s="232" t="s">
        <v>61</v>
      </c>
      <c r="C67" s="246"/>
      <c r="D67" s="238">
        <v>0</v>
      </c>
      <c r="E67" s="238">
        <v>0</v>
      </c>
      <c r="F67" s="238">
        <v>0</v>
      </c>
      <c r="G67" s="238">
        <v>0</v>
      </c>
      <c r="H67" s="238">
        <v>0</v>
      </c>
      <c r="I67" s="238">
        <v>0</v>
      </c>
      <c r="J67" s="247">
        <v>0</v>
      </c>
      <c r="K67" s="247">
        <v>0</v>
      </c>
      <c r="L67" s="247">
        <v>0</v>
      </c>
      <c r="M67" s="247">
        <v>0</v>
      </c>
      <c r="N67" s="247">
        <v>0</v>
      </c>
      <c r="O67" s="247">
        <v>0</v>
      </c>
      <c r="P67" s="247">
        <v>0</v>
      </c>
      <c r="Q67" s="247">
        <v>0</v>
      </c>
      <c r="R67" s="238">
        <v>0</v>
      </c>
      <c r="S67" s="238">
        <v>0</v>
      </c>
      <c r="T67" s="238">
        <v>0</v>
      </c>
      <c r="U67" s="238">
        <v>0</v>
      </c>
      <c r="V67" s="238">
        <v>0</v>
      </c>
      <c r="W67" s="238">
        <v>0</v>
      </c>
      <c r="X67" s="238">
        <v>0</v>
      </c>
      <c r="Y67" s="238">
        <v>0</v>
      </c>
      <c r="Z67" s="238">
        <v>0</v>
      </c>
      <c r="AA67" s="238">
        <v>0</v>
      </c>
      <c r="AB67" s="238">
        <v>0</v>
      </c>
      <c r="AC67" s="238">
        <v>0</v>
      </c>
      <c r="AD67" s="238">
        <v>0</v>
      </c>
      <c r="AE67" s="238">
        <v>0</v>
      </c>
      <c r="AF67" s="238">
        <v>0</v>
      </c>
      <c r="AG67" s="238">
        <v>0</v>
      </c>
      <c r="AH67" s="238">
        <v>0</v>
      </c>
      <c r="AI67" s="235">
        <f t="shared" si="3"/>
        <v>0</v>
      </c>
      <c r="AJ67" s="236"/>
    </row>
    <row r="68" spans="1:36" ht="17.25" customHeight="1" x14ac:dyDescent="0.2">
      <c r="A68" s="245">
        <v>1465</v>
      </c>
      <c r="B68" s="232" t="s">
        <v>101</v>
      </c>
      <c r="C68" s="246"/>
      <c r="D68" s="238">
        <v>0</v>
      </c>
      <c r="E68" s="238">
        <v>0</v>
      </c>
      <c r="F68" s="238">
        <v>0</v>
      </c>
      <c r="G68" s="238">
        <v>0</v>
      </c>
      <c r="H68" s="238">
        <v>0</v>
      </c>
      <c r="I68" s="238">
        <v>0</v>
      </c>
      <c r="J68" s="238">
        <v>0</v>
      </c>
      <c r="K68" s="238">
        <v>0</v>
      </c>
      <c r="L68" s="238">
        <v>0</v>
      </c>
      <c r="M68" s="238">
        <v>0</v>
      </c>
      <c r="N68" s="238">
        <v>0</v>
      </c>
      <c r="O68" s="238">
        <v>0</v>
      </c>
      <c r="P68" s="238">
        <v>0</v>
      </c>
      <c r="Q68" s="238">
        <v>0</v>
      </c>
      <c r="R68" s="238">
        <v>0</v>
      </c>
      <c r="S68" s="238">
        <v>0</v>
      </c>
      <c r="T68" s="238">
        <v>0</v>
      </c>
      <c r="U68" s="238">
        <v>0</v>
      </c>
      <c r="V68" s="238">
        <v>0</v>
      </c>
      <c r="W68" s="238">
        <v>0</v>
      </c>
      <c r="X68" s="238">
        <v>0</v>
      </c>
      <c r="Y68" s="238">
        <v>0</v>
      </c>
      <c r="Z68" s="238">
        <v>0</v>
      </c>
      <c r="AA68" s="238">
        <v>0</v>
      </c>
      <c r="AB68" s="238">
        <v>0</v>
      </c>
      <c r="AC68" s="238">
        <v>0</v>
      </c>
      <c r="AD68" s="238">
        <v>0</v>
      </c>
      <c r="AE68" s="238">
        <v>0</v>
      </c>
      <c r="AF68" s="238">
        <v>0</v>
      </c>
      <c r="AG68" s="238">
        <v>0</v>
      </c>
      <c r="AH68" s="238">
        <v>0</v>
      </c>
      <c r="AI68" s="235">
        <f t="shared" si="3"/>
        <v>0</v>
      </c>
      <c r="AJ68" s="236"/>
    </row>
    <row r="69" spans="1:36" ht="17.25" customHeight="1" x14ac:dyDescent="0.2">
      <c r="A69" s="245">
        <v>1466</v>
      </c>
      <c r="B69" s="232" t="s">
        <v>62</v>
      </c>
      <c r="C69" s="246"/>
      <c r="D69" s="238">
        <v>0</v>
      </c>
      <c r="E69" s="238">
        <v>0</v>
      </c>
      <c r="F69" s="238">
        <v>0</v>
      </c>
      <c r="G69" s="238">
        <v>0</v>
      </c>
      <c r="H69" s="238">
        <v>0</v>
      </c>
      <c r="I69" s="238">
        <v>0</v>
      </c>
      <c r="J69" s="247">
        <v>0</v>
      </c>
      <c r="K69" s="247">
        <v>0</v>
      </c>
      <c r="L69" s="247">
        <v>0</v>
      </c>
      <c r="M69" s="247">
        <v>0</v>
      </c>
      <c r="N69" s="247">
        <v>0</v>
      </c>
      <c r="O69" s="247">
        <v>0</v>
      </c>
      <c r="P69" s="247">
        <v>0</v>
      </c>
      <c r="Q69" s="247">
        <v>0</v>
      </c>
      <c r="R69" s="238">
        <v>0</v>
      </c>
      <c r="S69" s="238">
        <v>0</v>
      </c>
      <c r="T69" s="238">
        <v>0</v>
      </c>
      <c r="U69" s="238">
        <v>0</v>
      </c>
      <c r="V69" s="238">
        <v>0</v>
      </c>
      <c r="W69" s="238">
        <v>0</v>
      </c>
      <c r="X69" s="238">
        <v>0</v>
      </c>
      <c r="Y69" s="238">
        <v>0</v>
      </c>
      <c r="Z69" s="238">
        <v>0</v>
      </c>
      <c r="AA69" s="238">
        <v>1.5</v>
      </c>
      <c r="AB69" s="238">
        <v>0</v>
      </c>
      <c r="AC69" s="238">
        <v>0</v>
      </c>
      <c r="AD69" s="238">
        <v>0</v>
      </c>
      <c r="AE69" s="238">
        <v>0</v>
      </c>
      <c r="AF69" s="238">
        <v>0</v>
      </c>
      <c r="AG69" s="238">
        <v>0</v>
      </c>
      <c r="AH69" s="238">
        <v>0</v>
      </c>
      <c r="AI69" s="235">
        <f t="shared" si="3"/>
        <v>1.5</v>
      </c>
      <c r="AJ69" s="236"/>
    </row>
    <row r="70" spans="1:36" ht="17.25" customHeight="1" x14ac:dyDescent="0.2">
      <c r="A70" s="245">
        <v>1469</v>
      </c>
      <c r="B70" s="232" t="s">
        <v>63</v>
      </c>
      <c r="C70" s="246"/>
      <c r="D70" s="238">
        <v>0</v>
      </c>
      <c r="E70" s="238">
        <v>0</v>
      </c>
      <c r="F70" s="238">
        <v>0</v>
      </c>
      <c r="G70" s="238">
        <v>0</v>
      </c>
      <c r="H70" s="238">
        <v>0</v>
      </c>
      <c r="I70" s="238">
        <v>0</v>
      </c>
      <c r="J70" s="247">
        <v>0</v>
      </c>
      <c r="K70" s="247">
        <v>0</v>
      </c>
      <c r="L70" s="247">
        <v>0</v>
      </c>
      <c r="M70" s="247">
        <v>0</v>
      </c>
      <c r="N70" s="247">
        <v>0</v>
      </c>
      <c r="O70" s="247">
        <v>0</v>
      </c>
      <c r="P70" s="247">
        <v>0</v>
      </c>
      <c r="Q70" s="247">
        <v>0</v>
      </c>
      <c r="R70" s="238">
        <v>0</v>
      </c>
      <c r="S70" s="238">
        <v>0</v>
      </c>
      <c r="T70" s="238">
        <v>0</v>
      </c>
      <c r="U70" s="238">
        <v>0</v>
      </c>
      <c r="V70" s="238">
        <v>0</v>
      </c>
      <c r="W70" s="238">
        <v>0</v>
      </c>
      <c r="X70" s="238">
        <v>0</v>
      </c>
      <c r="Y70" s="238">
        <v>0</v>
      </c>
      <c r="Z70" s="238">
        <v>0</v>
      </c>
      <c r="AA70" s="238">
        <v>0</v>
      </c>
      <c r="AB70" s="238">
        <v>0</v>
      </c>
      <c r="AC70" s="238">
        <v>0</v>
      </c>
      <c r="AD70" s="238">
        <v>0</v>
      </c>
      <c r="AE70" s="238">
        <v>0</v>
      </c>
      <c r="AF70" s="238">
        <v>0</v>
      </c>
      <c r="AG70" s="238">
        <v>0</v>
      </c>
      <c r="AH70" s="238">
        <v>0</v>
      </c>
      <c r="AI70" s="235">
        <f t="shared" si="3"/>
        <v>0</v>
      </c>
      <c r="AJ70" s="236"/>
    </row>
    <row r="71" spans="1:36" ht="17.25" customHeight="1" x14ac:dyDescent="0.2">
      <c r="A71" s="245">
        <v>1505</v>
      </c>
      <c r="B71" s="232" t="s">
        <v>64</v>
      </c>
      <c r="C71" s="246"/>
      <c r="D71" s="238">
        <v>0</v>
      </c>
      <c r="E71" s="238">
        <v>0</v>
      </c>
      <c r="F71" s="238">
        <v>0</v>
      </c>
      <c r="G71" s="238">
        <v>0</v>
      </c>
      <c r="H71" s="238">
        <v>0</v>
      </c>
      <c r="I71" s="238">
        <v>0</v>
      </c>
      <c r="J71" s="247">
        <v>0</v>
      </c>
      <c r="K71" s="247">
        <v>0</v>
      </c>
      <c r="L71" s="247">
        <v>0</v>
      </c>
      <c r="M71" s="247">
        <v>0</v>
      </c>
      <c r="N71" s="247">
        <v>0</v>
      </c>
      <c r="O71" s="247">
        <v>0</v>
      </c>
      <c r="P71" s="247">
        <v>0</v>
      </c>
      <c r="Q71" s="247">
        <v>0</v>
      </c>
      <c r="R71" s="238">
        <v>0</v>
      </c>
      <c r="S71" s="238">
        <v>0</v>
      </c>
      <c r="T71" s="238">
        <v>0</v>
      </c>
      <c r="U71" s="238">
        <v>0</v>
      </c>
      <c r="V71" s="238">
        <v>0</v>
      </c>
      <c r="W71" s="238">
        <v>0</v>
      </c>
      <c r="X71" s="238">
        <v>0</v>
      </c>
      <c r="Y71" s="238">
        <v>0</v>
      </c>
      <c r="Z71" s="238">
        <v>0</v>
      </c>
      <c r="AA71" s="238">
        <v>0</v>
      </c>
      <c r="AB71" s="238">
        <v>0</v>
      </c>
      <c r="AC71" s="238">
        <v>0</v>
      </c>
      <c r="AD71" s="238">
        <v>0</v>
      </c>
      <c r="AE71" s="238">
        <v>0</v>
      </c>
      <c r="AF71" s="238">
        <v>0</v>
      </c>
      <c r="AG71" s="238">
        <v>0</v>
      </c>
      <c r="AH71" s="238">
        <v>0</v>
      </c>
      <c r="AI71" s="235">
        <f t="shared" si="3"/>
        <v>0</v>
      </c>
      <c r="AJ71" s="236"/>
    </row>
    <row r="72" spans="1:36" ht="17.25" customHeight="1" x14ac:dyDescent="0.2">
      <c r="A72" s="245">
        <v>1559</v>
      </c>
      <c r="B72" s="232" t="s">
        <v>65</v>
      </c>
      <c r="C72" s="246"/>
      <c r="D72" s="238">
        <v>0</v>
      </c>
      <c r="E72" s="238">
        <v>0</v>
      </c>
      <c r="F72" s="238">
        <v>0</v>
      </c>
      <c r="G72" s="238">
        <v>0</v>
      </c>
      <c r="H72" s="238">
        <v>0</v>
      </c>
      <c r="I72" s="238">
        <v>0</v>
      </c>
      <c r="J72" s="247">
        <v>0</v>
      </c>
      <c r="K72" s="247">
        <v>0</v>
      </c>
      <c r="L72" s="247">
        <v>0</v>
      </c>
      <c r="M72" s="247">
        <v>0</v>
      </c>
      <c r="N72" s="247">
        <v>0</v>
      </c>
      <c r="O72" s="247">
        <v>0</v>
      </c>
      <c r="P72" s="247">
        <v>0</v>
      </c>
      <c r="Q72" s="247">
        <v>0</v>
      </c>
      <c r="R72" s="238">
        <v>0</v>
      </c>
      <c r="S72" s="238">
        <v>0</v>
      </c>
      <c r="T72" s="238">
        <v>0</v>
      </c>
      <c r="U72" s="238">
        <v>0</v>
      </c>
      <c r="V72" s="238">
        <v>0</v>
      </c>
      <c r="W72" s="238">
        <v>0</v>
      </c>
      <c r="X72" s="238">
        <v>0</v>
      </c>
      <c r="Y72" s="238">
        <v>0</v>
      </c>
      <c r="Z72" s="238">
        <v>0</v>
      </c>
      <c r="AA72" s="238">
        <v>0</v>
      </c>
      <c r="AB72" s="238">
        <v>0</v>
      </c>
      <c r="AC72" s="238">
        <v>0</v>
      </c>
      <c r="AD72" s="238">
        <v>0</v>
      </c>
      <c r="AE72" s="238">
        <v>0</v>
      </c>
      <c r="AF72" s="238">
        <v>0</v>
      </c>
      <c r="AG72" s="238">
        <v>0</v>
      </c>
      <c r="AH72" s="238">
        <v>0</v>
      </c>
      <c r="AI72" s="235">
        <f t="shared" si="3"/>
        <v>0</v>
      </c>
      <c r="AJ72" s="236"/>
    </row>
    <row r="73" spans="1:36" ht="17.25" customHeight="1" x14ac:dyDescent="0.2">
      <c r="A73" s="245">
        <v>1572</v>
      </c>
      <c r="B73" s="232" t="s">
        <v>31</v>
      </c>
      <c r="C73" s="246"/>
      <c r="D73" s="238">
        <v>0</v>
      </c>
      <c r="E73" s="238">
        <v>0</v>
      </c>
      <c r="F73" s="238">
        <v>0</v>
      </c>
      <c r="G73" s="238">
        <v>0</v>
      </c>
      <c r="H73" s="238">
        <v>0</v>
      </c>
      <c r="I73" s="238">
        <v>0</v>
      </c>
      <c r="J73" s="247">
        <v>0</v>
      </c>
      <c r="K73" s="247">
        <v>0</v>
      </c>
      <c r="L73" s="247">
        <v>0</v>
      </c>
      <c r="M73" s="247">
        <v>0</v>
      </c>
      <c r="N73" s="247">
        <v>0</v>
      </c>
      <c r="O73" s="247">
        <v>0</v>
      </c>
      <c r="P73" s="247">
        <v>0</v>
      </c>
      <c r="Q73" s="247">
        <v>0</v>
      </c>
      <c r="R73" s="238">
        <v>0</v>
      </c>
      <c r="S73" s="238">
        <v>0</v>
      </c>
      <c r="T73" s="238">
        <v>0</v>
      </c>
      <c r="U73" s="238">
        <v>0</v>
      </c>
      <c r="V73" s="238">
        <v>0</v>
      </c>
      <c r="W73" s="238">
        <v>0</v>
      </c>
      <c r="X73" s="238">
        <v>0</v>
      </c>
      <c r="Y73" s="238">
        <v>0</v>
      </c>
      <c r="Z73" s="238">
        <v>0</v>
      </c>
      <c r="AA73" s="238">
        <v>0</v>
      </c>
      <c r="AB73" s="238">
        <v>0</v>
      </c>
      <c r="AC73" s="238">
        <v>0</v>
      </c>
      <c r="AD73" s="238">
        <v>0</v>
      </c>
      <c r="AE73" s="238">
        <v>0</v>
      </c>
      <c r="AF73" s="238">
        <v>0</v>
      </c>
      <c r="AG73" s="238">
        <v>0</v>
      </c>
      <c r="AH73" s="238">
        <v>0</v>
      </c>
      <c r="AI73" s="235">
        <f t="shared" si="3"/>
        <v>0</v>
      </c>
      <c r="AJ73" s="236"/>
    </row>
    <row r="74" spans="1:36" ht="17.25" customHeight="1" x14ac:dyDescent="0.2">
      <c r="A74" s="245">
        <v>1592</v>
      </c>
      <c r="B74" s="232" t="s">
        <v>66</v>
      </c>
      <c r="C74" s="246"/>
      <c r="D74" s="238">
        <v>0</v>
      </c>
      <c r="E74" s="238">
        <v>0</v>
      </c>
      <c r="F74" s="238">
        <v>0</v>
      </c>
      <c r="G74" s="238">
        <v>0</v>
      </c>
      <c r="H74" s="238">
        <v>0</v>
      </c>
      <c r="I74" s="238">
        <v>0</v>
      </c>
      <c r="J74" s="247">
        <v>0</v>
      </c>
      <c r="K74" s="247">
        <v>0</v>
      </c>
      <c r="L74" s="247">
        <v>0</v>
      </c>
      <c r="M74" s="247">
        <v>0</v>
      </c>
      <c r="N74" s="247">
        <v>0</v>
      </c>
      <c r="O74" s="247">
        <v>0</v>
      </c>
      <c r="P74" s="247">
        <v>0</v>
      </c>
      <c r="Q74" s="247">
        <v>0</v>
      </c>
      <c r="R74" s="238">
        <v>0</v>
      </c>
      <c r="S74" s="238">
        <v>0</v>
      </c>
      <c r="T74" s="238">
        <v>0</v>
      </c>
      <c r="U74" s="238">
        <v>0</v>
      </c>
      <c r="V74" s="238">
        <v>0</v>
      </c>
      <c r="W74" s="238">
        <v>0</v>
      </c>
      <c r="X74" s="238">
        <v>0</v>
      </c>
      <c r="Y74" s="238">
        <v>0</v>
      </c>
      <c r="Z74" s="238">
        <v>0</v>
      </c>
      <c r="AA74" s="238">
        <v>0</v>
      </c>
      <c r="AB74" s="238">
        <v>0</v>
      </c>
      <c r="AC74" s="238">
        <v>0</v>
      </c>
      <c r="AD74" s="238">
        <v>0</v>
      </c>
      <c r="AE74" s="238">
        <v>0</v>
      </c>
      <c r="AF74" s="238">
        <v>0</v>
      </c>
      <c r="AG74" s="238">
        <v>0</v>
      </c>
      <c r="AH74" s="238">
        <v>0</v>
      </c>
      <c r="AI74" s="235">
        <f t="shared" si="3"/>
        <v>0</v>
      </c>
      <c r="AJ74" s="236"/>
    </row>
    <row r="75" spans="1:36" ht="17.25" customHeight="1" x14ac:dyDescent="0.2">
      <c r="A75" s="245">
        <v>1597</v>
      </c>
      <c r="B75" s="232" t="s">
        <v>67</v>
      </c>
      <c r="C75" s="246"/>
      <c r="D75" s="238">
        <v>0</v>
      </c>
      <c r="E75" s="238">
        <v>0</v>
      </c>
      <c r="F75" s="238">
        <v>0</v>
      </c>
      <c r="G75" s="238">
        <v>0</v>
      </c>
      <c r="H75" s="238">
        <v>0</v>
      </c>
      <c r="I75" s="238">
        <v>0</v>
      </c>
      <c r="J75" s="247">
        <v>0</v>
      </c>
      <c r="K75" s="247">
        <v>0</v>
      </c>
      <c r="L75" s="247">
        <v>0</v>
      </c>
      <c r="M75" s="247">
        <v>0</v>
      </c>
      <c r="N75" s="247">
        <v>0</v>
      </c>
      <c r="O75" s="247">
        <v>0</v>
      </c>
      <c r="P75" s="247">
        <v>0</v>
      </c>
      <c r="Q75" s="247">
        <v>0</v>
      </c>
      <c r="R75" s="238">
        <v>0</v>
      </c>
      <c r="S75" s="238">
        <v>0</v>
      </c>
      <c r="T75" s="238">
        <v>0</v>
      </c>
      <c r="U75" s="238">
        <v>0</v>
      </c>
      <c r="V75" s="238">
        <v>0</v>
      </c>
      <c r="W75" s="238">
        <v>0</v>
      </c>
      <c r="X75" s="238">
        <v>0</v>
      </c>
      <c r="Y75" s="238">
        <v>0</v>
      </c>
      <c r="Z75" s="238">
        <v>0</v>
      </c>
      <c r="AA75" s="238">
        <v>0</v>
      </c>
      <c r="AB75" s="238">
        <v>0</v>
      </c>
      <c r="AC75" s="238">
        <v>0</v>
      </c>
      <c r="AD75" s="238">
        <v>0</v>
      </c>
      <c r="AE75" s="238">
        <v>0</v>
      </c>
      <c r="AF75" s="238">
        <v>0</v>
      </c>
      <c r="AG75" s="238">
        <v>0</v>
      </c>
      <c r="AH75" s="238">
        <v>0</v>
      </c>
      <c r="AI75" s="235">
        <f t="shared" si="3"/>
        <v>0</v>
      </c>
      <c r="AJ75" s="236"/>
    </row>
    <row r="76" spans="1:36" ht="17.25" customHeight="1" x14ac:dyDescent="0.2">
      <c r="A76" s="245">
        <v>1630</v>
      </c>
      <c r="B76" s="232" t="s">
        <v>68</v>
      </c>
      <c r="C76" s="246"/>
      <c r="D76" s="238">
        <v>0</v>
      </c>
      <c r="E76" s="238">
        <v>0</v>
      </c>
      <c r="F76" s="238">
        <v>0</v>
      </c>
      <c r="G76" s="238">
        <v>0</v>
      </c>
      <c r="H76" s="238">
        <v>0</v>
      </c>
      <c r="I76" s="238">
        <v>0</v>
      </c>
      <c r="J76" s="247">
        <v>0</v>
      </c>
      <c r="K76" s="247">
        <v>0</v>
      </c>
      <c r="L76" s="247">
        <v>0</v>
      </c>
      <c r="M76" s="247">
        <v>0</v>
      </c>
      <c r="N76" s="247">
        <v>0</v>
      </c>
      <c r="O76" s="247">
        <v>0</v>
      </c>
      <c r="P76" s="247">
        <v>0</v>
      </c>
      <c r="Q76" s="247">
        <v>0</v>
      </c>
      <c r="R76" s="238">
        <v>0</v>
      </c>
      <c r="S76" s="238">
        <v>0</v>
      </c>
      <c r="T76" s="238">
        <v>0</v>
      </c>
      <c r="U76" s="238">
        <v>0</v>
      </c>
      <c r="V76" s="238">
        <v>0</v>
      </c>
      <c r="W76" s="238">
        <v>0</v>
      </c>
      <c r="X76" s="238">
        <v>0</v>
      </c>
      <c r="Y76" s="238">
        <v>0</v>
      </c>
      <c r="Z76" s="238">
        <v>0</v>
      </c>
      <c r="AA76" s="238">
        <v>0</v>
      </c>
      <c r="AB76" s="238">
        <v>0</v>
      </c>
      <c r="AC76" s="238">
        <v>0</v>
      </c>
      <c r="AD76" s="238">
        <v>0</v>
      </c>
      <c r="AE76" s="238">
        <v>0</v>
      </c>
      <c r="AF76" s="238">
        <v>0</v>
      </c>
      <c r="AG76" s="238">
        <v>0</v>
      </c>
      <c r="AH76" s="238">
        <v>0</v>
      </c>
      <c r="AI76" s="235">
        <f t="shared" si="3"/>
        <v>0</v>
      </c>
      <c r="AJ76" s="236"/>
    </row>
    <row r="77" spans="1:36" ht="17.25" customHeight="1" x14ac:dyDescent="0.2">
      <c r="A77" s="245">
        <v>1632</v>
      </c>
      <c r="B77" s="232" t="s">
        <v>69</v>
      </c>
      <c r="C77" s="246"/>
      <c r="D77" s="238">
        <v>0</v>
      </c>
      <c r="E77" s="238">
        <v>0</v>
      </c>
      <c r="F77" s="238">
        <v>0</v>
      </c>
      <c r="G77" s="238">
        <v>0</v>
      </c>
      <c r="H77" s="238">
        <v>0</v>
      </c>
      <c r="I77" s="238">
        <v>0</v>
      </c>
      <c r="J77" s="247">
        <v>0</v>
      </c>
      <c r="K77" s="247">
        <v>0</v>
      </c>
      <c r="L77" s="247">
        <v>0</v>
      </c>
      <c r="M77" s="247">
        <v>0</v>
      </c>
      <c r="N77" s="247">
        <v>0</v>
      </c>
      <c r="O77" s="247">
        <v>0</v>
      </c>
      <c r="P77" s="247">
        <v>0</v>
      </c>
      <c r="Q77" s="247">
        <v>0</v>
      </c>
      <c r="R77" s="238">
        <v>0</v>
      </c>
      <c r="S77" s="238">
        <v>0</v>
      </c>
      <c r="T77" s="238">
        <v>0</v>
      </c>
      <c r="U77" s="238">
        <v>0</v>
      </c>
      <c r="V77" s="238">
        <v>0</v>
      </c>
      <c r="W77" s="238">
        <v>0</v>
      </c>
      <c r="X77" s="238">
        <v>0</v>
      </c>
      <c r="Y77" s="238">
        <v>0</v>
      </c>
      <c r="Z77" s="238">
        <v>0</v>
      </c>
      <c r="AA77" s="238">
        <v>0</v>
      </c>
      <c r="AB77" s="238">
        <v>0</v>
      </c>
      <c r="AC77" s="238">
        <v>0</v>
      </c>
      <c r="AD77" s="238">
        <v>0</v>
      </c>
      <c r="AE77" s="238">
        <v>0</v>
      </c>
      <c r="AF77" s="238">
        <v>0</v>
      </c>
      <c r="AG77" s="238">
        <v>0</v>
      </c>
      <c r="AH77" s="238">
        <v>0</v>
      </c>
      <c r="AI77" s="235">
        <f t="shared" si="3"/>
        <v>0</v>
      </c>
      <c r="AJ77" s="236"/>
    </row>
    <row r="78" spans="1:36" ht="17.25" customHeight="1" x14ac:dyDescent="0.2">
      <c r="A78" s="245">
        <v>1634</v>
      </c>
      <c r="B78" s="232" t="s">
        <v>89</v>
      </c>
      <c r="C78" s="246"/>
      <c r="D78" s="238">
        <v>0</v>
      </c>
      <c r="E78" s="238">
        <v>0</v>
      </c>
      <c r="F78" s="238">
        <v>0</v>
      </c>
      <c r="G78" s="238">
        <v>0</v>
      </c>
      <c r="H78" s="238">
        <v>0</v>
      </c>
      <c r="I78" s="238">
        <v>0</v>
      </c>
      <c r="J78" s="247">
        <v>0</v>
      </c>
      <c r="K78" s="247">
        <v>0.3</v>
      </c>
      <c r="L78" s="247">
        <v>0</v>
      </c>
      <c r="M78" s="247">
        <v>0</v>
      </c>
      <c r="N78" s="247">
        <v>0</v>
      </c>
      <c r="O78" s="247">
        <v>0</v>
      </c>
      <c r="P78" s="247">
        <v>0</v>
      </c>
      <c r="Q78" s="247">
        <v>0</v>
      </c>
      <c r="R78" s="238">
        <v>0</v>
      </c>
      <c r="S78" s="238">
        <v>0</v>
      </c>
      <c r="T78" s="238">
        <v>0</v>
      </c>
      <c r="U78" s="238">
        <v>0</v>
      </c>
      <c r="V78" s="238">
        <v>0</v>
      </c>
      <c r="W78" s="238">
        <v>0</v>
      </c>
      <c r="X78" s="238">
        <v>0</v>
      </c>
      <c r="Y78" s="238">
        <v>0</v>
      </c>
      <c r="Z78" s="238">
        <v>0</v>
      </c>
      <c r="AA78" s="238">
        <v>0</v>
      </c>
      <c r="AB78" s="238">
        <v>0</v>
      </c>
      <c r="AC78" s="238">
        <v>0</v>
      </c>
      <c r="AD78" s="238">
        <v>0</v>
      </c>
      <c r="AE78" s="238">
        <v>0</v>
      </c>
      <c r="AF78" s="238">
        <v>0</v>
      </c>
      <c r="AG78" s="238">
        <v>0</v>
      </c>
      <c r="AH78" s="238">
        <v>0</v>
      </c>
      <c r="AI78" s="235">
        <f t="shared" si="3"/>
        <v>0.3</v>
      </c>
      <c r="AJ78" s="236"/>
    </row>
    <row r="79" spans="1:36" ht="17.25" customHeight="1" x14ac:dyDescent="0.2">
      <c r="A79" s="245">
        <v>1640</v>
      </c>
      <c r="B79" s="232" t="s">
        <v>70</v>
      </c>
      <c r="C79" s="246"/>
      <c r="D79" s="238">
        <v>0</v>
      </c>
      <c r="E79" s="238">
        <v>0</v>
      </c>
      <c r="F79" s="238">
        <v>0</v>
      </c>
      <c r="G79" s="238">
        <v>0</v>
      </c>
      <c r="H79" s="238">
        <v>0</v>
      </c>
      <c r="I79" s="238">
        <v>0</v>
      </c>
      <c r="J79" s="247">
        <v>0</v>
      </c>
      <c r="K79" s="247">
        <v>0</v>
      </c>
      <c r="L79" s="247">
        <v>0</v>
      </c>
      <c r="M79" s="247">
        <v>0</v>
      </c>
      <c r="N79" s="247">
        <v>0</v>
      </c>
      <c r="O79" s="247">
        <v>0</v>
      </c>
      <c r="P79" s="247">
        <v>0.2</v>
      </c>
      <c r="Q79" s="247">
        <v>0</v>
      </c>
      <c r="R79" s="238">
        <v>0</v>
      </c>
      <c r="S79" s="238">
        <v>0</v>
      </c>
      <c r="T79" s="238">
        <v>0</v>
      </c>
      <c r="U79" s="238">
        <v>0</v>
      </c>
      <c r="V79" s="238">
        <v>0</v>
      </c>
      <c r="W79" s="238">
        <v>0</v>
      </c>
      <c r="X79" s="238">
        <v>0</v>
      </c>
      <c r="Y79" s="238">
        <v>0</v>
      </c>
      <c r="Z79" s="238">
        <v>0</v>
      </c>
      <c r="AA79" s="238">
        <v>0</v>
      </c>
      <c r="AB79" s="238">
        <v>0</v>
      </c>
      <c r="AC79" s="238">
        <v>0</v>
      </c>
      <c r="AD79" s="238">
        <v>0</v>
      </c>
      <c r="AE79" s="238">
        <v>0</v>
      </c>
      <c r="AF79" s="238">
        <v>0</v>
      </c>
      <c r="AG79" s="238">
        <v>0</v>
      </c>
      <c r="AH79" s="238">
        <v>0</v>
      </c>
      <c r="AI79" s="235">
        <f t="shared" si="3"/>
        <v>0.2</v>
      </c>
      <c r="AJ79" s="236"/>
    </row>
    <row r="80" spans="1:36" ht="17.25" customHeight="1" x14ac:dyDescent="0.2">
      <c r="A80" s="245">
        <v>1666</v>
      </c>
      <c r="B80" s="232" t="s">
        <v>71</v>
      </c>
      <c r="C80" s="246"/>
      <c r="D80" s="238">
        <v>0</v>
      </c>
      <c r="E80" s="238">
        <v>0</v>
      </c>
      <c r="F80" s="238">
        <v>0</v>
      </c>
      <c r="G80" s="238">
        <v>0</v>
      </c>
      <c r="H80" s="238">
        <v>0</v>
      </c>
      <c r="I80" s="238">
        <v>0</v>
      </c>
      <c r="J80" s="247">
        <v>0</v>
      </c>
      <c r="K80" s="247">
        <v>0</v>
      </c>
      <c r="L80" s="247">
        <v>0</v>
      </c>
      <c r="M80" s="247">
        <v>0</v>
      </c>
      <c r="N80" s="247">
        <v>0</v>
      </c>
      <c r="O80" s="247">
        <v>0</v>
      </c>
      <c r="P80" s="247">
        <v>0</v>
      </c>
      <c r="Q80" s="247">
        <v>0</v>
      </c>
      <c r="R80" s="238">
        <v>0</v>
      </c>
      <c r="S80" s="238">
        <v>0</v>
      </c>
      <c r="T80" s="238">
        <v>0</v>
      </c>
      <c r="U80" s="238">
        <v>0</v>
      </c>
      <c r="V80" s="238">
        <v>0</v>
      </c>
      <c r="W80" s="238">
        <v>0</v>
      </c>
      <c r="X80" s="238">
        <v>0</v>
      </c>
      <c r="Y80" s="238">
        <v>0</v>
      </c>
      <c r="Z80" s="238">
        <v>0</v>
      </c>
      <c r="AA80" s="238">
        <v>0</v>
      </c>
      <c r="AB80" s="238">
        <v>0</v>
      </c>
      <c r="AC80" s="238">
        <v>0</v>
      </c>
      <c r="AD80" s="238">
        <v>0</v>
      </c>
      <c r="AE80" s="238">
        <v>0</v>
      </c>
      <c r="AF80" s="238">
        <v>0</v>
      </c>
      <c r="AG80" s="238">
        <v>0</v>
      </c>
      <c r="AH80" s="238">
        <v>0</v>
      </c>
      <c r="AI80" s="235">
        <f t="shared" si="3"/>
        <v>0</v>
      </c>
      <c r="AJ80" s="236"/>
    </row>
    <row r="81" spans="1:36" ht="30" customHeight="1" x14ac:dyDescent="0.2">
      <c r="A81" s="245">
        <v>1668</v>
      </c>
      <c r="B81" s="232" t="s">
        <v>72</v>
      </c>
      <c r="C81" s="246"/>
      <c r="D81" s="238">
        <v>0</v>
      </c>
      <c r="E81" s="238">
        <v>0</v>
      </c>
      <c r="F81" s="238">
        <v>0</v>
      </c>
      <c r="G81" s="238">
        <v>0.2</v>
      </c>
      <c r="H81" s="238">
        <v>0</v>
      </c>
      <c r="I81" s="238">
        <v>0</v>
      </c>
      <c r="J81" s="247">
        <v>0</v>
      </c>
      <c r="K81" s="247">
        <v>0</v>
      </c>
      <c r="L81" s="247">
        <v>0</v>
      </c>
      <c r="M81" s="247">
        <v>0</v>
      </c>
      <c r="N81" s="247">
        <v>0</v>
      </c>
      <c r="O81" s="247">
        <v>0</v>
      </c>
      <c r="P81" s="247">
        <v>0</v>
      </c>
      <c r="Q81" s="247">
        <v>0</v>
      </c>
      <c r="R81" s="238">
        <v>0</v>
      </c>
      <c r="S81" s="238">
        <v>0</v>
      </c>
      <c r="T81" s="238">
        <v>0</v>
      </c>
      <c r="U81" s="238">
        <v>0</v>
      </c>
      <c r="V81" s="238">
        <v>0</v>
      </c>
      <c r="W81" s="238">
        <v>0</v>
      </c>
      <c r="X81" s="238">
        <v>0</v>
      </c>
      <c r="Y81" s="238">
        <v>0</v>
      </c>
      <c r="Z81" s="238">
        <v>0</v>
      </c>
      <c r="AA81" s="238">
        <v>0</v>
      </c>
      <c r="AB81" s="238">
        <v>0</v>
      </c>
      <c r="AC81" s="238">
        <v>0</v>
      </c>
      <c r="AD81" s="238">
        <v>0</v>
      </c>
      <c r="AE81" s="238">
        <v>0</v>
      </c>
      <c r="AF81" s="238">
        <v>0</v>
      </c>
      <c r="AG81" s="238">
        <v>0</v>
      </c>
      <c r="AH81" s="238">
        <v>0</v>
      </c>
      <c r="AI81" s="235">
        <f t="shared" si="3"/>
        <v>0.2</v>
      </c>
      <c r="AJ81" s="236"/>
    </row>
    <row r="82" spans="1:36" ht="25.5" customHeight="1" x14ac:dyDescent="0.2">
      <c r="A82" s="245">
        <v>1674</v>
      </c>
      <c r="B82" s="232" t="s">
        <v>73</v>
      </c>
      <c r="C82" s="246"/>
      <c r="D82" s="238">
        <v>0</v>
      </c>
      <c r="E82" s="238">
        <v>0</v>
      </c>
      <c r="F82" s="238">
        <v>0</v>
      </c>
      <c r="G82" s="238">
        <v>0</v>
      </c>
      <c r="H82" s="238">
        <v>0</v>
      </c>
      <c r="I82" s="238">
        <v>0</v>
      </c>
      <c r="J82" s="247">
        <v>0</v>
      </c>
      <c r="K82" s="247">
        <v>0</v>
      </c>
      <c r="L82" s="247">
        <v>0</v>
      </c>
      <c r="M82" s="247">
        <v>0</v>
      </c>
      <c r="N82" s="247">
        <v>0</v>
      </c>
      <c r="O82" s="247">
        <v>0</v>
      </c>
      <c r="P82" s="247">
        <v>0</v>
      </c>
      <c r="Q82" s="247">
        <v>0</v>
      </c>
      <c r="R82" s="238">
        <v>0</v>
      </c>
      <c r="S82" s="238">
        <v>0</v>
      </c>
      <c r="T82" s="238">
        <v>0</v>
      </c>
      <c r="U82" s="238">
        <v>0</v>
      </c>
      <c r="V82" s="238">
        <v>0</v>
      </c>
      <c r="W82" s="238">
        <v>0</v>
      </c>
      <c r="X82" s="238">
        <v>0</v>
      </c>
      <c r="Y82" s="238">
        <v>0</v>
      </c>
      <c r="Z82" s="238">
        <v>0</v>
      </c>
      <c r="AA82" s="238">
        <v>0</v>
      </c>
      <c r="AB82" s="238">
        <v>0</v>
      </c>
      <c r="AC82" s="238">
        <v>0</v>
      </c>
      <c r="AD82" s="238">
        <v>0</v>
      </c>
      <c r="AE82" s="238">
        <v>0</v>
      </c>
      <c r="AF82" s="238">
        <v>0</v>
      </c>
      <c r="AG82" s="238">
        <v>0</v>
      </c>
      <c r="AH82" s="238">
        <v>0</v>
      </c>
      <c r="AI82" s="235">
        <f t="shared" si="3"/>
        <v>0</v>
      </c>
      <c r="AJ82" s="236"/>
    </row>
    <row r="83" spans="1:36" ht="17.25" customHeight="1" x14ac:dyDescent="0.2">
      <c r="A83" s="245">
        <v>1686</v>
      </c>
      <c r="B83" s="232" t="s">
        <v>74</v>
      </c>
      <c r="C83" s="246"/>
      <c r="D83" s="238">
        <v>0</v>
      </c>
      <c r="E83" s="238">
        <v>0</v>
      </c>
      <c r="F83" s="238">
        <v>0</v>
      </c>
      <c r="G83" s="238">
        <v>0</v>
      </c>
      <c r="H83" s="238">
        <v>0</v>
      </c>
      <c r="I83" s="238">
        <v>0</v>
      </c>
      <c r="J83" s="247">
        <v>0</v>
      </c>
      <c r="K83" s="247">
        <v>0</v>
      </c>
      <c r="L83" s="247">
        <v>0</v>
      </c>
      <c r="M83" s="247">
        <v>0</v>
      </c>
      <c r="N83" s="247">
        <v>0</v>
      </c>
      <c r="O83" s="247">
        <v>0</v>
      </c>
      <c r="P83" s="247">
        <v>0</v>
      </c>
      <c r="Q83" s="247">
        <v>0</v>
      </c>
      <c r="R83" s="238">
        <v>0</v>
      </c>
      <c r="S83" s="238">
        <v>0</v>
      </c>
      <c r="T83" s="238">
        <v>0</v>
      </c>
      <c r="U83" s="238">
        <v>0</v>
      </c>
      <c r="V83" s="238">
        <v>0</v>
      </c>
      <c r="W83" s="238">
        <v>0</v>
      </c>
      <c r="X83" s="238">
        <v>0</v>
      </c>
      <c r="Y83" s="238">
        <v>0</v>
      </c>
      <c r="Z83" s="238">
        <v>0</v>
      </c>
      <c r="AA83" s="238">
        <v>0</v>
      </c>
      <c r="AB83" s="238">
        <v>0</v>
      </c>
      <c r="AC83" s="238">
        <v>0</v>
      </c>
      <c r="AD83" s="238">
        <v>0</v>
      </c>
      <c r="AE83" s="238">
        <v>0</v>
      </c>
      <c r="AF83" s="238">
        <v>0</v>
      </c>
      <c r="AG83" s="238">
        <v>0</v>
      </c>
      <c r="AH83" s="238">
        <v>0</v>
      </c>
      <c r="AI83" s="235">
        <f t="shared" si="3"/>
        <v>0</v>
      </c>
      <c r="AJ83" s="236"/>
    </row>
    <row r="84" spans="1:36" ht="17.25" customHeight="1" x14ac:dyDescent="0.2">
      <c r="A84" s="245">
        <v>1690</v>
      </c>
      <c r="B84" s="232" t="s">
        <v>37</v>
      </c>
      <c r="C84" s="246"/>
      <c r="D84" s="238">
        <v>0</v>
      </c>
      <c r="E84" s="238">
        <v>0</v>
      </c>
      <c r="F84" s="238">
        <v>0</v>
      </c>
      <c r="G84" s="238">
        <v>0</v>
      </c>
      <c r="H84" s="238">
        <v>0</v>
      </c>
      <c r="I84" s="238">
        <v>0</v>
      </c>
      <c r="J84" s="247">
        <v>0</v>
      </c>
      <c r="K84" s="247">
        <v>0</v>
      </c>
      <c r="L84" s="247">
        <v>0</v>
      </c>
      <c r="M84" s="247">
        <v>0</v>
      </c>
      <c r="N84" s="247">
        <v>0</v>
      </c>
      <c r="O84" s="247">
        <v>0</v>
      </c>
      <c r="P84" s="247">
        <v>0</v>
      </c>
      <c r="Q84" s="247">
        <v>0</v>
      </c>
      <c r="R84" s="238">
        <v>0</v>
      </c>
      <c r="S84" s="238">
        <v>0</v>
      </c>
      <c r="T84" s="238">
        <v>0</v>
      </c>
      <c r="U84" s="238">
        <v>0</v>
      </c>
      <c r="V84" s="238">
        <v>0</v>
      </c>
      <c r="W84" s="238">
        <v>0</v>
      </c>
      <c r="X84" s="238">
        <v>0</v>
      </c>
      <c r="Y84" s="238">
        <v>0</v>
      </c>
      <c r="Z84" s="238">
        <v>0</v>
      </c>
      <c r="AA84" s="238">
        <v>0</v>
      </c>
      <c r="AB84" s="238">
        <v>0</v>
      </c>
      <c r="AC84" s="238">
        <v>0</v>
      </c>
      <c r="AD84" s="238">
        <v>0</v>
      </c>
      <c r="AE84" s="238">
        <v>0</v>
      </c>
      <c r="AF84" s="238">
        <v>0</v>
      </c>
      <c r="AG84" s="238">
        <v>0</v>
      </c>
      <c r="AH84" s="238">
        <v>0</v>
      </c>
      <c r="AI84" s="235">
        <f t="shared" si="3"/>
        <v>0</v>
      </c>
      <c r="AJ84" s="236"/>
    </row>
    <row r="85" spans="1:36" ht="17.25" customHeight="1" x14ac:dyDescent="0.2">
      <c r="A85" s="245">
        <v>1800</v>
      </c>
      <c r="B85" s="232" t="s">
        <v>75</v>
      </c>
      <c r="C85" s="246"/>
      <c r="D85" s="238">
        <v>0</v>
      </c>
      <c r="E85" s="238">
        <v>0</v>
      </c>
      <c r="F85" s="238">
        <v>0</v>
      </c>
      <c r="G85" s="238">
        <v>0</v>
      </c>
      <c r="H85" s="238">
        <v>0</v>
      </c>
      <c r="I85" s="238">
        <v>0</v>
      </c>
      <c r="J85" s="247">
        <v>0</v>
      </c>
      <c r="K85" s="247">
        <v>0</v>
      </c>
      <c r="L85" s="247">
        <v>0</v>
      </c>
      <c r="M85" s="247">
        <v>0</v>
      </c>
      <c r="N85" s="247">
        <v>0</v>
      </c>
      <c r="O85" s="247">
        <v>0</v>
      </c>
      <c r="P85" s="247">
        <v>0</v>
      </c>
      <c r="Q85" s="247">
        <v>0</v>
      </c>
      <c r="R85" s="238">
        <v>0</v>
      </c>
      <c r="S85" s="238">
        <v>0</v>
      </c>
      <c r="T85" s="238">
        <v>0</v>
      </c>
      <c r="U85" s="238">
        <v>0</v>
      </c>
      <c r="V85" s="238">
        <v>0</v>
      </c>
      <c r="W85" s="238">
        <v>0</v>
      </c>
      <c r="X85" s="238">
        <v>0</v>
      </c>
      <c r="Y85" s="238">
        <v>0</v>
      </c>
      <c r="Z85" s="238">
        <v>0</v>
      </c>
      <c r="AA85" s="238">
        <v>0</v>
      </c>
      <c r="AB85" s="238">
        <v>0</v>
      </c>
      <c r="AC85" s="238">
        <v>0</v>
      </c>
      <c r="AD85" s="238">
        <v>0</v>
      </c>
      <c r="AE85" s="238">
        <v>0</v>
      </c>
      <c r="AF85" s="238">
        <v>0</v>
      </c>
      <c r="AG85" s="238">
        <v>0</v>
      </c>
      <c r="AH85" s="238">
        <v>0</v>
      </c>
      <c r="AI85" s="235">
        <f t="shared" si="3"/>
        <v>0</v>
      </c>
      <c r="AJ85" s="236"/>
    </row>
    <row r="86" spans="1:36" ht="17.25" customHeight="1" x14ac:dyDescent="0.2">
      <c r="A86" s="245">
        <v>1810</v>
      </c>
      <c r="B86" s="232" t="s">
        <v>76</v>
      </c>
      <c r="C86" s="246"/>
      <c r="D86" s="238">
        <v>0</v>
      </c>
      <c r="E86" s="238">
        <v>0</v>
      </c>
      <c r="F86" s="238">
        <v>0</v>
      </c>
      <c r="G86" s="238">
        <v>0</v>
      </c>
      <c r="H86" s="238">
        <v>0</v>
      </c>
      <c r="I86" s="238">
        <v>0</v>
      </c>
      <c r="J86" s="247">
        <v>0</v>
      </c>
      <c r="K86" s="247">
        <v>0</v>
      </c>
      <c r="L86" s="247">
        <v>0</v>
      </c>
      <c r="M86" s="247">
        <v>0</v>
      </c>
      <c r="N86" s="247">
        <v>0</v>
      </c>
      <c r="O86" s="247">
        <v>0</v>
      </c>
      <c r="P86" s="247">
        <v>0</v>
      </c>
      <c r="Q86" s="247">
        <v>0.1</v>
      </c>
      <c r="R86" s="238">
        <v>0</v>
      </c>
      <c r="S86" s="238">
        <v>0</v>
      </c>
      <c r="T86" s="238">
        <v>0</v>
      </c>
      <c r="U86" s="238">
        <v>0</v>
      </c>
      <c r="V86" s="238">
        <v>0</v>
      </c>
      <c r="W86" s="238">
        <v>0</v>
      </c>
      <c r="X86" s="238">
        <v>0</v>
      </c>
      <c r="Y86" s="238">
        <v>0</v>
      </c>
      <c r="Z86" s="238">
        <v>0</v>
      </c>
      <c r="AA86" s="238">
        <v>0</v>
      </c>
      <c r="AB86" s="238">
        <v>0</v>
      </c>
      <c r="AC86" s="238">
        <v>0</v>
      </c>
      <c r="AD86" s="238">
        <v>0</v>
      </c>
      <c r="AE86" s="238">
        <v>0</v>
      </c>
      <c r="AF86" s="238">
        <v>0</v>
      </c>
      <c r="AG86" s="238">
        <v>0</v>
      </c>
      <c r="AH86" s="238">
        <v>0</v>
      </c>
      <c r="AI86" s="235">
        <f t="shared" si="3"/>
        <v>0.1</v>
      </c>
      <c r="AJ86" s="236"/>
    </row>
    <row r="87" spans="1:36" ht="17.25" customHeight="1" x14ac:dyDescent="0.2">
      <c r="A87" s="245">
        <v>1889</v>
      </c>
      <c r="B87" s="232" t="s">
        <v>77</v>
      </c>
      <c r="C87" s="246"/>
      <c r="D87" s="238">
        <v>0</v>
      </c>
      <c r="E87" s="238">
        <v>0</v>
      </c>
      <c r="F87" s="238">
        <v>0</v>
      </c>
      <c r="G87" s="238">
        <v>0</v>
      </c>
      <c r="H87" s="238">
        <v>0</v>
      </c>
      <c r="I87" s="238">
        <v>0</v>
      </c>
      <c r="J87" s="247">
        <v>0</v>
      </c>
      <c r="K87" s="247">
        <v>0</v>
      </c>
      <c r="L87" s="247">
        <v>0</v>
      </c>
      <c r="M87" s="247">
        <v>0</v>
      </c>
      <c r="N87" s="247">
        <v>0</v>
      </c>
      <c r="O87" s="247">
        <v>0</v>
      </c>
      <c r="P87" s="247">
        <v>0</v>
      </c>
      <c r="Q87" s="247">
        <v>0</v>
      </c>
      <c r="R87" s="238">
        <v>0</v>
      </c>
      <c r="S87" s="238">
        <v>0</v>
      </c>
      <c r="T87" s="238">
        <v>0</v>
      </c>
      <c r="U87" s="238">
        <v>0</v>
      </c>
      <c r="V87" s="238">
        <v>0</v>
      </c>
      <c r="W87" s="238">
        <v>0</v>
      </c>
      <c r="X87" s="238">
        <v>0</v>
      </c>
      <c r="Y87" s="238">
        <v>0</v>
      </c>
      <c r="Z87" s="238">
        <v>0</v>
      </c>
      <c r="AA87" s="238">
        <v>0</v>
      </c>
      <c r="AB87" s="238">
        <v>0</v>
      </c>
      <c r="AC87" s="238">
        <v>0</v>
      </c>
      <c r="AD87" s="238">
        <v>0</v>
      </c>
      <c r="AE87" s="238">
        <v>0</v>
      </c>
      <c r="AF87" s="238">
        <v>0</v>
      </c>
      <c r="AG87" s="238">
        <v>0</v>
      </c>
      <c r="AH87" s="238">
        <v>0</v>
      </c>
      <c r="AI87" s="235">
        <f t="shared" si="3"/>
        <v>0</v>
      </c>
      <c r="AJ87" s="236"/>
    </row>
    <row r="88" spans="1:36" ht="8.25" customHeight="1" x14ac:dyDescent="0.2">
      <c r="C88" s="248"/>
      <c r="AI88" s="249"/>
      <c r="AJ88" s="250"/>
    </row>
    <row r="89" spans="1:36" ht="17.25" customHeight="1" x14ac:dyDescent="0.2">
      <c r="B89" s="251" t="s">
        <v>78</v>
      </c>
      <c r="C89" s="252">
        <v>2.6</v>
      </c>
      <c r="D89" s="253">
        <v>0</v>
      </c>
      <c r="E89" s="253">
        <v>0</v>
      </c>
      <c r="F89" s="253">
        <v>0</v>
      </c>
      <c r="G89" s="253">
        <v>0</v>
      </c>
      <c r="H89" s="253">
        <v>0</v>
      </c>
      <c r="I89" s="253">
        <v>0</v>
      </c>
      <c r="J89" s="253">
        <v>0</v>
      </c>
      <c r="K89" s="253">
        <v>0</v>
      </c>
      <c r="L89" s="253">
        <v>0</v>
      </c>
      <c r="M89" s="253">
        <v>0</v>
      </c>
      <c r="N89" s="253">
        <v>0</v>
      </c>
      <c r="O89" s="253">
        <v>0</v>
      </c>
      <c r="P89" s="253">
        <v>0</v>
      </c>
      <c r="Q89" s="253">
        <v>0</v>
      </c>
      <c r="R89" s="253">
        <v>0</v>
      </c>
      <c r="S89" s="253">
        <v>0</v>
      </c>
      <c r="T89" s="253">
        <v>0</v>
      </c>
      <c r="U89" s="253">
        <v>0</v>
      </c>
      <c r="V89" s="253">
        <v>0</v>
      </c>
      <c r="W89" s="253">
        <v>0</v>
      </c>
      <c r="X89" s="253">
        <v>0</v>
      </c>
      <c r="Y89" s="253">
        <v>0</v>
      </c>
      <c r="Z89" s="253">
        <v>0</v>
      </c>
      <c r="AA89" s="253">
        <v>0.1</v>
      </c>
      <c r="AB89" s="253">
        <v>0</v>
      </c>
      <c r="AC89" s="253">
        <v>0</v>
      </c>
      <c r="AD89" s="253">
        <v>0</v>
      </c>
      <c r="AE89" s="253">
        <v>0</v>
      </c>
      <c r="AF89" s="253">
        <v>0</v>
      </c>
      <c r="AG89" s="253">
        <v>0</v>
      </c>
      <c r="AH89" s="253">
        <v>0</v>
      </c>
      <c r="AI89" s="228">
        <f>SUM(D89:AH89)</f>
        <v>0.1</v>
      </c>
      <c r="AJ89" s="254">
        <f>AI89/C89</f>
        <v>3.8461538461538464E-2</v>
      </c>
    </row>
    <row r="90" spans="1:36" s="255" customFormat="1" ht="12.75" customHeight="1" x14ac:dyDescent="0.2">
      <c r="B90" s="256"/>
      <c r="C90" s="257"/>
      <c r="E90" s="258"/>
      <c r="F90" s="258"/>
      <c r="G90" s="259"/>
      <c r="H90" s="258" t="s">
        <v>79</v>
      </c>
      <c r="I90" s="260"/>
      <c r="K90" s="261"/>
      <c r="L90" s="258" t="s">
        <v>103</v>
      </c>
      <c r="M90" s="260"/>
      <c r="N90" s="260"/>
      <c r="O90" s="260"/>
      <c r="P90" s="258" t="s">
        <v>81</v>
      </c>
      <c r="Q90" s="260"/>
      <c r="R90" s="260"/>
      <c r="S90" s="260"/>
      <c r="T90" s="260"/>
      <c r="U90" s="260" t="s">
        <v>82</v>
      </c>
      <c r="W90" s="260"/>
      <c r="X90" s="260"/>
      <c r="Y90" s="260"/>
      <c r="Z90" s="260"/>
      <c r="AA90" s="260"/>
      <c r="AB90" s="260"/>
      <c r="AC90" s="260"/>
      <c r="AD90" s="260"/>
      <c r="AE90" s="260"/>
      <c r="AF90" s="260"/>
      <c r="AG90" s="260"/>
      <c r="AH90" s="260"/>
      <c r="AI90" s="260"/>
      <c r="AJ90" s="260"/>
    </row>
    <row r="91" spans="1:36" x14ac:dyDescent="0.2">
      <c r="AI91" s="262"/>
      <c r="AJ91" s="263"/>
    </row>
    <row r="92" spans="1:36" x14ac:dyDescent="0.2">
      <c r="AI92" s="262"/>
      <c r="AJ92" s="263"/>
    </row>
    <row r="93" spans="1:36" s="270" customFormat="1" hidden="1" outlineLevel="1" x14ac:dyDescent="0.25">
      <c r="A93" s="264"/>
      <c r="B93" s="265" t="s">
        <v>83</v>
      </c>
      <c r="C93" s="266" t="s">
        <v>104</v>
      </c>
      <c r="D93" s="267">
        <f t="shared" ref="D93:AH93" si="4">SUM(D4,D5,D6,D36,D38)/(SUM((COUNTIF(D4,"&gt;=0")),(COUNTIF(D5,"&gt;=0")),(COUNTIF(D6,"&gt;=0")),(COUNTIF(D36,"&gt;=0")),(COUNTIF(D38,"&gt;=0")))+SUM((COUNTIF(D4,"=TR")),(COUNTIF(D5,"=TR")),(COUNTIF(D6,"=TR")),(COUNTIF(D36,"=TR")),(COUNTIF(D38,"=TR"))))</f>
        <v>0</v>
      </c>
      <c r="E93" s="267">
        <f t="shared" si="4"/>
        <v>0</v>
      </c>
      <c r="F93" s="267">
        <f t="shared" si="4"/>
        <v>0</v>
      </c>
      <c r="G93" s="267">
        <f t="shared" si="4"/>
        <v>0</v>
      </c>
      <c r="H93" s="267">
        <f t="shared" si="4"/>
        <v>0</v>
      </c>
      <c r="I93" s="267">
        <f t="shared" si="4"/>
        <v>0</v>
      </c>
      <c r="J93" s="267">
        <f t="shared" si="4"/>
        <v>0</v>
      </c>
      <c r="K93" s="267">
        <f t="shared" si="4"/>
        <v>0</v>
      </c>
      <c r="L93" s="267">
        <f t="shared" si="4"/>
        <v>0</v>
      </c>
      <c r="M93" s="267">
        <f t="shared" si="4"/>
        <v>0</v>
      </c>
      <c r="N93" s="267">
        <f t="shared" si="4"/>
        <v>0</v>
      </c>
      <c r="O93" s="267">
        <f t="shared" si="4"/>
        <v>0</v>
      </c>
      <c r="P93" s="267">
        <f t="shared" si="4"/>
        <v>0.04</v>
      </c>
      <c r="Q93" s="267">
        <f t="shared" si="4"/>
        <v>0</v>
      </c>
      <c r="R93" s="267">
        <f t="shared" si="4"/>
        <v>0</v>
      </c>
      <c r="S93" s="267">
        <f t="shared" si="4"/>
        <v>0</v>
      </c>
      <c r="T93" s="267">
        <f t="shared" si="4"/>
        <v>0</v>
      </c>
      <c r="U93" s="267">
        <f t="shared" si="4"/>
        <v>0</v>
      </c>
      <c r="V93" s="267">
        <f t="shared" si="4"/>
        <v>0</v>
      </c>
      <c r="W93" s="267">
        <f t="shared" si="4"/>
        <v>0</v>
      </c>
      <c r="X93" s="267">
        <f t="shared" si="4"/>
        <v>0</v>
      </c>
      <c r="Y93" s="267">
        <f t="shared" si="4"/>
        <v>0</v>
      </c>
      <c r="Z93" s="267">
        <f t="shared" si="4"/>
        <v>0</v>
      </c>
      <c r="AA93" s="267">
        <f t="shared" si="4"/>
        <v>0</v>
      </c>
      <c r="AB93" s="267">
        <f t="shared" si="4"/>
        <v>0</v>
      </c>
      <c r="AC93" s="267">
        <f t="shared" si="4"/>
        <v>0</v>
      </c>
      <c r="AD93" s="267">
        <f t="shared" si="4"/>
        <v>0</v>
      </c>
      <c r="AE93" s="267">
        <f t="shared" si="4"/>
        <v>0</v>
      </c>
      <c r="AF93" s="267">
        <f t="shared" si="4"/>
        <v>0</v>
      </c>
      <c r="AG93" s="267">
        <f t="shared" si="4"/>
        <v>0</v>
      </c>
      <c r="AH93" s="267">
        <f t="shared" si="4"/>
        <v>0.04</v>
      </c>
      <c r="AI93" s="268"/>
      <c r="AJ93" s="269"/>
    </row>
    <row r="94" spans="1:36" hidden="1" outlineLevel="1" x14ac:dyDescent="0.2">
      <c r="C94" s="223" t="s">
        <v>105</v>
      </c>
      <c r="D94" s="267">
        <f t="shared" ref="D94:AH94" si="5">SUM(D35,D34,D8,D7)/(SUM((COUNTIF(D35,"&gt;=0")),(COUNTIF(D34,"&gt;=0")),(COUNTIF(D8,"&gt;=0")),(COUNTIF(D7,"&gt;=0")))+SUM((COUNTIF(D35,"=TR")),(COUNTIF(D34,"=TR")),(COUNTIF(D8,"=TR")),(COUNTIF(D7,"=TR"))))</f>
        <v>0</v>
      </c>
      <c r="E94" s="267">
        <f t="shared" si="5"/>
        <v>0</v>
      </c>
      <c r="F94" s="267">
        <f t="shared" si="5"/>
        <v>0</v>
      </c>
      <c r="G94" s="267">
        <f t="shared" si="5"/>
        <v>0</v>
      </c>
      <c r="H94" s="267">
        <f t="shared" si="5"/>
        <v>0</v>
      </c>
      <c r="I94" s="267">
        <f t="shared" si="5"/>
        <v>0</v>
      </c>
      <c r="J94" s="267">
        <f t="shared" si="5"/>
        <v>0</v>
      </c>
      <c r="K94" s="267">
        <f t="shared" si="5"/>
        <v>0</v>
      </c>
      <c r="L94" s="267">
        <f t="shared" si="5"/>
        <v>0</v>
      </c>
      <c r="M94" s="267">
        <f t="shared" si="5"/>
        <v>0</v>
      </c>
      <c r="N94" s="267">
        <f t="shared" si="5"/>
        <v>0</v>
      </c>
      <c r="O94" s="267">
        <f t="shared" si="5"/>
        <v>0</v>
      </c>
      <c r="P94" s="267">
        <f t="shared" si="5"/>
        <v>0</v>
      </c>
      <c r="Q94" s="267">
        <f t="shared" si="5"/>
        <v>0</v>
      </c>
      <c r="R94" s="267">
        <f t="shared" si="5"/>
        <v>0</v>
      </c>
      <c r="S94" s="267">
        <f t="shared" si="5"/>
        <v>0</v>
      </c>
      <c r="T94" s="267">
        <f t="shared" si="5"/>
        <v>0</v>
      </c>
      <c r="U94" s="267">
        <f t="shared" si="5"/>
        <v>0</v>
      </c>
      <c r="V94" s="267">
        <f t="shared" si="5"/>
        <v>0</v>
      </c>
      <c r="W94" s="267">
        <f t="shared" si="5"/>
        <v>0</v>
      </c>
      <c r="X94" s="267">
        <f t="shared" si="5"/>
        <v>0</v>
      </c>
      <c r="Y94" s="267">
        <f t="shared" si="5"/>
        <v>0</v>
      </c>
      <c r="Z94" s="267">
        <f t="shared" si="5"/>
        <v>0</v>
      </c>
      <c r="AA94" s="267">
        <f t="shared" si="5"/>
        <v>0</v>
      </c>
      <c r="AB94" s="267">
        <f t="shared" si="5"/>
        <v>0</v>
      </c>
      <c r="AC94" s="267">
        <f t="shared" si="5"/>
        <v>0</v>
      </c>
      <c r="AD94" s="267">
        <f t="shared" si="5"/>
        <v>0</v>
      </c>
      <c r="AE94" s="267">
        <f t="shared" si="5"/>
        <v>0</v>
      </c>
      <c r="AF94" s="267">
        <f t="shared" si="5"/>
        <v>0</v>
      </c>
      <c r="AG94" s="267">
        <f t="shared" si="5"/>
        <v>0</v>
      </c>
      <c r="AH94" s="267">
        <f t="shared" si="5"/>
        <v>0</v>
      </c>
      <c r="AI94" s="262"/>
      <c r="AJ94" s="263"/>
    </row>
    <row r="95" spans="1:36" hidden="1" outlineLevel="1" x14ac:dyDescent="0.2">
      <c r="C95" s="223" t="s">
        <v>106</v>
      </c>
      <c r="D95" s="267">
        <f t="shared" ref="D95:AH95" si="6">SUM(D9,D12,D10,D29,D30)/(SUM((COUNTIF(D9,"&gt;=0")),(COUNTIF(D12,"&gt;=0")),(COUNTIF(D10,"&gt;=0")),(COUNTIF(D29,"&gt;=0")),(COUNTIF(D30,"&gt;=0")))+SUM((COUNTIF(D9,"=TR")),(COUNTIF(D12,"=TR")),(COUNTIF(D10,"=TR")),(COUNTIF(D29,"=TR")),(COUNTIF(D30,"=TR"))))</f>
        <v>0</v>
      </c>
      <c r="E95" s="267">
        <f t="shared" si="6"/>
        <v>0</v>
      </c>
      <c r="F95" s="267">
        <f t="shared" si="6"/>
        <v>0</v>
      </c>
      <c r="G95" s="267">
        <f t="shared" si="6"/>
        <v>0</v>
      </c>
      <c r="H95" s="267">
        <f t="shared" si="6"/>
        <v>0</v>
      </c>
      <c r="I95" s="267">
        <f t="shared" si="6"/>
        <v>0</v>
      </c>
      <c r="J95" s="267">
        <f t="shared" si="6"/>
        <v>0</v>
      </c>
      <c r="K95" s="267">
        <f t="shared" si="6"/>
        <v>0</v>
      </c>
      <c r="L95" s="267">
        <f t="shared" si="6"/>
        <v>0</v>
      </c>
      <c r="M95" s="267">
        <f t="shared" si="6"/>
        <v>0</v>
      </c>
      <c r="N95" s="267">
        <f t="shared" si="6"/>
        <v>0</v>
      </c>
      <c r="O95" s="267">
        <f t="shared" si="6"/>
        <v>0</v>
      </c>
      <c r="P95" s="267">
        <f t="shared" si="6"/>
        <v>0</v>
      </c>
      <c r="Q95" s="267">
        <f t="shared" si="6"/>
        <v>0</v>
      </c>
      <c r="R95" s="267">
        <f t="shared" si="6"/>
        <v>0</v>
      </c>
      <c r="S95" s="267">
        <f t="shared" si="6"/>
        <v>0</v>
      </c>
      <c r="T95" s="267">
        <f t="shared" si="6"/>
        <v>0</v>
      </c>
      <c r="U95" s="267">
        <f t="shared" si="6"/>
        <v>0</v>
      </c>
      <c r="V95" s="267">
        <f t="shared" si="6"/>
        <v>0</v>
      </c>
      <c r="W95" s="267">
        <f t="shared" si="6"/>
        <v>0</v>
      </c>
      <c r="X95" s="267">
        <f t="shared" si="6"/>
        <v>0</v>
      </c>
      <c r="Y95" s="267">
        <f t="shared" si="6"/>
        <v>0</v>
      </c>
      <c r="Z95" s="267">
        <f t="shared" si="6"/>
        <v>0</v>
      </c>
      <c r="AA95" s="267">
        <f t="shared" si="6"/>
        <v>0</v>
      </c>
      <c r="AB95" s="267">
        <f t="shared" si="6"/>
        <v>0</v>
      </c>
      <c r="AC95" s="267">
        <f t="shared" si="6"/>
        <v>0</v>
      </c>
      <c r="AD95" s="267">
        <f t="shared" si="6"/>
        <v>0</v>
      </c>
      <c r="AE95" s="267">
        <f t="shared" si="6"/>
        <v>0</v>
      </c>
      <c r="AF95" s="267">
        <f t="shared" si="6"/>
        <v>0</v>
      </c>
      <c r="AG95" s="267">
        <f t="shared" si="6"/>
        <v>0</v>
      </c>
      <c r="AH95" s="267">
        <f t="shared" si="6"/>
        <v>0</v>
      </c>
      <c r="AI95" s="262"/>
      <c r="AJ95" s="263"/>
    </row>
    <row r="96" spans="1:36" hidden="1" outlineLevel="1" x14ac:dyDescent="0.2">
      <c r="C96" s="223" t="s">
        <v>107</v>
      </c>
      <c r="D96" s="267">
        <f t="shared" ref="D96:AH96" si="7">SUM(D13,D14)/(SUM((COUNTIF(D13,"&gt;=0")),(COUNTIF(D14,"&gt;=0")))+SUM((COUNTIF(D13,"=TR")),(COUNTIF(D14,"=TR"))))</f>
        <v>0</v>
      </c>
      <c r="E96" s="267">
        <f t="shared" si="7"/>
        <v>0</v>
      </c>
      <c r="F96" s="267">
        <f t="shared" si="7"/>
        <v>0</v>
      </c>
      <c r="G96" s="267">
        <f t="shared" si="7"/>
        <v>0</v>
      </c>
      <c r="H96" s="267">
        <f t="shared" si="7"/>
        <v>0</v>
      </c>
      <c r="I96" s="267">
        <f t="shared" si="7"/>
        <v>0</v>
      </c>
      <c r="J96" s="267">
        <f t="shared" si="7"/>
        <v>0</v>
      </c>
      <c r="K96" s="267">
        <f t="shared" si="7"/>
        <v>0</v>
      </c>
      <c r="L96" s="267">
        <f t="shared" si="7"/>
        <v>0</v>
      </c>
      <c r="M96" s="267">
        <f t="shared" si="7"/>
        <v>0</v>
      </c>
      <c r="N96" s="267">
        <f t="shared" si="7"/>
        <v>0</v>
      </c>
      <c r="O96" s="267">
        <f t="shared" si="7"/>
        <v>0</v>
      </c>
      <c r="P96" s="267">
        <f t="shared" si="7"/>
        <v>0</v>
      </c>
      <c r="Q96" s="267">
        <f t="shared" si="7"/>
        <v>0</v>
      </c>
      <c r="R96" s="267">
        <f t="shared" si="7"/>
        <v>0</v>
      </c>
      <c r="S96" s="267">
        <f t="shared" si="7"/>
        <v>0</v>
      </c>
      <c r="T96" s="267">
        <f t="shared" si="7"/>
        <v>0</v>
      </c>
      <c r="U96" s="267">
        <f t="shared" si="7"/>
        <v>0</v>
      </c>
      <c r="V96" s="267">
        <f t="shared" si="7"/>
        <v>0</v>
      </c>
      <c r="W96" s="267">
        <f t="shared" si="7"/>
        <v>0</v>
      </c>
      <c r="X96" s="267">
        <f t="shared" si="7"/>
        <v>0</v>
      </c>
      <c r="Y96" s="267">
        <f t="shared" si="7"/>
        <v>0</v>
      </c>
      <c r="Z96" s="267">
        <f t="shared" si="7"/>
        <v>0</v>
      </c>
      <c r="AA96" s="267">
        <f t="shared" si="7"/>
        <v>0</v>
      </c>
      <c r="AB96" s="267">
        <f t="shared" si="7"/>
        <v>0</v>
      </c>
      <c r="AC96" s="267">
        <f t="shared" si="7"/>
        <v>0</v>
      </c>
      <c r="AD96" s="267">
        <f t="shared" si="7"/>
        <v>0</v>
      </c>
      <c r="AE96" s="267">
        <f t="shared" si="7"/>
        <v>0</v>
      </c>
      <c r="AF96" s="267">
        <f t="shared" si="7"/>
        <v>0</v>
      </c>
      <c r="AG96" s="267">
        <f t="shared" si="7"/>
        <v>0</v>
      </c>
      <c r="AH96" s="267">
        <f t="shared" si="7"/>
        <v>0</v>
      </c>
      <c r="AI96" s="262"/>
      <c r="AJ96" s="263"/>
    </row>
    <row r="97" spans="3:36" hidden="1" outlineLevel="1" x14ac:dyDescent="0.2">
      <c r="C97" s="223" t="s">
        <v>108</v>
      </c>
      <c r="D97" s="267" t="e">
        <f>SUM(D15,#REF!,D39,#REF!)/(SUM((COUNTIF(D15,"&gt;=0")),(COUNTIF(#REF!,"&gt;=0")),(COUNTIF(D39,"&gt;=0")),(COUNTIF(#REF!,"&gt;=0")))+SUM((COUNTIF(D15,"=TR")),(COUNTIF(#REF!,"=TR")),(COUNTIF(D39,"=TR")),(COUNTIF(#REF!,"=TR"))))</f>
        <v>#REF!</v>
      </c>
      <c r="E97" s="267" t="e">
        <f>SUM(E15,#REF!,E39,#REF!)/(SUM((COUNTIF(E15,"&gt;=0")),(COUNTIF(#REF!,"&gt;=0")),(COUNTIF(E39,"&gt;=0")),(COUNTIF(#REF!,"&gt;=0")))+SUM((COUNTIF(E15,"=TR")),(COUNTIF(#REF!,"=TR")),(COUNTIF(E39,"=TR")),(COUNTIF(#REF!,"=TR"))))</f>
        <v>#REF!</v>
      </c>
      <c r="F97" s="267" t="e">
        <f>SUM(F15,#REF!,F39,#REF!)/(SUM((COUNTIF(F15,"&gt;=0")),(COUNTIF(#REF!,"&gt;=0")),(COUNTIF(F39,"&gt;=0")),(COUNTIF(#REF!,"&gt;=0")))+SUM((COUNTIF(F15,"=TR")),(COUNTIF(#REF!,"=TR")),(COUNTIF(F39,"=TR")),(COUNTIF(#REF!,"=TR"))))</f>
        <v>#REF!</v>
      </c>
      <c r="G97" s="267" t="e">
        <f>SUM(G15,#REF!,G39,#REF!)/(SUM((COUNTIF(G15,"&gt;=0")),(COUNTIF(#REF!,"&gt;=0")),(COUNTIF(G39,"&gt;=0")),(COUNTIF(#REF!,"&gt;=0")))+SUM((COUNTIF(G15,"=TR")),(COUNTIF(#REF!,"=TR")),(COUNTIF(G39,"=TR")),(COUNTIF(#REF!,"=TR"))))</f>
        <v>#REF!</v>
      </c>
      <c r="H97" s="267" t="e">
        <f>SUM(H15,#REF!,H39,#REF!)/(SUM((COUNTIF(H15,"&gt;=0")),(COUNTIF(#REF!,"&gt;=0")),(COUNTIF(H39,"&gt;=0")),(COUNTIF(#REF!,"&gt;=0")))+SUM((COUNTIF(H15,"=TR")),(COUNTIF(#REF!,"=TR")),(COUNTIF(H39,"=TR")),(COUNTIF(#REF!,"=TR"))))</f>
        <v>#REF!</v>
      </c>
      <c r="I97" s="267" t="e">
        <f>SUM(I15,#REF!,I39,#REF!)/(SUM((COUNTIF(I15,"&gt;=0")),(COUNTIF(#REF!,"&gt;=0")),(COUNTIF(I39,"&gt;=0")),(COUNTIF(#REF!,"&gt;=0")))+SUM((COUNTIF(I15,"=TR")),(COUNTIF(#REF!,"=TR")),(COUNTIF(I39,"=TR")),(COUNTIF(#REF!,"=TR"))))</f>
        <v>#REF!</v>
      </c>
      <c r="J97" s="267" t="e">
        <f>SUM(J15,#REF!,J39,#REF!)/(SUM((COUNTIF(J15,"&gt;=0")),(COUNTIF(#REF!,"&gt;=0")),(COUNTIF(J39,"&gt;=0")),(COUNTIF(#REF!,"&gt;=0")))+SUM((COUNTIF(J15,"=TR")),(COUNTIF(#REF!,"=TR")),(COUNTIF(J39,"=TR")),(COUNTIF(#REF!,"=TR"))))</f>
        <v>#REF!</v>
      </c>
      <c r="K97" s="267" t="e">
        <f>SUM(K15,#REF!,K39,#REF!)/(SUM((COUNTIF(K15,"&gt;=0")),(COUNTIF(#REF!,"&gt;=0")),(COUNTIF(K39,"&gt;=0")),(COUNTIF(#REF!,"&gt;=0")))+SUM((COUNTIF(K15,"=TR")),(COUNTIF(#REF!,"=TR")),(COUNTIF(K39,"=TR")),(COUNTIF(#REF!,"=TR"))))</f>
        <v>#REF!</v>
      </c>
      <c r="L97" s="267" t="e">
        <f>SUM(L15,#REF!,L39,#REF!)/(SUM((COUNTIF(L15,"&gt;=0")),(COUNTIF(#REF!,"&gt;=0")),(COUNTIF(L39,"&gt;=0")),(COUNTIF(#REF!,"&gt;=0")))+SUM((COUNTIF(L15,"=TR")),(COUNTIF(#REF!,"=TR")),(COUNTIF(L39,"=TR")),(COUNTIF(#REF!,"=TR"))))</f>
        <v>#REF!</v>
      </c>
      <c r="M97" s="267" t="e">
        <f>SUM(M15,#REF!,M39,#REF!)/(SUM((COUNTIF(M15,"&gt;=0")),(COUNTIF(#REF!,"&gt;=0")),(COUNTIF(M39,"&gt;=0")),(COUNTIF(#REF!,"&gt;=0")))+SUM((COUNTIF(M15,"=TR")),(COUNTIF(#REF!,"=TR")),(COUNTIF(M39,"=TR")),(COUNTIF(#REF!,"=TR"))))</f>
        <v>#REF!</v>
      </c>
      <c r="N97" s="267" t="e">
        <f>SUM(N15,#REF!,N39,#REF!)/(SUM((COUNTIF(N15,"&gt;=0")),(COUNTIF(#REF!,"&gt;=0")),(COUNTIF(N39,"&gt;=0")),(COUNTIF(#REF!,"&gt;=0")))+SUM((COUNTIF(N15,"=TR")),(COUNTIF(#REF!,"=TR")),(COUNTIF(N39,"=TR")),(COUNTIF(#REF!,"=TR"))))</f>
        <v>#REF!</v>
      </c>
      <c r="O97" s="267" t="e">
        <f>SUM(O15,#REF!,O39,#REF!)/(SUM((COUNTIF(O15,"&gt;=0")),(COUNTIF(#REF!,"&gt;=0")),(COUNTIF(O39,"&gt;=0")),(COUNTIF(#REF!,"&gt;=0")))+SUM((COUNTIF(O15,"=TR")),(COUNTIF(#REF!,"=TR")),(COUNTIF(O39,"=TR")),(COUNTIF(#REF!,"=TR"))))</f>
        <v>#REF!</v>
      </c>
      <c r="P97" s="267" t="e">
        <f>SUM(P15,#REF!,P39,#REF!)/(SUM((COUNTIF(P15,"&gt;=0")),(COUNTIF(#REF!,"&gt;=0")),(COUNTIF(P39,"&gt;=0")),(COUNTIF(#REF!,"&gt;=0")))+SUM((COUNTIF(P15,"=TR")),(COUNTIF(#REF!,"=TR")),(COUNTIF(P39,"=TR")),(COUNTIF(#REF!,"=TR"))))</f>
        <v>#REF!</v>
      </c>
      <c r="Q97" s="267" t="e">
        <f>SUM(Q15,#REF!,Q39,#REF!)/(SUM((COUNTIF(Q15,"&gt;=0")),(COUNTIF(#REF!,"&gt;=0")),(COUNTIF(Q39,"&gt;=0")),(COUNTIF(#REF!,"&gt;=0")))+SUM((COUNTIF(Q15,"=TR")),(COUNTIF(#REF!,"=TR")),(COUNTIF(Q39,"=TR")),(COUNTIF(#REF!,"=TR"))))</f>
        <v>#REF!</v>
      </c>
      <c r="R97" s="267" t="e">
        <f>SUM(R15,#REF!,R39,#REF!)/(SUM((COUNTIF(R15,"&gt;=0")),(COUNTIF(#REF!,"&gt;=0")),(COUNTIF(R39,"&gt;=0")),(COUNTIF(#REF!,"&gt;=0")))+SUM((COUNTIF(R15,"=TR")),(COUNTIF(#REF!,"=TR")),(COUNTIF(R39,"=TR")),(COUNTIF(#REF!,"=TR"))))</f>
        <v>#REF!</v>
      </c>
      <c r="S97" s="267" t="e">
        <f>SUM(S15,#REF!,S39,#REF!)/(SUM((COUNTIF(S15,"&gt;=0")),(COUNTIF(#REF!,"&gt;=0")),(COUNTIF(S39,"&gt;=0")),(COUNTIF(#REF!,"&gt;=0")))+SUM((COUNTIF(S15,"=TR")),(COUNTIF(#REF!,"=TR")),(COUNTIF(S39,"=TR")),(COUNTIF(#REF!,"=TR"))))</f>
        <v>#REF!</v>
      </c>
      <c r="T97" s="267" t="e">
        <f>SUM(T15,#REF!,T39,#REF!)/(SUM((COUNTIF(T15,"&gt;=0")),(COUNTIF(#REF!,"&gt;=0")),(COUNTIF(T39,"&gt;=0")),(COUNTIF(#REF!,"&gt;=0")))+SUM((COUNTIF(T15,"=TR")),(COUNTIF(#REF!,"=TR")),(COUNTIF(T39,"=TR")),(COUNTIF(#REF!,"=TR"))))</f>
        <v>#REF!</v>
      </c>
      <c r="U97" s="267" t="e">
        <f>SUM(U15,#REF!,U39,#REF!)/(SUM((COUNTIF(U15,"&gt;=0")),(COUNTIF(#REF!,"&gt;=0")),(COUNTIF(U39,"&gt;=0")),(COUNTIF(#REF!,"&gt;=0")))+SUM((COUNTIF(U15,"=TR")),(COUNTIF(#REF!,"=TR")),(COUNTIF(U39,"=TR")),(COUNTIF(#REF!,"=TR"))))</f>
        <v>#REF!</v>
      </c>
      <c r="V97" s="267" t="e">
        <f>SUM(V15,#REF!,V39,#REF!)/(SUM((COUNTIF(V15,"&gt;=0")),(COUNTIF(#REF!,"&gt;=0")),(COUNTIF(V39,"&gt;=0")),(COUNTIF(#REF!,"&gt;=0")))+SUM((COUNTIF(V15,"=TR")),(COUNTIF(#REF!,"=TR")),(COUNTIF(V39,"=TR")),(COUNTIF(#REF!,"=TR"))))</f>
        <v>#REF!</v>
      </c>
      <c r="W97" s="267" t="e">
        <f>SUM(W15,#REF!,W39,#REF!)/(SUM((COUNTIF(W15,"&gt;=0")),(COUNTIF(#REF!,"&gt;=0")),(COUNTIF(W39,"&gt;=0")),(COUNTIF(#REF!,"&gt;=0")))+SUM((COUNTIF(W15,"=TR")),(COUNTIF(#REF!,"=TR")),(COUNTIF(W39,"=TR")),(COUNTIF(#REF!,"=TR"))))</f>
        <v>#REF!</v>
      </c>
      <c r="X97" s="267" t="e">
        <f>SUM(X15,#REF!,X39,#REF!)/(SUM((COUNTIF(X15,"&gt;=0")),(COUNTIF(#REF!,"&gt;=0")),(COUNTIF(X39,"&gt;=0")),(COUNTIF(#REF!,"&gt;=0")))+SUM((COUNTIF(X15,"=TR")),(COUNTIF(#REF!,"=TR")),(COUNTIF(X39,"=TR")),(COUNTIF(#REF!,"=TR"))))</f>
        <v>#REF!</v>
      </c>
      <c r="Y97" s="267" t="e">
        <f>SUM(Y15,#REF!,Y39,#REF!)/(SUM((COUNTIF(Y15,"&gt;=0")),(COUNTIF(#REF!,"&gt;=0")),(COUNTIF(Y39,"&gt;=0")),(COUNTIF(#REF!,"&gt;=0")))+SUM((COUNTIF(Y15,"=TR")),(COUNTIF(#REF!,"=TR")),(COUNTIF(Y39,"=TR")),(COUNTIF(#REF!,"=TR"))))</f>
        <v>#REF!</v>
      </c>
      <c r="Z97" s="267" t="e">
        <f>SUM(Z15,#REF!,Z39,#REF!)/(SUM((COUNTIF(Z15,"&gt;=0")),(COUNTIF(#REF!,"&gt;=0")),(COUNTIF(Z39,"&gt;=0")),(COUNTIF(#REF!,"&gt;=0")))+SUM((COUNTIF(Z15,"=TR")),(COUNTIF(#REF!,"=TR")),(COUNTIF(Z39,"=TR")),(COUNTIF(#REF!,"=TR"))))</f>
        <v>#REF!</v>
      </c>
      <c r="AA97" s="267" t="e">
        <f>SUM(AA15,#REF!,AA39,#REF!)/(SUM((COUNTIF(AA15,"&gt;=0")),(COUNTIF(#REF!,"&gt;=0")),(COUNTIF(AA39,"&gt;=0")),(COUNTIF(#REF!,"&gt;=0")))+SUM((COUNTIF(AA15,"=TR")),(COUNTIF(#REF!,"=TR")),(COUNTIF(AA39,"=TR")),(COUNTIF(#REF!,"=TR"))))</f>
        <v>#REF!</v>
      </c>
      <c r="AB97" s="267" t="e">
        <f>SUM(AB15,#REF!,AB39,#REF!)/(SUM((COUNTIF(AB15,"&gt;=0")),(COUNTIF(#REF!,"&gt;=0")),(COUNTIF(AB39,"&gt;=0")),(COUNTIF(#REF!,"&gt;=0")))+SUM((COUNTIF(AB15,"=TR")),(COUNTIF(#REF!,"=TR")),(COUNTIF(AB39,"=TR")),(COUNTIF(#REF!,"=TR"))))</f>
        <v>#REF!</v>
      </c>
      <c r="AC97" s="267" t="e">
        <f>SUM(AC15,#REF!,AC39,#REF!)/(SUM((COUNTIF(AC15,"&gt;=0")),(COUNTIF(#REF!,"&gt;=0")),(COUNTIF(AC39,"&gt;=0")),(COUNTIF(#REF!,"&gt;=0")))+SUM((COUNTIF(AC15,"=TR")),(COUNTIF(#REF!,"=TR")),(COUNTIF(AC39,"=TR")),(COUNTIF(#REF!,"=TR"))))</f>
        <v>#REF!</v>
      </c>
      <c r="AD97" s="267" t="e">
        <f>SUM(AD15,#REF!,AD39,#REF!)/(SUM((COUNTIF(AD15,"&gt;=0")),(COUNTIF(#REF!,"&gt;=0")),(COUNTIF(AD39,"&gt;=0")),(COUNTIF(#REF!,"&gt;=0")))+SUM((COUNTIF(AD15,"=TR")),(COUNTIF(#REF!,"=TR")),(COUNTIF(AD39,"=TR")),(COUNTIF(#REF!,"=TR"))))</f>
        <v>#REF!</v>
      </c>
      <c r="AE97" s="267" t="e">
        <f>SUM(AE15,#REF!,AE39,#REF!)/(SUM((COUNTIF(AE15,"&gt;=0")),(COUNTIF(#REF!,"&gt;=0")),(COUNTIF(AE39,"&gt;=0")),(COUNTIF(#REF!,"&gt;=0")))+SUM((COUNTIF(AE15,"=TR")),(COUNTIF(#REF!,"=TR")),(COUNTIF(AE39,"=TR")),(COUNTIF(#REF!,"=TR"))))</f>
        <v>#REF!</v>
      </c>
      <c r="AF97" s="267" t="e">
        <f>SUM(AF15,#REF!,AF39,#REF!)/(SUM((COUNTIF(AF15,"&gt;=0")),(COUNTIF(#REF!,"&gt;=0")),(COUNTIF(AF39,"&gt;=0")),(COUNTIF(#REF!,"&gt;=0")))+SUM((COUNTIF(AF15,"=TR")),(COUNTIF(#REF!,"=TR")),(COUNTIF(AF39,"=TR")),(COUNTIF(#REF!,"=TR"))))</f>
        <v>#REF!</v>
      </c>
      <c r="AG97" s="267" t="e">
        <f>SUM(AG15,#REF!,AG39,#REF!)/(SUM((COUNTIF(AG15,"&gt;=0")),(COUNTIF(#REF!,"&gt;=0")),(COUNTIF(AG39,"&gt;=0")),(COUNTIF(#REF!,"&gt;=0")))+SUM((COUNTIF(AG15,"=TR")),(COUNTIF(#REF!,"=TR")),(COUNTIF(AG39,"=TR")),(COUNTIF(#REF!,"=TR"))))</f>
        <v>#REF!</v>
      </c>
      <c r="AH97" s="267" t="e">
        <f>SUM(AH15,#REF!,AH39,#REF!)/(SUM((COUNTIF(AH15,"&gt;=0")),(COUNTIF(#REF!,"&gt;=0")),(COUNTIF(AH39,"&gt;=0")),(COUNTIF(#REF!,"&gt;=0")))+SUM((COUNTIF(AH15,"=TR")),(COUNTIF(#REF!,"=TR")),(COUNTIF(AH39,"=TR")),(COUNTIF(#REF!,"=TR"))))</f>
        <v>#REF!</v>
      </c>
      <c r="AI97" s="262"/>
      <c r="AJ97" s="263"/>
    </row>
    <row r="98" spans="3:36" hidden="1" outlineLevel="1" x14ac:dyDescent="0.2">
      <c r="C98" s="223" t="s">
        <v>109</v>
      </c>
      <c r="D98" s="267">
        <f t="shared" ref="D98:AH98" si="8">SUM(D16,D17)/(SUM((COUNTIF(D16,"&gt;=0")),(COUNTIF(D17,"&gt;=0")))+SUM((COUNTIF(D16,"=TR")),(COUNTIF(D17,"=TR"))))</f>
        <v>0</v>
      </c>
      <c r="E98" s="267">
        <f t="shared" si="8"/>
        <v>0</v>
      </c>
      <c r="F98" s="267">
        <f t="shared" si="8"/>
        <v>0</v>
      </c>
      <c r="G98" s="267">
        <f t="shared" si="8"/>
        <v>0</v>
      </c>
      <c r="H98" s="267">
        <f t="shared" si="8"/>
        <v>0</v>
      </c>
      <c r="I98" s="267">
        <f t="shared" si="8"/>
        <v>0</v>
      </c>
      <c r="J98" s="267">
        <f t="shared" si="8"/>
        <v>0</v>
      </c>
      <c r="K98" s="267">
        <f t="shared" si="8"/>
        <v>0</v>
      </c>
      <c r="L98" s="267">
        <f t="shared" si="8"/>
        <v>0</v>
      </c>
      <c r="M98" s="267">
        <f t="shared" si="8"/>
        <v>0</v>
      </c>
      <c r="N98" s="267">
        <f t="shared" si="8"/>
        <v>0</v>
      </c>
      <c r="O98" s="267">
        <f t="shared" si="8"/>
        <v>0</v>
      </c>
      <c r="P98" s="267">
        <f t="shared" si="8"/>
        <v>0</v>
      </c>
      <c r="Q98" s="267">
        <f t="shared" si="8"/>
        <v>0</v>
      </c>
      <c r="R98" s="267">
        <f t="shared" si="8"/>
        <v>0</v>
      </c>
      <c r="S98" s="267">
        <f t="shared" si="8"/>
        <v>0</v>
      </c>
      <c r="T98" s="267">
        <f t="shared" si="8"/>
        <v>0</v>
      </c>
      <c r="U98" s="267">
        <f t="shared" si="8"/>
        <v>0</v>
      </c>
      <c r="V98" s="267">
        <f t="shared" si="8"/>
        <v>0</v>
      </c>
      <c r="W98" s="267">
        <f t="shared" si="8"/>
        <v>0</v>
      </c>
      <c r="X98" s="267">
        <f t="shared" si="8"/>
        <v>0</v>
      </c>
      <c r="Y98" s="267">
        <f t="shared" si="8"/>
        <v>0</v>
      </c>
      <c r="Z98" s="267">
        <f t="shared" si="8"/>
        <v>0</v>
      </c>
      <c r="AA98" s="267">
        <f t="shared" si="8"/>
        <v>0.3</v>
      </c>
      <c r="AB98" s="267">
        <f t="shared" si="8"/>
        <v>0</v>
      </c>
      <c r="AC98" s="267">
        <f t="shared" si="8"/>
        <v>0</v>
      </c>
      <c r="AD98" s="267">
        <f t="shared" si="8"/>
        <v>0</v>
      </c>
      <c r="AE98" s="267">
        <f t="shared" si="8"/>
        <v>0</v>
      </c>
      <c r="AF98" s="267">
        <f t="shared" si="8"/>
        <v>0</v>
      </c>
      <c r="AG98" s="267">
        <f t="shared" si="8"/>
        <v>0</v>
      </c>
      <c r="AH98" s="267">
        <f t="shared" si="8"/>
        <v>0</v>
      </c>
      <c r="AI98" s="262"/>
      <c r="AJ98" s="263"/>
    </row>
    <row r="99" spans="3:36" hidden="1" outlineLevel="1" x14ac:dyDescent="0.2">
      <c r="C99" s="223" t="s">
        <v>110</v>
      </c>
      <c r="D99" s="267">
        <f t="shared" ref="D99:AH99" si="9">SUM(D27,D19)/(SUM((COUNTIF(D27,"&gt;=0")),(COUNTIF(D19,"&gt;=0")))+SUM((COUNTIF(D27,"=TR")),(COUNTIF(D19,"=TR"))))</f>
        <v>0</v>
      </c>
      <c r="E99" s="267">
        <f t="shared" si="9"/>
        <v>0</v>
      </c>
      <c r="F99" s="267">
        <f t="shared" si="9"/>
        <v>0</v>
      </c>
      <c r="G99" s="267">
        <f t="shared" si="9"/>
        <v>0</v>
      </c>
      <c r="H99" s="267">
        <f t="shared" si="9"/>
        <v>0</v>
      </c>
      <c r="I99" s="267">
        <f t="shared" si="9"/>
        <v>0</v>
      </c>
      <c r="J99" s="267">
        <f t="shared" si="9"/>
        <v>0</v>
      </c>
      <c r="K99" s="267">
        <f t="shared" si="9"/>
        <v>0</v>
      </c>
      <c r="L99" s="267">
        <f t="shared" si="9"/>
        <v>0</v>
      </c>
      <c r="M99" s="267">
        <f t="shared" si="9"/>
        <v>0</v>
      </c>
      <c r="N99" s="267">
        <f t="shared" si="9"/>
        <v>0</v>
      </c>
      <c r="O99" s="267">
        <f t="shared" si="9"/>
        <v>0</v>
      </c>
      <c r="P99" s="267">
        <f t="shared" si="9"/>
        <v>0</v>
      </c>
      <c r="Q99" s="267">
        <f t="shared" si="9"/>
        <v>0</v>
      </c>
      <c r="R99" s="267">
        <f t="shared" si="9"/>
        <v>0</v>
      </c>
      <c r="S99" s="267">
        <f t="shared" si="9"/>
        <v>0</v>
      </c>
      <c r="T99" s="267">
        <f t="shared" si="9"/>
        <v>0</v>
      </c>
      <c r="U99" s="267">
        <f t="shared" si="9"/>
        <v>0</v>
      </c>
      <c r="V99" s="267">
        <f t="shared" si="9"/>
        <v>0</v>
      </c>
      <c r="W99" s="267">
        <f t="shared" si="9"/>
        <v>0</v>
      </c>
      <c r="X99" s="267">
        <f t="shared" si="9"/>
        <v>0</v>
      </c>
      <c r="Y99" s="267">
        <f t="shared" si="9"/>
        <v>0</v>
      </c>
      <c r="Z99" s="267">
        <f t="shared" si="9"/>
        <v>0</v>
      </c>
      <c r="AA99" s="267">
        <f t="shared" si="9"/>
        <v>0</v>
      </c>
      <c r="AB99" s="267">
        <f t="shared" si="9"/>
        <v>0</v>
      </c>
      <c r="AC99" s="267">
        <f t="shared" si="9"/>
        <v>0</v>
      </c>
      <c r="AD99" s="267">
        <f t="shared" si="9"/>
        <v>0</v>
      </c>
      <c r="AE99" s="267">
        <f t="shared" si="9"/>
        <v>0</v>
      </c>
      <c r="AF99" s="267">
        <f t="shared" si="9"/>
        <v>0</v>
      </c>
      <c r="AG99" s="267">
        <f t="shared" si="9"/>
        <v>0</v>
      </c>
      <c r="AH99" s="267">
        <f t="shared" si="9"/>
        <v>0</v>
      </c>
      <c r="AI99" s="262"/>
      <c r="AJ99" s="263"/>
    </row>
    <row r="100" spans="3:36" hidden="1" outlineLevel="1" x14ac:dyDescent="0.2">
      <c r="C100" s="223" t="s">
        <v>111</v>
      </c>
      <c r="D100" s="267" t="e">
        <f>SUM(#REF!,D18)/(SUM((COUNTIF(#REF!,"&gt;=0")),(COUNTIF(D18,"&gt;=0")))+SUM((COUNTIF(#REF!,"=TR")),(COUNTIF(D18,"=TR"))))</f>
        <v>#REF!</v>
      </c>
      <c r="E100" s="267" t="e">
        <f>SUM(#REF!,E18)/(SUM((COUNTIF(#REF!,"&gt;=0")),(COUNTIF(E18,"&gt;=0")))+SUM((COUNTIF(#REF!,"=TR")),(COUNTIF(E18,"=TR"))))</f>
        <v>#REF!</v>
      </c>
      <c r="F100" s="267" t="e">
        <f>SUM(#REF!,F18)/(SUM((COUNTIF(#REF!,"&gt;=0")),(COUNTIF(F18,"&gt;=0")))+SUM((COUNTIF(#REF!,"=TR")),(COUNTIF(F18,"=TR"))))</f>
        <v>#REF!</v>
      </c>
      <c r="G100" s="267" t="e">
        <f>SUM(#REF!,G18)/(SUM((COUNTIF(#REF!,"&gt;=0")),(COUNTIF(G18,"&gt;=0")))+SUM((COUNTIF(#REF!,"=TR")),(COUNTIF(G18,"=TR"))))</f>
        <v>#REF!</v>
      </c>
      <c r="H100" s="267" t="e">
        <f>SUM(#REF!,H18)/(SUM((COUNTIF(#REF!,"&gt;=0")),(COUNTIF(H18,"&gt;=0")))+SUM((COUNTIF(#REF!,"=TR")),(COUNTIF(H18,"=TR"))))</f>
        <v>#REF!</v>
      </c>
      <c r="I100" s="267" t="e">
        <f>SUM(#REF!,I18)/(SUM((COUNTIF(#REF!,"&gt;=0")),(COUNTIF(I18,"&gt;=0")))+SUM((COUNTIF(#REF!,"=TR")),(COUNTIF(I18,"=TR"))))</f>
        <v>#REF!</v>
      </c>
      <c r="J100" s="267" t="e">
        <f>SUM(#REF!,J18)/(SUM((COUNTIF(#REF!,"&gt;=0")),(COUNTIF(J18,"&gt;=0")))+SUM((COUNTIF(#REF!,"=TR")),(COUNTIF(J18,"=TR"))))</f>
        <v>#REF!</v>
      </c>
      <c r="K100" s="267" t="e">
        <f>SUM(#REF!,K18)/(SUM((COUNTIF(#REF!,"&gt;=0")),(COUNTIF(K18,"&gt;=0")))+SUM((COUNTIF(#REF!,"=TR")),(COUNTIF(K18,"=TR"))))</f>
        <v>#REF!</v>
      </c>
      <c r="L100" s="267" t="e">
        <f>SUM(#REF!,L18)/(SUM((COUNTIF(#REF!,"&gt;=0")),(COUNTIF(L18,"&gt;=0")))+SUM((COUNTIF(#REF!,"=TR")),(COUNTIF(L18,"=TR"))))</f>
        <v>#REF!</v>
      </c>
      <c r="M100" s="267" t="e">
        <f>SUM(#REF!,M18)/(SUM((COUNTIF(#REF!,"&gt;=0")),(COUNTIF(M18,"&gt;=0")))+SUM((COUNTIF(#REF!,"=TR")),(COUNTIF(M18,"=TR"))))</f>
        <v>#REF!</v>
      </c>
      <c r="N100" s="267" t="e">
        <f>SUM(#REF!,N18)/(SUM((COUNTIF(#REF!,"&gt;=0")),(COUNTIF(N18,"&gt;=0")))+SUM((COUNTIF(#REF!,"=TR")),(COUNTIF(N18,"=TR"))))</f>
        <v>#REF!</v>
      </c>
      <c r="O100" s="267" t="e">
        <f>SUM(#REF!,O18)/(SUM((COUNTIF(#REF!,"&gt;=0")),(COUNTIF(O18,"&gt;=0")))+SUM((COUNTIF(#REF!,"=TR")),(COUNTIF(O18,"=TR"))))</f>
        <v>#REF!</v>
      </c>
      <c r="P100" s="267" t="e">
        <f>SUM(#REF!,P18)/(SUM((COUNTIF(#REF!,"&gt;=0")),(COUNTIF(P18,"&gt;=0")))+SUM((COUNTIF(#REF!,"=TR")),(COUNTIF(P18,"=TR"))))</f>
        <v>#REF!</v>
      </c>
      <c r="Q100" s="267" t="e">
        <f>SUM(#REF!,Q18)/(SUM((COUNTIF(#REF!,"&gt;=0")),(COUNTIF(Q18,"&gt;=0")))+SUM((COUNTIF(#REF!,"=TR")),(COUNTIF(Q18,"=TR"))))</f>
        <v>#REF!</v>
      </c>
      <c r="R100" s="267" t="e">
        <f>SUM(#REF!,R18)/(SUM((COUNTIF(#REF!,"&gt;=0")),(COUNTIF(R18,"&gt;=0")))+SUM((COUNTIF(#REF!,"=TR")),(COUNTIF(R18,"=TR"))))</f>
        <v>#REF!</v>
      </c>
      <c r="S100" s="267" t="e">
        <f>SUM(#REF!,S18)/(SUM((COUNTIF(#REF!,"&gt;=0")),(COUNTIF(S18,"&gt;=0")))+SUM((COUNTIF(#REF!,"=TR")),(COUNTIF(S18,"=TR"))))</f>
        <v>#REF!</v>
      </c>
      <c r="T100" s="267" t="e">
        <f>SUM(#REF!,T18)/(SUM((COUNTIF(#REF!,"&gt;=0")),(COUNTIF(T18,"&gt;=0")))+SUM((COUNTIF(#REF!,"=TR")),(COUNTIF(T18,"=TR"))))</f>
        <v>#REF!</v>
      </c>
      <c r="U100" s="267" t="e">
        <f>SUM(#REF!,U18)/(SUM((COUNTIF(#REF!,"&gt;=0")),(COUNTIF(U18,"&gt;=0")))+SUM((COUNTIF(#REF!,"=TR")),(COUNTIF(U18,"=TR"))))</f>
        <v>#REF!</v>
      </c>
      <c r="V100" s="267" t="e">
        <f>SUM(#REF!,V18)/(SUM((COUNTIF(#REF!,"&gt;=0")),(COUNTIF(V18,"&gt;=0")))+SUM((COUNTIF(#REF!,"=TR")),(COUNTIF(V18,"=TR"))))</f>
        <v>#REF!</v>
      </c>
      <c r="W100" s="267" t="e">
        <f>SUM(#REF!,W18)/(SUM((COUNTIF(#REF!,"&gt;=0")),(COUNTIF(W18,"&gt;=0")))+SUM((COUNTIF(#REF!,"=TR")),(COUNTIF(W18,"=TR"))))</f>
        <v>#REF!</v>
      </c>
      <c r="X100" s="267" t="e">
        <f>SUM(#REF!,X18)/(SUM((COUNTIF(#REF!,"&gt;=0")),(COUNTIF(X18,"&gt;=0")))+SUM((COUNTIF(#REF!,"=TR")),(COUNTIF(X18,"=TR"))))</f>
        <v>#REF!</v>
      </c>
      <c r="Y100" s="267" t="e">
        <f>SUM(#REF!,Y18)/(SUM((COUNTIF(#REF!,"&gt;=0")),(COUNTIF(Y18,"&gt;=0")))+SUM((COUNTIF(#REF!,"=TR")),(COUNTIF(Y18,"=TR"))))</f>
        <v>#REF!</v>
      </c>
      <c r="Z100" s="267" t="e">
        <f>SUM(#REF!,Z18)/(SUM((COUNTIF(#REF!,"&gt;=0")),(COUNTIF(Z18,"&gt;=0")))+SUM((COUNTIF(#REF!,"=TR")),(COUNTIF(Z18,"=TR"))))</f>
        <v>#REF!</v>
      </c>
      <c r="AA100" s="267" t="e">
        <f>SUM(#REF!,AA18)/(SUM((COUNTIF(#REF!,"&gt;=0")),(COUNTIF(AA18,"&gt;=0")))+SUM((COUNTIF(#REF!,"=TR")),(COUNTIF(AA18,"=TR"))))</f>
        <v>#REF!</v>
      </c>
      <c r="AB100" s="267" t="e">
        <f>SUM(#REF!,AB18)/(SUM((COUNTIF(#REF!,"&gt;=0")),(COUNTIF(AB18,"&gt;=0")))+SUM((COUNTIF(#REF!,"=TR")),(COUNTIF(AB18,"=TR"))))</f>
        <v>#REF!</v>
      </c>
      <c r="AC100" s="267" t="e">
        <f>SUM(#REF!,AC18)/(SUM((COUNTIF(#REF!,"&gt;=0")),(COUNTIF(AC18,"&gt;=0")))+SUM((COUNTIF(#REF!,"=TR")),(COUNTIF(AC18,"=TR"))))</f>
        <v>#REF!</v>
      </c>
      <c r="AD100" s="267" t="e">
        <f>SUM(#REF!,AD18)/(SUM((COUNTIF(#REF!,"&gt;=0")),(COUNTIF(AD18,"&gt;=0")))+SUM((COUNTIF(#REF!,"=TR")),(COUNTIF(AD18,"=TR"))))</f>
        <v>#REF!</v>
      </c>
      <c r="AE100" s="267" t="e">
        <f>SUM(#REF!,AE18)/(SUM((COUNTIF(#REF!,"&gt;=0")),(COUNTIF(AE18,"&gt;=0")))+SUM((COUNTIF(#REF!,"=TR")),(COUNTIF(AE18,"=TR"))))</f>
        <v>#REF!</v>
      </c>
      <c r="AF100" s="267" t="e">
        <f>SUM(#REF!,AF18)/(SUM((COUNTIF(#REF!,"&gt;=0")),(COUNTIF(AF18,"&gt;=0")))+SUM((COUNTIF(#REF!,"=TR")),(COUNTIF(AF18,"=TR"))))</f>
        <v>#REF!</v>
      </c>
      <c r="AG100" s="267" t="e">
        <f>SUM(#REF!,AG18)/(SUM((COUNTIF(#REF!,"&gt;=0")),(COUNTIF(AG18,"&gt;=0")))+SUM((COUNTIF(#REF!,"=TR")),(COUNTIF(AG18,"=TR"))))</f>
        <v>#REF!</v>
      </c>
      <c r="AH100" s="267" t="e">
        <f>SUM(#REF!,AH18)/(SUM((COUNTIF(#REF!,"&gt;=0")),(COUNTIF(AH18,"&gt;=0")))+SUM((COUNTIF(#REF!,"=TR")),(COUNTIF(AH18,"=TR"))))</f>
        <v>#REF!</v>
      </c>
      <c r="AI100" s="262"/>
      <c r="AJ100" s="263"/>
    </row>
    <row r="101" spans="3:36" hidden="1" outlineLevel="1" x14ac:dyDescent="0.2">
      <c r="C101" s="223" t="s">
        <v>112</v>
      </c>
      <c r="D101" s="267">
        <f t="shared" ref="D101:AH101" si="10">SUM(D20,D21)/(SUM((COUNTIF(D20,"&gt;=0")),(COUNTIF(D21,"&gt;=0")))+SUM((COUNTIF(D20,"=TR")),(COUNTIF(D21,"=TR"))))</f>
        <v>0</v>
      </c>
      <c r="E101" s="267">
        <f t="shared" si="10"/>
        <v>0</v>
      </c>
      <c r="F101" s="267">
        <f t="shared" si="10"/>
        <v>0</v>
      </c>
      <c r="G101" s="267">
        <f t="shared" si="10"/>
        <v>0</v>
      </c>
      <c r="H101" s="267">
        <f t="shared" si="10"/>
        <v>0</v>
      </c>
      <c r="I101" s="267">
        <f t="shared" si="10"/>
        <v>0</v>
      </c>
      <c r="J101" s="267">
        <f t="shared" si="10"/>
        <v>0</v>
      </c>
      <c r="K101" s="267">
        <f t="shared" si="10"/>
        <v>0</v>
      </c>
      <c r="L101" s="267">
        <f t="shared" si="10"/>
        <v>0</v>
      </c>
      <c r="M101" s="267">
        <f t="shared" si="10"/>
        <v>0</v>
      </c>
      <c r="N101" s="267">
        <f t="shared" si="10"/>
        <v>0</v>
      </c>
      <c r="O101" s="267">
        <f t="shared" si="10"/>
        <v>0</v>
      </c>
      <c r="P101" s="267">
        <f t="shared" si="10"/>
        <v>0</v>
      </c>
      <c r="Q101" s="267">
        <f t="shared" si="10"/>
        <v>0</v>
      </c>
      <c r="R101" s="267">
        <f t="shared" si="10"/>
        <v>0</v>
      </c>
      <c r="S101" s="267">
        <f t="shared" si="10"/>
        <v>0</v>
      </c>
      <c r="T101" s="267">
        <f t="shared" si="10"/>
        <v>0</v>
      </c>
      <c r="U101" s="267">
        <f t="shared" si="10"/>
        <v>0</v>
      </c>
      <c r="V101" s="267">
        <f t="shared" si="10"/>
        <v>0</v>
      </c>
      <c r="W101" s="267">
        <f t="shared" si="10"/>
        <v>0</v>
      </c>
      <c r="X101" s="267">
        <f t="shared" si="10"/>
        <v>0</v>
      </c>
      <c r="Y101" s="267">
        <f t="shared" si="10"/>
        <v>0</v>
      </c>
      <c r="Z101" s="267">
        <f t="shared" si="10"/>
        <v>0</v>
      </c>
      <c r="AA101" s="267">
        <f t="shared" si="10"/>
        <v>0</v>
      </c>
      <c r="AB101" s="267">
        <f t="shared" si="10"/>
        <v>0</v>
      </c>
      <c r="AC101" s="267">
        <f t="shared" si="10"/>
        <v>0</v>
      </c>
      <c r="AD101" s="267">
        <f t="shared" si="10"/>
        <v>0</v>
      </c>
      <c r="AE101" s="267">
        <f t="shared" si="10"/>
        <v>0</v>
      </c>
      <c r="AF101" s="267">
        <f t="shared" si="10"/>
        <v>0</v>
      </c>
      <c r="AG101" s="267">
        <f t="shared" si="10"/>
        <v>0</v>
      </c>
      <c r="AH101" s="267">
        <f t="shared" si="10"/>
        <v>0</v>
      </c>
      <c r="AI101" s="262"/>
      <c r="AJ101" s="263"/>
    </row>
    <row r="102" spans="3:36" hidden="1" outlineLevel="1" x14ac:dyDescent="0.2">
      <c r="C102" s="223" t="s">
        <v>113</v>
      </c>
      <c r="D102" s="267" t="e">
        <f>SUM(D22,#REF!)/(SUM((COUNTIF(D22,"&gt;=0")),(COUNTIF(#REF!,"&gt;=0")))+SUM((COUNTIF(D22,"=TR")),(COUNTIF(#REF!,"=TR"))))</f>
        <v>#REF!</v>
      </c>
      <c r="E102" s="267" t="e">
        <f>SUM(E22,#REF!)/(SUM((COUNTIF(E22,"&gt;=0")),(COUNTIF(#REF!,"&gt;=0")))+SUM((COUNTIF(E22,"=TR")),(COUNTIF(#REF!,"=TR"))))</f>
        <v>#REF!</v>
      </c>
      <c r="F102" s="267" t="e">
        <f>SUM(F22,#REF!)/(SUM((COUNTIF(F22,"&gt;=0")),(COUNTIF(#REF!,"&gt;=0")))+SUM((COUNTIF(F22,"=TR")),(COUNTIF(#REF!,"=TR"))))</f>
        <v>#REF!</v>
      </c>
      <c r="G102" s="267" t="e">
        <f>SUM(G22,#REF!)/(SUM((COUNTIF(G22,"&gt;=0")),(COUNTIF(#REF!,"&gt;=0")))+SUM((COUNTIF(G22,"=TR")),(COUNTIF(#REF!,"=TR"))))</f>
        <v>#REF!</v>
      </c>
      <c r="H102" s="267" t="e">
        <f>SUM(H22,#REF!)/(SUM((COUNTIF(H22,"&gt;=0")),(COUNTIF(#REF!,"&gt;=0")))+SUM((COUNTIF(H22,"=TR")),(COUNTIF(#REF!,"=TR"))))</f>
        <v>#REF!</v>
      </c>
      <c r="I102" s="267" t="e">
        <f>SUM(I22,#REF!)/(SUM((COUNTIF(I22,"&gt;=0")),(COUNTIF(#REF!,"&gt;=0")))+SUM((COUNTIF(I22,"=TR")),(COUNTIF(#REF!,"=TR"))))</f>
        <v>#REF!</v>
      </c>
      <c r="J102" s="267" t="e">
        <f>SUM(J22,#REF!)/(SUM((COUNTIF(J22,"&gt;=0")),(COUNTIF(#REF!,"&gt;=0")))+SUM((COUNTIF(J22,"=TR")),(COUNTIF(#REF!,"=TR"))))</f>
        <v>#REF!</v>
      </c>
      <c r="K102" s="267" t="e">
        <f>SUM(K22,#REF!)/(SUM((COUNTIF(K22,"&gt;=0")),(COUNTIF(#REF!,"&gt;=0")))+SUM((COUNTIF(K22,"=TR")),(COUNTIF(#REF!,"=TR"))))</f>
        <v>#REF!</v>
      </c>
      <c r="L102" s="267" t="e">
        <f>SUM(L22,#REF!)/(SUM((COUNTIF(L22,"&gt;=0")),(COUNTIF(#REF!,"&gt;=0")))+SUM((COUNTIF(L22,"=TR")),(COUNTIF(#REF!,"=TR"))))</f>
        <v>#REF!</v>
      </c>
      <c r="M102" s="267" t="e">
        <f>SUM(M22,#REF!)/(SUM((COUNTIF(M22,"&gt;=0")),(COUNTIF(#REF!,"&gt;=0")))+SUM((COUNTIF(M22,"=TR")),(COUNTIF(#REF!,"=TR"))))</f>
        <v>#REF!</v>
      </c>
      <c r="N102" s="267" t="e">
        <f>SUM(N22,#REF!)/(SUM((COUNTIF(N22,"&gt;=0")),(COUNTIF(#REF!,"&gt;=0")))+SUM((COUNTIF(N22,"=TR")),(COUNTIF(#REF!,"=TR"))))</f>
        <v>#REF!</v>
      </c>
      <c r="O102" s="267" t="e">
        <f>SUM(O22,#REF!)/(SUM((COUNTIF(O22,"&gt;=0")),(COUNTIF(#REF!,"&gt;=0")))+SUM((COUNTIF(O22,"=TR")),(COUNTIF(#REF!,"=TR"))))</f>
        <v>#REF!</v>
      </c>
      <c r="P102" s="267" t="e">
        <f>SUM(P22,#REF!)/(SUM((COUNTIF(P22,"&gt;=0")),(COUNTIF(#REF!,"&gt;=0")))+SUM((COUNTIF(P22,"=TR")),(COUNTIF(#REF!,"=TR"))))</f>
        <v>#REF!</v>
      </c>
      <c r="Q102" s="267" t="e">
        <f>SUM(Q22,#REF!)/(SUM((COUNTIF(Q22,"&gt;=0")),(COUNTIF(#REF!,"&gt;=0")))+SUM((COUNTIF(Q22,"=TR")),(COUNTIF(#REF!,"=TR"))))</f>
        <v>#REF!</v>
      </c>
      <c r="R102" s="267" t="e">
        <f>SUM(R22,#REF!)/(SUM((COUNTIF(R22,"&gt;=0")),(COUNTIF(#REF!,"&gt;=0")))+SUM((COUNTIF(R22,"=TR")),(COUNTIF(#REF!,"=TR"))))</f>
        <v>#REF!</v>
      </c>
      <c r="S102" s="267" t="e">
        <f>SUM(S22,#REF!)/(SUM((COUNTIF(S22,"&gt;=0")),(COUNTIF(#REF!,"&gt;=0")))+SUM((COUNTIF(S22,"=TR")),(COUNTIF(#REF!,"=TR"))))</f>
        <v>#REF!</v>
      </c>
      <c r="T102" s="267" t="e">
        <f>SUM(T22,#REF!)/(SUM((COUNTIF(T22,"&gt;=0")),(COUNTIF(#REF!,"&gt;=0")))+SUM((COUNTIF(T22,"=TR")),(COUNTIF(#REF!,"=TR"))))</f>
        <v>#REF!</v>
      </c>
      <c r="U102" s="267" t="e">
        <f>SUM(U22,#REF!)/(SUM((COUNTIF(U22,"&gt;=0")),(COUNTIF(#REF!,"&gt;=0")))+SUM((COUNTIF(U22,"=TR")),(COUNTIF(#REF!,"=TR"))))</f>
        <v>#REF!</v>
      </c>
      <c r="V102" s="267" t="e">
        <f>SUM(V22,#REF!)/(SUM((COUNTIF(V22,"&gt;=0")),(COUNTIF(#REF!,"&gt;=0")))+SUM((COUNTIF(V22,"=TR")),(COUNTIF(#REF!,"=TR"))))</f>
        <v>#REF!</v>
      </c>
      <c r="W102" s="267" t="e">
        <f>SUM(W22,#REF!)/(SUM((COUNTIF(W22,"&gt;=0")),(COUNTIF(#REF!,"&gt;=0")))+SUM((COUNTIF(W22,"=TR")),(COUNTIF(#REF!,"=TR"))))</f>
        <v>#REF!</v>
      </c>
      <c r="X102" s="267" t="e">
        <f>SUM(X22,#REF!)/(SUM((COUNTIF(X22,"&gt;=0")),(COUNTIF(#REF!,"&gt;=0")))+SUM((COUNTIF(X22,"=TR")),(COUNTIF(#REF!,"=TR"))))</f>
        <v>#REF!</v>
      </c>
      <c r="Y102" s="267" t="e">
        <f>SUM(Y22,#REF!)/(SUM((COUNTIF(Y22,"&gt;=0")),(COUNTIF(#REF!,"&gt;=0")))+SUM((COUNTIF(Y22,"=TR")),(COUNTIF(#REF!,"=TR"))))</f>
        <v>#REF!</v>
      </c>
      <c r="Z102" s="267" t="e">
        <f>SUM(Z22,#REF!)/(SUM((COUNTIF(Z22,"&gt;=0")),(COUNTIF(#REF!,"&gt;=0")))+SUM((COUNTIF(Z22,"=TR")),(COUNTIF(#REF!,"=TR"))))</f>
        <v>#REF!</v>
      </c>
      <c r="AA102" s="267" t="e">
        <f>SUM(AA22,#REF!)/(SUM((COUNTIF(AA22,"&gt;=0")),(COUNTIF(#REF!,"&gt;=0")))+SUM((COUNTIF(AA22,"=TR")),(COUNTIF(#REF!,"=TR"))))</f>
        <v>#REF!</v>
      </c>
      <c r="AB102" s="267" t="e">
        <f>SUM(AB22,#REF!)/(SUM((COUNTIF(AB22,"&gt;=0")),(COUNTIF(#REF!,"&gt;=0")))+SUM((COUNTIF(AB22,"=TR")),(COUNTIF(#REF!,"=TR"))))</f>
        <v>#REF!</v>
      </c>
      <c r="AC102" s="267" t="e">
        <f>SUM(AC22,#REF!)/(SUM((COUNTIF(AC22,"&gt;=0")),(COUNTIF(#REF!,"&gt;=0")))+SUM((COUNTIF(AC22,"=TR")),(COUNTIF(#REF!,"=TR"))))</f>
        <v>#REF!</v>
      </c>
      <c r="AD102" s="267" t="e">
        <f>SUM(AD22,#REF!)/(SUM((COUNTIF(AD22,"&gt;=0")),(COUNTIF(#REF!,"&gt;=0")))+SUM((COUNTIF(AD22,"=TR")),(COUNTIF(#REF!,"=TR"))))</f>
        <v>#REF!</v>
      </c>
      <c r="AE102" s="267" t="e">
        <f>SUM(AE22,#REF!)/(SUM((COUNTIF(AE22,"&gt;=0")),(COUNTIF(#REF!,"&gt;=0")))+SUM((COUNTIF(AE22,"=TR")),(COUNTIF(#REF!,"=TR"))))</f>
        <v>#REF!</v>
      </c>
      <c r="AF102" s="267" t="e">
        <f>SUM(AF22,#REF!)/(SUM((COUNTIF(AF22,"&gt;=0")),(COUNTIF(#REF!,"&gt;=0")))+SUM((COUNTIF(AF22,"=TR")),(COUNTIF(#REF!,"=TR"))))</f>
        <v>#REF!</v>
      </c>
      <c r="AG102" s="267" t="e">
        <f>SUM(AG22,#REF!)/(SUM((COUNTIF(AG22,"&gt;=0")),(COUNTIF(#REF!,"&gt;=0")))+SUM((COUNTIF(AG22,"=TR")),(COUNTIF(#REF!,"=TR"))))</f>
        <v>#REF!</v>
      </c>
      <c r="AH102" s="267" t="e">
        <f>SUM(AH22,#REF!)/(SUM((COUNTIF(AH22,"&gt;=0")),(COUNTIF(#REF!,"&gt;=0")))+SUM((COUNTIF(AH22,"=TR")),(COUNTIF(#REF!,"=TR"))))</f>
        <v>#REF!</v>
      </c>
      <c r="AI102" s="262"/>
      <c r="AJ102" s="263"/>
    </row>
    <row r="103" spans="3:36" hidden="1" outlineLevel="1" x14ac:dyDescent="0.2">
      <c r="C103" s="223" t="s">
        <v>114</v>
      </c>
      <c r="D103" s="224" t="e">
        <f t="shared" ref="D103:AH103" si="11">AVERAGE(D93:D102)</f>
        <v>#REF!</v>
      </c>
      <c r="E103" s="224" t="e">
        <f t="shared" si="11"/>
        <v>#REF!</v>
      </c>
      <c r="F103" s="224" t="e">
        <f t="shared" si="11"/>
        <v>#REF!</v>
      </c>
      <c r="G103" s="224" t="e">
        <f t="shared" si="11"/>
        <v>#REF!</v>
      </c>
      <c r="H103" s="224" t="e">
        <f t="shared" si="11"/>
        <v>#REF!</v>
      </c>
      <c r="I103" s="224" t="e">
        <f t="shared" si="11"/>
        <v>#REF!</v>
      </c>
      <c r="J103" s="224" t="e">
        <f t="shared" si="11"/>
        <v>#REF!</v>
      </c>
      <c r="K103" s="224" t="e">
        <f t="shared" si="11"/>
        <v>#REF!</v>
      </c>
      <c r="L103" s="224" t="e">
        <f t="shared" si="11"/>
        <v>#REF!</v>
      </c>
      <c r="M103" s="224" t="e">
        <f t="shared" si="11"/>
        <v>#REF!</v>
      </c>
      <c r="N103" s="224" t="e">
        <f t="shared" si="11"/>
        <v>#REF!</v>
      </c>
      <c r="O103" s="224" t="e">
        <f t="shared" si="11"/>
        <v>#REF!</v>
      </c>
      <c r="P103" s="224" t="e">
        <f t="shared" si="11"/>
        <v>#REF!</v>
      </c>
      <c r="Q103" s="224" t="e">
        <f t="shared" si="11"/>
        <v>#REF!</v>
      </c>
      <c r="R103" s="224" t="e">
        <f t="shared" si="11"/>
        <v>#REF!</v>
      </c>
      <c r="S103" s="224" t="e">
        <f t="shared" si="11"/>
        <v>#REF!</v>
      </c>
      <c r="T103" s="224" t="e">
        <f t="shared" si="11"/>
        <v>#REF!</v>
      </c>
      <c r="U103" s="224" t="e">
        <f t="shared" si="11"/>
        <v>#REF!</v>
      </c>
      <c r="V103" s="224" t="e">
        <f t="shared" si="11"/>
        <v>#REF!</v>
      </c>
      <c r="W103" s="224" t="e">
        <f t="shared" si="11"/>
        <v>#REF!</v>
      </c>
      <c r="X103" s="224" t="e">
        <f t="shared" si="11"/>
        <v>#REF!</v>
      </c>
      <c r="Y103" s="224" t="e">
        <f t="shared" si="11"/>
        <v>#REF!</v>
      </c>
      <c r="Z103" s="224" t="e">
        <f t="shared" si="11"/>
        <v>#REF!</v>
      </c>
      <c r="AA103" s="224" t="e">
        <f t="shared" si="11"/>
        <v>#REF!</v>
      </c>
      <c r="AB103" s="224" t="e">
        <f t="shared" si="11"/>
        <v>#REF!</v>
      </c>
      <c r="AC103" s="224" t="e">
        <f t="shared" si="11"/>
        <v>#REF!</v>
      </c>
      <c r="AD103" s="224" t="e">
        <f t="shared" si="11"/>
        <v>#REF!</v>
      </c>
      <c r="AE103" s="224" t="e">
        <f t="shared" si="11"/>
        <v>#REF!</v>
      </c>
      <c r="AF103" s="224" t="e">
        <f t="shared" si="11"/>
        <v>#REF!</v>
      </c>
      <c r="AG103" s="224" t="e">
        <f t="shared" si="11"/>
        <v>#REF!</v>
      </c>
      <c r="AH103" s="224" t="e">
        <f t="shared" si="11"/>
        <v>#REF!</v>
      </c>
      <c r="AI103" s="262"/>
      <c r="AJ103" s="263"/>
    </row>
    <row r="104" spans="3:36" collapsed="1" x14ac:dyDescent="0.2">
      <c r="AI104" s="262"/>
      <c r="AJ104" s="263"/>
    </row>
    <row r="105" spans="3:36" x14ac:dyDescent="0.2">
      <c r="AI105" s="271"/>
    </row>
    <row r="106" spans="3:36" x14ac:dyDescent="0.2">
      <c r="AI106" s="271"/>
    </row>
    <row r="107" spans="3:36" x14ac:dyDescent="0.2">
      <c r="AI107" s="271"/>
    </row>
    <row r="108" spans="3:36" x14ac:dyDescent="0.2">
      <c r="AI108" s="271"/>
    </row>
  </sheetData>
  <mergeCells count="2">
    <mergeCell ref="A1:AJ1"/>
    <mergeCell ref="A41:B41"/>
  </mergeCells>
  <conditionalFormatting sqref="D38:O38 D4:AJ37 Q38:AG38 AI38:AJ38 D39:AJ89">
    <cfRule type="cellIs" dxfId="144" priority="3" stopIfTrue="1" operator="equal">
      <formula>0</formula>
    </cfRule>
  </conditionalFormatting>
  <conditionalFormatting sqref="P38">
    <cfRule type="cellIs" dxfId="143" priority="2" stopIfTrue="1" operator="equal">
      <formula>0</formula>
    </cfRule>
  </conditionalFormatting>
  <conditionalFormatting sqref="AH38">
    <cfRule type="cellIs" dxfId="142" priority="1" stopIfTrue="1" operator="equal">
      <formula>0</formula>
    </cfRule>
  </conditionalFormatting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97"/>
  <sheetViews>
    <sheetView topLeftCell="A68" zoomScaleNormal="100" workbookViewId="0">
      <selection activeCell="D6" sqref="D6"/>
    </sheetView>
  </sheetViews>
  <sheetFormatPr defaultColWidth="9.140625" defaultRowHeight="12.75" x14ac:dyDescent="0.2"/>
  <cols>
    <col min="1" max="1" width="5" style="272" bestFit="1" customWidth="1"/>
    <col min="2" max="2" width="23.42578125" style="279" customWidth="1"/>
    <col min="3" max="3" width="6.140625" style="280" customWidth="1"/>
    <col min="4" max="9" width="4.7109375" style="281" customWidth="1"/>
    <col min="10" max="14" width="3.5703125" style="281" customWidth="1"/>
    <col min="15" max="15" width="4.28515625" style="281" customWidth="1"/>
    <col min="16" max="34" width="3.5703125" style="281" customWidth="1"/>
    <col min="35" max="35" width="5.85546875" style="282" customWidth="1"/>
    <col min="36" max="36" width="6.42578125" style="277" bestFit="1" customWidth="1"/>
    <col min="37" max="16384" width="9.140625" style="278"/>
  </cols>
  <sheetData>
    <row r="1" spans="1:36" x14ac:dyDescent="0.2">
      <c r="B1" s="273"/>
      <c r="C1" s="274"/>
      <c r="D1" s="274"/>
      <c r="E1" s="274"/>
      <c r="F1" s="274"/>
      <c r="G1" s="274"/>
      <c r="H1" s="274"/>
      <c r="I1" s="274"/>
      <c r="J1" s="275" t="s">
        <v>115</v>
      </c>
      <c r="K1" s="276"/>
      <c r="L1" s="276"/>
      <c r="M1" s="276"/>
      <c r="N1" s="276"/>
      <c r="O1" s="276"/>
      <c r="P1" s="276"/>
      <c r="Q1" s="276"/>
      <c r="R1" s="276"/>
      <c r="S1" s="276"/>
      <c r="T1" s="276"/>
      <c r="U1" s="276"/>
      <c r="V1" s="276"/>
      <c r="W1" s="276"/>
      <c r="X1" s="276"/>
      <c r="Y1" s="276"/>
      <c r="Z1" s="274"/>
      <c r="AA1" s="274"/>
      <c r="AB1" s="274"/>
      <c r="AC1" s="274"/>
      <c r="AD1" s="274"/>
      <c r="AE1" s="274"/>
      <c r="AF1" s="274"/>
      <c r="AG1" s="274"/>
      <c r="AH1" s="274"/>
      <c r="AI1" s="274"/>
    </row>
    <row r="2" spans="1:36" ht="6" customHeight="1" x14ac:dyDescent="0.2"/>
    <row r="3" spans="1:36" s="286" customFormat="1" ht="38.25" x14ac:dyDescent="0.25">
      <c r="A3" s="352" t="s">
        <v>0</v>
      </c>
      <c r="B3" s="353" t="s">
        <v>1</v>
      </c>
      <c r="C3" s="284" t="s">
        <v>2</v>
      </c>
      <c r="D3" s="283">
        <v>1</v>
      </c>
      <c r="E3" s="283">
        <v>2</v>
      </c>
      <c r="F3" s="283">
        <v>3</v>
      </c>
      <c r="G3" s="283">
        <v>4</v>
      </c>
      <c r="H3" s="283">
        <v>5</v>
      </c>
      <c r="I3" s="283">
        <v>6</v>
      </c>
      <c r="J3" s="283">
        <v>7</v>
      </c>
      <c r="K3" s="283">
        <v>8</v>
      </c>
      <c r="L3" s="283">
        <v>9</v>
      </c>
      <c r="M3" s="283">
        <v>10</v>
      </c>
      <c r="N3" s="283">
        <v>11</v>
      </c>
      <c r="O3" s="283">
        <v>12</v>
      </c>
      <c r="P3" s="283">
        <v>13</v>
      </c>
      <c r="Q3" s="283">
        <v>14</v>
      </c>
      <c r="R3" s="283">
        <v>15</v>
      </c>
      <c r="S3" s="283">
        <v>16</v>
      </c>
      <c r="T3" s="283">
        <v>17</v>
      </c>
      <c r="U3" s="283">
        <v>18</v>
      </c>
      <c r="V3" s="283">
        <v>19</v>
      </c>
      <c r="W3" s="283">
        <v>20</v>
      </c>
      <c r="X3" s="283">
        <v>21</v>
      </c>
      <c r="Y3" s="283">
        <v>22</v>
      </c>
      <c r="Z3" s="283">
        <v>23</v>
      </c>
      <c r="AA3" s="283">
        <v>24</v>
      </c>
      <c r="AB3" s="283">
        <v>25</v>
      </c>
      <c r="AC3" s="283">
        <v>26</v>
      </c>
      <c r="AD3" s="283">
        <v>27</v>
      </c>
      <c r="AE3" s="283">
        <v>28</v>
      </c>
      <c r="AF3" s="283">
        <v>29</v>
      </c>
      <c r="AG3" s="283">
        <v>30</v>
      </c>
      <c r="AH3" s="283">
        <v>31</v>
      </c>
      <c r="AI3" s="284" t="s">
        <v>3</v>
      </c>
      <c r="AJ3" s="285" t="s">
        <v>4</v>
      </c>
    </row>
    <row r="4" spans="1:36" s="293" customFormat="1" ht="17.25" customHeight="1" x14ac:dyDescent="0.2">
      <c r="A4" s="349">
        <v>10</v>
      </c>
      <c r="B4" s="350" t="s">
        <v>5</v>
      </c>
      <c r="C4" s="351">
        <v>1.3</v>
      </c>
      <c r="D4" s="290">
        <v>0</v>
      </c>
      <c r="E4" s="290">
        <v>0</v>
      </c>
      <c r="F4" s="290">
        <v>0</v>
      </c>
      <c r="G4" s="290">
        <v>0</v>
      </c>
      <c r="H4" s="290">
        <v>0</v>
      </c>
      <c r="I4" s="290">
        <v>5.9</v>
      </c>
      <c r="J4" s="290">
        <v>0</v>
      </c>
      <c r="K4" s="290">
        <v>0</v>
      </c>
      <c r="L4" s="290">
        <v>0</v>
      </c>
      <c r="M4" s="290">
        <v>0</v>
      </c>
      <c r="N4" s="290">
        <v>0</v>
      </c>
      <c r="O4" s="290">
        <v>0</v>
      </c>
      <c r="P4" s="290">
        <v>0</v>
      </c>
      <c r="Q4" s="290">
        <v>0</v>
      </c>
      <c r="R4" s="290">
        <v>0</v>
      </c>
      <c r="S4" s="290">
        <v>0</v>
      </c>
      <c r="T4" s="290">
        <v>0</v>
      </c>
      <c r="U4" s="290">
        <v>0</v>
      </c>
      <c r="V4" s="290">
        <v>0</v>
      </c>
      <c r="W4" s="290">
        <v>0</v>
      </c>
      <c r="X4" s="290">
        <v>0</v>
      </c>
      <c r="Y4" s="290">
        <v>0</v>
      </c>
      <c r="Z4" s="290">
        <v>0</v>
      </c>
      <c r="AA4" s="290">
        <v>0</v>
      </c>
      <c r="AB4" s="290">
        <v>0</v>
      </c>
      <c r="AC4" s="290">
        <v>0</v>
      </c>
      <c r="AD4" s="290">
        <v>0</v>
      </c>
      <c r="AE4" s="290">
        <v>0</v>
      </c>
      <c r="AF4" s="290">
        <v>0</v>
      </c>
      <c r="AG4" s="290">
        <v>0</v>
      </c>
      <c r="AH4" s="290">
        <v>0</v>
      </c>
      <c r="AI4" s="291">
        <f>SUM(D4:AH4)</f>
        <v>5.9</v>
      </c>
      <c r="AJ4" s="292">
        <f t="shared" ref="AJ4:AJ40" si="0">AI4/C4</f>
        <v>4.5384615384615383</v>
      </c>
    </row>
    <row r="5" spans="1:36" s="286" customFormat="1" ht="17.25" customHeight="1" x14ac:dyDescent="0.2">
      <c r="A5" s="287">
        <v>38</v>
      </c>
      <c r="B5" s="288" t="s">
        <v>6</v>
      </c>
      <c r="C5" s="289">
        <v>0.6</v>
      </c>
      <c r="D5" s="294">
        <v>0</v>
      </c>
      <c r="E5" s="294">
        <v>0</v>
      </c>
      <c r="F5" s="294">
        <v>0</v>
      </c>
      <c r="G5" s="294">
        <v>0</v>
      </c>
      <c r="H5" s="294">
        <v>0</v>
      </c>
      <c r="I5" s="294">
        <v>0</v>
      </c>
      <c r="J5" s="294">
        <v>0</v>
      </c>
      <c r="K5" s="294">
        <v>0</v>
      </c>
      <c r="L5" s="294">
        <v>0</v>
      </c>
      <c r="M5" s="294">
        <v>0</v>
      </c>
      <c r="N5" s="294">
        <v>0</v>
      </c>
      <c r="O5" s="294">
        <v>0</v>
      </c>
      <c r="P5" s="295">
        <v>0</v>
      </c>
      <c r="Q5" s="295">
        <v>0</v>
      </c>
      <c r="R5" s="295">
        <v>0</v>
      </c>
      <c r="S5" s="295">
        <v>0</v>
      </c>
      <c r="T5" s="295">
        <v>0</v>
      </c>
      <c r="U5" s="295">
        <v>0</v>
      </c>
      <c r="V5" s="294">
        <v>0</v>
      </c>
      <c r="W5" s="294">
        <v>0</v>
      </c>
      <c r="X5" s="294">
        <v>0</v>
      </c>
      <c r="Y5" s="294">
        <v>0</v>
      </c>
      <c r="Z5" s="294">
        <v>0</v>
      </c>
      <c r="AA5" s="294">
        <v>0</v>
      </c>
      <c r="AB5" s="294">
        <v>0</v>
      </c>
      <c r="AC5" s="294">
        <v>0</v>
      </c>
      <c r="AD5" s="294">
        <v>0</v>
      </c>
      <c r="AE5" s="294">
        <v>0</v>
      </c>
      <c r="AF5" s="294">
        <v>0</v>
      </c>
      <c r="AG5" s="294">
        <v>0</v>
      </c>
      <c r="AH5" s="294">
        <v>0</v>
      </c>
      <c r="AI5" s="291">
        <f t="shared" ref="AI5:AI40" si="1">SUM(D5:AH5)</f>
        <v>0</v>
      </c>
      <c r="AJ5" s="292">
        <f t="shared" si="0"/>
        <v>0</v>
      </c>
    </row>
    <row r="6" spans="1:36" s="286" customFormat="1" ht="17.25" customHeight="1" x14ac:dyDescent="0.2">
      <c r="A6" s="287">
        <v>40</v>
      </c>
      <c r="B6" s="288" t="s">
        <v>7</v>
      </c>
      <c r="C6" s="289">
        <v>0.6</v>
      </c>
      <c r="D6" s="294">
        <v>0</v>
      </c>
      <c r="E6" s="294">
        <v>0</v>
      </c>
      <c r="F6" s="294">
        <v>0</v>
      </c>
      <c r="G6" s="294">
        <v>0</v>
      </c>
      <c r="H6" s="294">
        <v>0</v>
      </c>
      <c r="I6" s="294">
        <v>5</v>
      </c>
      <c r="J6" s="294">
        <v>0</v>
      </c>
      <c r="K6" s="294">
        <v>0</v>
      </c>
      <c r="L6" s="294">
        <v>0</v>
      </c>
      <c r="M6" s="294">
        <v>0</v>
      </c>
      <c r="N6" s="294">
        <v>0</v>
      </c>
      <c r="O6" s="294">
        <v>0</v>
      </c>
      <c r="P6" s="295">
        <v>0</v>
      </c>
      <c r="Q6" s="295">
        <v>0</v>
      </c>
      <c r="R6" s="295">
        <v>0</v>
      </c>
      <c r="S6" s="295">
        <v>0</v>
      </c>
      <c r="T6" s="295">
        <v>0</v>
      </c>
      <c r="U6" s="295">
        <v>0</v>
      </c>
      <c r="V6" s="294">
        <v>0</v>
      </c>
      <c r="W6" s="294">
        <v>0</v>
      </c>
      <c r="X6" s="294">
        <v>0</v>
      </c>
      <c r="Y6" s="294">
        <v>0</v>
      </c>
      <c r="Z6" s="294">
        <v>0</v>
      </c>
      <c r="AA6" s="294">
        <v>0</v>
      </c>
      <c r="AB6" s="294">
        <v>0</v>
      </c>
      <c r="AC6" s="294">
        <v>0</v>
      </c>
      <c r="AD6" s="294">
        <v>0</v>
      </c>
      <c r="AE6" s="294">
        <v>0</v>
      </c>
      <c r="AF6" s="294">
        <v>0</v>
      </c>
      <c r="AG6" s="294">
        <v>0</v>
      </c>
      <c r="AH6" s="294">
        <v>0</v>
      </c>
      <c r="AI6" s="291">
        <f t="shared" si="1"/>
        <v>5</v>
      </c>
      <c r="AJ6" s="292">
        <f t="shared" si="0"/>
        <v>8.3333333333333339</v>
      </c>
    </row>
    <row r="7" spans="1:36" s="286" customFormat="1" ht="17.25" customHeight="1" x14ac:dyDescent="0.2">
      <c r="A7" s="287">
        <v>63</v>
      </c>
      <c r="B7" s="288" t="s">
        <v>8</v>
      </c>
      <c r="C7" s="289">
        <v>1.2</v>
      </c>
      <c r="D7" s="294">
        <v>0</v>
      </c>
      <c r="E7" s="294">
        <v>0</v>
      </c>
      <c r="F7" s="294">
        <v>0</v>
      </c>
      <c r="G7" s="294">
        <v>0</v>
      </c>
      <c r="H7" s="294">
        <v>0</v>
      </c>
      <c r="I7" s="294">
        <v>9.6</v>
      </c>
      <c r="J7" s="294">
        <v>0</v>
      </c>
      <c r="K7" s="294">
        <v>0</v>
      </c>
      <c r="L7" s="294">
        <v>0</v>
      </c>
      <c r="M7" s="294">
        <v>0</v>
      </c>
      <c r="N7" s="294">
        <v>0</v>
      </c>
      <c r="O7" s="294">
        <v>0</v>
      </c>
      <c r="P7" s="295">
        <v>0</v>
      </c>
      <c r="Q7" s="295">
        <v>0</v>
      </c>
      <c r="R7" s="295">
        <v>0</v>
      </c>
      <c r="S7" s="295">
        <v>0</v>
      </c>
      <c r="T7" s="295">
        <v>0</v>
      </c>
      <c r="U7" s="295">
        <v>0</v>
      </c>
      <c r="V7" s="294">
        <v>0</v>
      </c>
      <c r="W7" s="294">
        <v>0</v>
      </c>
      <c r="X7" s="294">
        <v>0</v>
      </c>
      <c r="Y7" s="294">
        <v>0</v>
      </c>
      <c r="Z7" s="294">
        <v>0</v>
      </c>
      <c r="AA7" s="294">
        <v>0</v>
      </c>
      <c r="AB7" s="294">
        <v>0</v>
      </c>
      <c r="AC7" s="294">
        <v>0</v>
      </c>
      <c r="AD7" s="294">
        <v>0</v>
      </c>
      <c r="AE7" s="294">
        <v>0</v>
      </c>
      <c r="AF7" s="294">
        <v>0</v>
      </c>
      <c r="AG7" s="294">
        <v>0</v>
      </c>
      <c r="AH7" s="294">
        <v>0</v>
      </c>
      <c r="AI7" s="291">
        <f t="shared" si="1"/>
        <v>9.6</v>
      </c>
      <c r="AJ7" s="292">
        <f t="shared" si="0"/>
        <v>8</v>
      </c>
    </row>
    <row r="8" spans="1:36" s="286" customFormat="1" ht="17.25" customHeight="1" x14ac:dyDescent="0.2">
      <c r="A8" s="287">
        <v>82</v>
      </c>
      <c r="B8" s="288" t="s">
        <v>9</v>
      </c>
      <c r="C8" s="289">
        <v>0.2</v>
      </c>
      <c r="D8" s="294">
        <v>0</v>
      </c>
      <c r="E8" s="294">
        <v>0</v>
      </c>
      <c r="F8" s="294">
        <v>0</v>
      </c>
      <c r="G8" s="294">
        <v>0</v>
      </c>
      <c r="H8" s="294">
        <v>0.4</v>
      </c>
      <c r="I8" s="294">
        <v>2.7</v>
      </c>
      <c r="J8" s="294">
        <v>0</v>
      </c>
      <c r="K8" s="294">
        <v>0</v>
      </c>
      <c r="L8" s="294">
        <v>0</v>
      </c>
      <c r="M8" s="294">
        <v>0</v>
      </c>
      <c r="N8" s="294">
        <v>0</v>
      </c>
      <c r="O8" s="294">
        <v>0</v>
      </c>
      <c r="P8" s="295">
        <v>0</v>
      </c>
      <c r="Q8" s="295">
        <v>0</v>
      </c>
      <c r="R8" s="295">
        <v>0</v>
      </c>
      <c r="S8" s="295">
        <v>0</v>
      </c>
      <c r="T8" s="295">
        <v>0</v>
      </c>
      <c r="U8" s="295">
        <v>0</v>
      </c>
      <c r="V8" s="294">
        <v>0</v>
      </c>
      <c r="W8" s="294">
        <v>0</v>
      </c>
      <c r="X8" s="294">
        <v>0</v>
      </c>
      <c r="Y8" s="294">
        <v>0</v>
      </c>
      <c r="Z8" s="294">
        <v>0</v>
      </c>
      <c r="AA8" s="294">
        <v>0</v>
      </c>
      <c r="AB8" s="294">
        <v>0</v>
      </c>
      <c r="AC8" s="294">
        <v>0</v>
      </c>
      <c r="AD8" s="294">
        <v>0</v>
      </c>
      <c r="AE8" s="294">
        <v>0</v>
      </c>
      <c r="AF8" s="294">
        <v>0</v>
      </c>
      <c r="AG8" s="294">
        <v>0</v>
      </c>
      <c r="AH8" s="294">
        <v>0</v>
      </c>
      <c r="AI8" s="291">
        <f t="shared" si="1"/>
        <v>3.1</v>
      </c>
      <c r="AJ8" s="292">
        <f t="shared" si="0"/>
        <v>15.5</v>
      </c>
    </row>
    <row r="9" spans="1:36" ht="17.25" customHeight="1" x14ac:dyDescent="0.2">
      <c r="A9" s="287">
        <v>90</v>
      </c>
      <c r="B9" s="296" t="s">
        <v>84</v>
      </c>
      <c r="C9" s="289">
        <v>0.6</v>
      </c>
      <c r="D9" s="294">
        <v>0</v>
      </c>
      <c r="E9" s="294">
        <v>0</v>
      </c>
      <c r="F9" s="294">
        <v>0</v>
      </c>
      <c r="G9" s="294">
        <v>0</v>
      </c>
      <c r="H9" s="294">
        <v>0</v>
      </c>
      <c r="I9" s="297" t="s">
        <v>28</v>
      </c>
      <c r="J9" s="294">
        <v>0</v>
      </c>
      <c r="K9" s="294">
        <v>0</v>
      </c>
      <c r="L9" s="294">
        <v>0</v>
      </c>
      <c r="M9" s="294">
        <v>0</v>
      </c>
      <c r="N9" s="294">
        <v>0</v>
      </c>
      <c r="O9" s="294">
        <v>0</v>
      </c>
      <c r="P9" s="295">
        <v>0</v>
      </c>
      <c r="Q9" s="295">
        <v>0</v>
      </c>
      <c r="R9" s="295">
        <v>0</v>
      </c>
      <c r="S9" s="295">
        <v>0</v>
      </c>
      <c r="T9" s="295">
        <v>0</v>
      </c>
      <c r="U9" s="295">
        <v>0</v>
      </c>
      <c r="V9" s="294">
        <v>0</v>
      </c>
      <c r="W9" s="294">
        <v>0</v>
      </c>
      <c r="X9" s="294">
        <v>0</v>
      </c>
      <c r="Y9" s="294">
        <v>0</v>
      </c>
      <c r="Z9" s="294">
        <v>0</v>
      </c>
      <c r="AA9" s="294">
        <v>0</v>
      </c>
      <c r="AB9" s="294">
        <v>0</v>
      </c>
      <c r="AC9" s="294">
        <v>0</v>
      </c>
      <c r="AD9" s="294">
        <v>0</v>
      </c>
      <c r="AE9" s="294">
        <v>0</v>
      </c>
      <c r="AF9" s="294">
        <v>0</v>
      </c>
      <c r="AG9" s="294">
        <v>0</v>
      </c>
      <c r="AH9" s="294">
        <v>0</v>
      </c>
      <c r="AI9" s="291">
        <f t="shared" si="1"/>
        <v>0</v>
      </c>
      <c r="AJ9" s="292">
        <f t="shared" si="0"/>
        <v>0</v>
      </c>
    </row>
    <row r="10" spans="1:36" ht="17.25" customHeight="1" x14ac:dyDescent="0.2">
      <c r="A10" s="287">
        <v>94</v>
      </c>
      <c r="B10" s="288" t="s">
        <v>10</v>
      </c>
      <c r="C10" s="289">
        <v>0.2</v>
      </c>
      <c r="D10" s="294">
        <v>0</v>
      </c>
      <c r="E10" s="294">
        <v>0</v>
      </c>
      <c r="F10" s="294">
        <v>0</v>
      </c>
      <c r="G10" s="294">
        <v>0</v>
      </c>
      <c r="H10" s="294">
        <v>0</v>
      </c>
      <c r="I10" s="294">
        <v>2.5</v>
      </c>
      <c r="J10" s="294">
        <v>0</v>
      </c>
      <c r="K10" s="294">
        <v>0</v>
      </c>
      <c r="L10" s="294">
        <v>0</v>
      </c>
      <c r="M10" s="294">
        <v>0</v>
      </c>
      <c r="N10" s="294">
        <v>0</v>
      </c>
      <c r="O10" s="294">
        <v>0</v>
      </c>
      <c r="P10" s="295">
        <v>0</v>
      </c>
      <c r="Q10" s="295">
        <v>0</v>
      </c>
      <c r="R10" s="295">
        <v>0</v>
      </c>
      <c r="S10" s="295">
        <v>0</v>
      </c>
      <c r="T10" s="295">
        <v>0</v>
      </c>
      <c r="U10" s="295">
        <v>0</v>
      </c>
      <c r="V10" s="294">
        <v>0</v>
      </c>
      <c r="W10" s="294">
        <v>0</v>
      </c>
      <c r="X10" s="294">
        <v>0</v>
      </c>
      <c r="Y10" s="294">
        <v>0</v>
      </c>
      <c r="Z10" s="294">
        <v>0</v>
      </c>
      <c r="AA10" s="294">
        <v>0</v>
      </c>
      <c r="AB10" s="294">
        <v>0</v>
      </c>
      <c r="AC10" s="294">
        <v>0</v>
      </c>
      <c r="AD10" s="294">
        <v>0</v>
      </c>
      <c r="AE10" s="294">
        <v>0</v>
      </c>
      <c r="AF10" s="294">
        <v>0</v>
      </c>
      <c r="AG10" s="294">
        <v>0</v>
      </c>
      <c r="AH10" s="294">
        <v>0</v>
      </c>
      <c r="AI10" s="291">
        <f t="shared" si="1"/>
        <v>2.5</v>
      </c>
      <c r="AJ10" s="292">
        <f t="shared" si="0"/>
        <v>12.5</v>
      </c>
    </row>
    <row r="11" spans="1:36" ht="17.25" customHeight="1" x14ac:dyDescent="0.2">
      <c r="A11" s="287">
        <v>105</v>
      </c>
      <c r="B11" s="288" t="s">
        <v>85</v>
      </c>
      <c r="C11" s="289">
        <v>3</v>
      </c>
      <c r="D11" s="294">
        <v>0</v>
      </c>
      <c r="E11" s="294">
        <v>0</v>
      </c>
      <c r="F11" s="294">
        <v>0</v>
      </c>
      <c r="G11" s="294">
        <v>0</v>
      </c>
      <c r="H11" s="294">
        <v>0</v>
      </c>
      <c r="I11" s="294">
        <v>0</v>
      </c>
      <c r="J11" s="294">
        <v>0</v>
      </c>
      <c r="K11" s="294">
        <v>0</v>
      </c>
      <c r="L11" s="294">
        <v>0</v>
      </c>
      <c r="M11" s="294">
        <v>0</v>
      </c>
      <c r="N11" s="294">
        <v>0</v>
      </c>
      <c r="O11" s="294">
        <v>0</v>
      </c>
      <c r="P11" s="295">
        <v>0</v>
      </c>
      <c r="Q11" s="295">
        <v>0</v>
      </c>
      <c r="R11" s="295">
        <v>0</v>
      </c>
      <c r="S11" s="295">
        <v>0</v>
      </c>
      <c r="T11" s="295">
        <v>0</v>
      </c>
      <c r="U11" s="295">
        <v>0</v>
      </c>
      <c r="V11" s="294">
        <v>0</v>
      </c>
      <c r="W11" s="294">
        <v>0</v>
      </c>
      <c r="X11" s="294">
        <v>0</v>
      </c>
      <c r="Y11" s="294">
        <v>0</v>
      </c>
      <c r="Z11" s="294">
        <v>0</v>
      </c>
      <c r="AA11" s="294">
        <v>0</v>
      </c>
      <c r="AB11" s="294">
        <v>0</v>
      </c>
      <c r="AC11" s="294">
        <v>0</v>
      </c>
      <c r="AD11" s="294">
        <v>0</v>
      </c>
      <c r="AE11" s="294">
        <v>0</v>
      </c>
      <c r="AF11" s="294">
        <v>0</v>
      </c>
      <c r="AG11" s="294">
        <v>0</v>
      </c>
      <c r="AH11" s="294">
        <v>0</v>
      </c>
      <c r="AI11" s="291">
        <f t="shared" si="1"/>
        <v>0</v>
      </c>
      <c r="AJ11" s="292">
        <f t="shared" si="0"/>
        <v>0</v>
      </c>
    </row>
    <row r="12" spans="1:36" ht="17.25" customHeight="1" x14ac:dyDescent="0.2">
      <c r="A12" s="287">
        <v>120</v>
      </c>
      <c r="B12" s="288" t="s">
        <v>12</v>
      </c>
      <c r="C12" s="289">
        <v>6.5</v>
      </c>
      <c r="D12" s="294">
        <v>0</v>
      </c>
      <c r="E12" s="294">
        <v>0</v>
      </c>
      <c r="F12" s="294">
        <v>0</v>
      </c>
      <c r="G12" s="294">
        <v>0</v>
      </c>
      <c r="H12" s="294">
        <v>0</v>
      </c>
      <c r="I12" s="297" t="s">
        <v>28</v>
      </c>
      <c r="J12" s="294">
        <v>0</v>
      </c>
      <c r="K12" s="294">
        <v>0</v>
      </c>
      <c r="L12" s="294">
        <v>0</v>
      </c>
      <c r="M12" s="294">
        <v>0</v>
      </c>
      <c r="N12" s="294">
        <v>0</v>
      </c>
      <c r="O12" s="294">
        <v>0</v>
      </c>
      <c r="P12" s="295">
        <v>0</v>
      </c>
      <c r="Q12" s="295">
        <v>0</v>
      </c>
      <c r="R12" s="295">
        <v>0</v>
      </c>
      <c r="S12" s="295">
        <v>0</v>
      </c>
      <c r="T12" s="295">
        <v>0</v>
      </c>
      <c r="U12" s="295">
        <v>0</v>
      </c>
      <c r="V12" s="294">
        <v>0</v>
      </c>
      <c r="W12" s="294">
        <v>0</v>
      </c>
      <c r="X12" s="294">
        <v>0</v>
      </c>
      <c r="Y12" s="294">
        <v>0</v>
      </c>
      <c r="Z12" s="294">
        <v>0</v>
      </c>
      <c r="AA12" s="294">
        <v>0</v>
      </c>
      <c r="AB12" s="294">
        <v>0</v>
      </c>
      <c r="AC12" s="294">
        <v>0</v>
      </c>
      <c r="AD12" s="294">
        <v>0</v>
      </c>
      <c r="AE12" s="294">
        <v>0</v>
      </c>
      <c r="AF12" s="294">
        <v>0</v>
      </c>
      <c r="AG12" s="294">
        <v>0</v>
      </c>
      <c r="AH12" s="294">
        <v>0</v>
      </c>
      <c r="AI12" s="291">
        <f t="shared" si="1"/>
        <v>0</v>
      </c>
      <c r="AJ12" s="292">
        <f t="shared" si="0"/>
        <v>0</v>
      </c>
    </row>
    <row r="13" spans="1:36" ht="17.25" customHeight="1" x14ac:dyDescent="0.2">
      <c r="A13" s="287">
        <v>130</v>
      </c>
      <c r="B13" s="288" t="s">
        <v>13</v>
      </c>
      <c r="C13" s="289">
        <v>4.8</v>
      </c>
      <c r="D13" s="294">
        <v>0</v>
      </c>
      <c r="E13" s="294">
        <v>0</v>
      </c>
      <c r="F13" s="294">
        <v>0</v>
      </c>
      <c r="G13" s="294">
        <v>0</v>
      </c>
      <c r="H13" s="294">
        <v>0</v>
      </c>
      <c r="I13" s="294">
        <v>6.4</v>
      </c>
      <c r="J13" s="294">
        <v>0</v>
      </c>
      <c r="K13" s="294">
        <v>0</v>
      </c>
      <c r="L13" s="294">
        <v>0</v>
      </c>
      <c r="M13" s="294">
        <v>0</v>
      </c>
      <c r="N13" s="294">
        <v>0</v>
      </c>
      <c r="O13" s="294">
        <v>0</v>
      </c>
      <c r="P13" s="295">
        <v>0</v>
      </c>
      <c r="Q13" s="295">
        <v>0</v>
      </c>
      <c r="R13" s="295">
        <v>0</v>
      </c>
      <c r="S13" s="295">
        <v>0</v>
      </c>
      <c r="T13" s="295">
        <v>0</v>
      </c>
      <c r="U13" s="295">
        <v>0</v>
      </c>
      <c r="V13" s="294">
        <v>0</v>
      </c>
      <c r="W13" s="294">
        <v>0</v>
      </c>
      <c r="X13" s="294">
        <v>0</v>
      </c>
      <c r="Y13" s="294">
        <v>0</v>
      </c>
      <c r="Z13" s="294">
        <v>0</v>
      </c>
      <c r="AA13" s="294">
        <v>0</v>
      </c>
      <c r="AB13" s="294">
        <v>0</v>
      </c>
      <c r="AC13" s="294">
        <v>0</v>
      </c>
      <c r="AD13" s="294">
        <v>0</v>
      </c>
      <c r="AE13" s="294">
        <v>0</v>
      </c>
      <c r="AF13" s="294">
        <v>0</v>
      </c>
      <c r="AG13" s="294">
        <v>0</v>
      </c>
      <c r="AH13" s="294">
        <v>0</v>
      </c>
      <c r="AI13" s="291">
        <f t="shared" si="1"/>
        <v>6.4</v>
      </c>
      <c r="AJ13" s="292">
        <f t="shared" si="0"/>
        <v>1.3333333333333335</v>
      </c>
    </row>
    <row r="14" spans="1:36" ht="17.25" customHeight="1" x14ac:dyDescent="0.2">
      <c r="A14" s="287">
        <v>160</v>
      </c>
      <c r="B14" s="296" t="s">
        <v>14</v>
      </c>
      <c r="C14" s="289">
        <v>0.1</v>
      </c>
      <c r="D14" s="294">
        <v>0</v>
      </c>
      <c r="E14" s="294">
        <v>0</v>
      </c>
      <c r="F14" s="294">
        <v>0</v>
      </c>
      <c r="G14" s="294">
        <v>0</v>
      </c>
      <c r="H14" s="294">
        <v>0</v>
      </c>
      <c r="I14" s="294">
        <v>8.1</v>
      </c>
      <c r="J14" s="294">
        <v>0</v>
      </c>
      <c r="K14" s="294">
        <v>0</v>
      </c>
      <c r="L14" s="294">
        <v>0</v>
      </c>
      <c r="M14" s="294">
        <v>0</v>
      </c>
      <c r="N14" s="294">
        <v>0</v>
      </c>
      <c r="O14" s="294">
        <v>0</v>
      </c>
      <c r="P14" s="295">
        <v>0</v>
      </c>
      <c r="Q14" s="295">
        <v>0</v>
      </c>
      <c r="R14" s="295">
        <v>0</v>
      </c>
      <c r="S14" s="295">
        <v>0</v>
      </c>
      <c r="T14" s="295">
        <v>0</v>
      </c>
      <c r="U14" s="295">
        <v>0</v>
      </c>
      <c r="V14" s="294">
        <v>0</v>
      </c>
      <c r="W14" s="294">
        <v>0</v>
      </c>
      <c r="X14" s="294">
        <v>0</v>
      </c>
      <c r="Y14" s="294">
        <v>0</v>
      </c>
      <c r="Z14" s="294">
        <v>0</v>
      </c>
      <c r="AA14" s="294">
        <v>0</v>
      </c>
      <c r="AB14" s="294">
        <v>0</v>
      </c>
      <c r="AC14" s="294">
        <v>0</v>
      </c>
      <c r="AD14" s="294">
        <v>0</v>
      </c>
      <c r="AE14" s="294">
        <v>0</v>
      </c>
      <c r="AF14" s="294">
        <v>0</v>
      </c>
      <c r="AG14" s="294">
        <v>0</v>
      </c>
      <c r="AH14" s="294">
        <v>0</v>
      </c>
      <c r="AI14" s="291">
        <f t="shared" si="1"/>
        <v>8.1</v>
      </c>
      <c r="AJ14" s="292">
        <f t="shared" si="0"/>
        <v>80.999999999999986</v>
      </c>
    </row>
    <row r="15" spans="1:36" ht="17.25" customHeight="1" x14ac:dyDescent="0.2">
      <c r="A15" s="287">
        <v>178</v>
      </c>
      <c r="B15" s="296" t="s">
        <v>15</v>
      </c>
      <c r="C15" s="289">
        <v>3.5</v>
      </c>
      <c r="D15" s="294">
        <v>0</v>
      </c>
      <c r="E15" s="294">
        <v>0</v>
      </c>
      <c r="F15" s="294">
        <v>0</v>
      </c>
      <c r="G15" s="294">
        <v>0</v>
      </c>
      <c r="H15" s="294">
        <v>0</v>
      </c>
      <c r="I15" s="294">
        <v>11.9</v>
      </c>
      <c r="J15" s="294">
        <v>0</v>
      </c>
      <c r="K15" s="294">
        <v>0</v>
      </c>
      <c r="L15" s="294">
        <v>0</v>
      </c>
      <c r="M15" s="294">
        <v>0</v>
      </c>
      <c r="N15" s="294">
        <v>0</v>
      </c>
      <c r="O15" s="294">
        <v>0</v>
      </c>
      <c r="P15" s="295">
        <v>0</v>
      </c>
      <c r="Q15" s="295">
        <v>0</v>
      </c>
      <c r="R15" s="295">
        <v>0</v>
      </c>
      <c r="S15" s="295">
        <v>0</v>
      </c>
      <c r="T15" s="295">
        <v>0</v>
      </c>
      <c r="U15" s="295">
        <v>0</v>
      </c>
      <c r="V15" s="294">
        <v>0</v>
      </c>
      <c r="W15" s="294">
        <v>0</v>
      </c>
      <c r="X15" s="294">
        <v>0</v>
      </c>
      <c r="Y15" s="294">
        <v>0</v>
      </c>
      <c r="Z15" s="294">
        <v>0</v>
      </c>
      <c r="AA15" s="294">
        <v>0</v>
      </c>
      <c r="AB15" s="294">
        <v>0</v>
      </c>
      <c r="AC15" s="294">
        <v>0</v>
      </c>
      <c r="AD15" s="294">
        <v>0</v>
      </c>
      <c r="AE15" s="294">
        <v>0</v>
      </c>
      <c r="AF15" s="294">
        <v>0</v>
      </c>
      <c r="AG15" s="294">
        <v>0</v>
      </c>
      <c r="AH15" s="294">
        <v>0</v>
      </c>
      <c r="AI15" s="291">
        <f t="shared" si="1"/>
        <v>11.9</v>
      </c>
      <c r="AJ15" s="292">
        <f t="shared" si="0"/>
        <v>3.4</v>
      </c>
    </row>
    <row r="16" spans="1:36" ht="17.25" customHeight="1" x14ac:dyDescent="0.2">
      <c r="A16" s="287">
        <v>211</v>
      </c>
      <c r="B16" s="288" t="s">
        <v>16</v>
      </c>
      <c r="C16" s="289">
        <v>2.2000000000000002</v>
      </c>
      <c r="D16" s="294">
        <v>0</v>
      </c>
      <c r="E16" s="294">
        <v>0</v>
      </c>
      <c r="F16" s="294">
        <v>0</v>
      </c>
      <c r="G16" s="294">
        <v>0</v>
      </c>
      <c r="H16" s="294">
        <v>0</v>
      </c>
      <c r="I16" s="294">
        <v>2.7</v>
      </c>
      <c r="J16" s="294">
        <v>0</v>
      </c>
      <c r="K16" s="294">
        <v>0</v>
      </c>
      <c r="L16" s="294">
        <v>0</v>
      </c>
      <c r="M16" s="294">
        <v>0</v>
      </c>
      <c r="N16" s="294">
        <v>0</v>
      </c>
      <c r="O16" s="294">
        <v>0.1</v>
      </c>
      <c r="P16" s="295">
        <v>0</v>
      </c>
      <c r="Q16" s="295">
        <v>0</v>
      </c>
      <c r="R16" s="295">
        <v>0</v>
      </c>
      <c r="S16" s="295">
        <v>0</v>
      </c>
      <c r="T16" s="295">
        <v>0</v>
      </c>
      <c r="U16" s="295">
        <v>0</v>
      </c>
      <c r="V16" s="294">
        <v>0</v>
      </c>
      <c r="W16" s="294">
        <v>0</v>
      </c>
      <c r="X16" s="294">
        <v>0</v>
      </c>
      <c r="Y16" s="294">
        <v>0</v>
      </c>
      <c r="Z16" s="294">
        <v>0</v>
      </c>
      <c r="AA16" s="294">
        <v>0</v>
      </c>
      <c r="AB16" s="294">
        <v>0</v>
      </c>
      <c r="AC16" s="294">
        <v>0</v>
      </c>
      <c r="AD16" s="294">
        <v>0</v>
      </c>
      <c r="AE16" s="294">
        <v>0</v>
      </c>
      <c r="AF16" s="294">
        <v>0</v>
      </c>
      <c r="AG16" s="294">
        <v>0</v>
      </c>
      <c r="AH16" s="294">
        <v>0</v>
      </c>
      <c r="AI16" s="291">
        <f t="shared" si="1"/>
        <v>2.8000000000000003</v>
      </c>
      <c r="AJ16" s="292">
        <f t="shared" si="0"/>
        <v>1.2727272727272727</v>
      </c>
    </row>
    <row r="17" spans="1:36" ht="17.25" customHeight="1" x14ac:dyDescent="0.2">
      <c r="A17" s="287">
        <v>225</v>
      </c>
      <c r="B17" s="288" t="s">
        <v>17</v>
      </c>
      <c r="C17" s="289">
        <v>13</v>
      </c>
      <c r="D17" s="294">
        <v>0</v>
      </c>
      <c r="E17" s="294">
        <v>0</v>
      </c>
      <c r="F17" s="294">
        <v>0</v>
      </c>
      <c r="G17" s="294">
        <v>0</v>
      </c>
      <c r="H17" s="294">
        <v>0</v>
      </c>
      <c r="I17" s="294">
        <v>5.3</v>
      </c>
      <c r="J17" s="294">
        <v>0</v>
      </c>
      <c r="K17" s="294">
        <v>0</v>
      </c>
      <c r="L17" s="294">
        <v>0</v>
      </c>
      <c r="M17" s="294">
        <v>0</v>
      </c>
      <c r="N17" s="294">
        <v>0</v>
      </c>
      <c r="O17" s="294">
        <v>0.4</v>
      </c>
      <c r="P17" s="295">
        <v>0</v>
      </c>
      <c r="Q17" s="295">
        <v>0</v>
      </c>
      <c r="R17" s="295">
        <v>0</v>
      </c>
      <c r="S17" s="295">
        <v>0</v>
      </c>
      <c r="T17" s="295">
        <v>0</v>
      </c>
      <c r="U17" s="295">
        <v>0</v>
      </c>
      <c r="V17" s="294">
        <v>0</v>
      </c>
      <c r="W17" s="294">
        <v>0</v>
      </c>
      <c r="X17" s="294">
        <v>0</v>
      </c>
      <c r="Y17" s="294">
        <v>0</v>
      </c>
      <c r="Z17" s="294">
        <v>0</v>
      </c>
      <c r="AA17" s="294">
        <v>0</v>
      </c>
      <c r="AB17" s="294">
        <v>0</v>
      </c>
      <c r="AC17" s="294">
        <v>0</v>
      </c>
      <c r="AD17" s="294">
        <v>0</v>
      </c>
      <c r="AE17" s="294">
        <v>0</v>
      </c>
      <c r="AF17" s="294">
        <v>0</v>
      </c>
      <c r="AG17" s="294">
        <v>0</v>
      </c>
      <c r="AH17" s="294">
        <v>0</v>
      </c>
      <c r="AI17" s="291">
        <f t="shared" si="1"/>
        <v>5.7</v>
      </c>
      <c r="AJ17" s="292">
        <f t="shared" si="0"/>
        <v>0.43846153846153846</v>
      </c>
    </row>
    <row r="18" spans="1:36" ht="17.25" customHeight="1" x14ac:dyDescent="0.2">
      <c r="A18" s="287">
        <v>310</v>
      </c>
      <c r="B18" s="288" t="s">
        <v>18</v>
      </c>
      <c r="C18" s="289">
        <v>12.8</v>
      </c>
      <c r="D18" s="294">
        <v>0</v>
      </c>
      <c r="E18" s="294">
        <v>0</v>
      </c>
      <c r="F18" s="294">
        <v>0</v>
      </c>
      <c r="G18" s="294">
        <v>0</v>
      </c>
      <c r="H18" s="294">
        <v>0</v>
      </c>
      <c r="I18" s="294">
        <v>0</v>
      </c>
      <c r="J18" s="294">
        <v>0</v>
      </c>
      <c r="K18" s="294">
        <v>0</v>
      </c>
      <c r="L18" s="294">
        <v>0</v>
      </c>
      <c r="M18" s="294">
        <v>0</v>
      </c>
      <c r="N18" s="294">
        <v>0</v>
      </c>
      <c r="O18" s="294" t="s">
        <v>28</v>
      </c>
      <c r="P18" s="295">
        <v>0</v>
      </c>
      <c r="Q18" s="295">
        <v>0</v>
      </c>
      <c r="R18" s="295">
        <v>0</v>
      </c>
      <c r="S18" s="295">
        <v>0</v>
      </c>
      <c r="T18" s="295">
        <v>0</v>
      </c>
      <c r="U18" s="295">
        <v>0</v>
      </c>
      <c r="V18" s="294">
        <v>0</v>
      </c>
      <c r="W18" s="294">
        <v>0</v>
      </c>
      <c r="X18" s="294">
        <v>0</v>
      </c>
      <c r="Y18" s="294">
        <v>0</v>
      </c>
      <c r="Z18" s="294" t="s">
        <v>28</v>
      </c>
      <c r="AA18" s="294">
        <v>0</v>
      </c>
      <c r="AB18" s="294">
        <v>0</v>
      </c>
      <c r="AC18" s="294">
        <v>0</v>
      </c>
      <c r="AD18" s="294">
        <v>0</v>
      </c>
      <c r="AE18" s="294">
        <v>0</v>
      </c>
      <c r="AF18" s="294">
        <v>0</v>
      </c>
      <c r="AG18" s="294">
        <v>0</v>
      </c>
      <c r="AH18" s="294">
        <v>0</v>
      </c>
      <c r="AI18" s="291">
        <f t="shared" si="1"/>
        <v>0</v>
      </c>
      <c r="AJ18" s="292">
        <f t="shared" si="0"/>
        <v>0</v>
      </c>
    </row>
    <row r="19" spans="1:36" ht="17.25" customHeight="1" x14ac:dyDescent="0.2">
      <c r="A19" s="287">
        <v>313</v>
      </c>
      <c r="B19" s="288" t="s">
        <v>19</v>
      </c>
      <c r="C19" s="289">
        <v>1</v>
      </c>
      <c r="D19" s="294">
        <v>0</v>
      </c>
      <c r="E19" s="294">
        <v>0</v>
      </c>
      <c r="F19" s="294">
        <v>0</v>
      </c>
      <c r="G19" s="294">
        <v>0</v>
      </c>
      <c r="H19" s="294">
        <v>0</v>
      </c>
      <c r="I19" s="294">
        <v>0</v>
      </c>
      <c r="J19" s="294">
        <v>0</v>
      </c>
      <c r="K19" s="294">
        <v>0</v>
      </c>
      <c r="L19" s="294">
        <v>0</v>
      </c>
      <c r="M19" s="294">
        <v>0</v>
      </c>
      <c r="N19" s="294">
        <v>0</v>
      </c>
      <c r="O19" s="294">
        <v>0</v>
      </c>
      <c r="P19" s="295">
        <v>0</v>
      </c>
      <c r="Q19" s="295">
        <v>0</v>
      </c>
      <c r="R19" s="295">
        <v>0</v>
      </c>
      <c r="S19" s="295">
        <v>0</v>
      </c>
      <c r="T19" s="295">
        <v>0</v>
      </c>
      <c r="U19" s="295">
        <v>0</v>
      </c>
      <c r="V19" s="294">
        <v>0</v>
      </c>
      <c r="W19" s="294">
        <v>0</v>
      </c>
      <c r="X19" s="294">
        <v>0</v>
      </c>
      <c r="Y19" s="294">
        <v>0</v>
      </c>
      <c r="Z19" s="294">
        <v>0</v>
      </c>
      <c r="AA19" s="294">
        <v>0</v>
      </c>
      <c r="AB19" s="294">
        <v>0</v>
      </c>
      <c r="AC19" s="294">
        <v>0</v>
      </c>
      <c r="AD19" s="294">
        <v>0</v>
      </c>
      <c r="AE19" s="294">
        <v>0</v>
      </c>
      <c r="AF19" s="294">
        <v>0</v>
      </c>
      <c r="AG19" s="294">
        <v>0</v>
      </c>
      <c r="AH19" s="294">
        <v>0</v>
      </c>
      <c r="AI19" s="291">
        <f t="shared" si="1"/>
        <v>0</v>
      </c>
      <c r="AJ19" s="292">
        <f t="shared" si="0"/>
        <v>0</v>
      </c>
    </row>
    <row r="20" spans="1:36" ht="17.25" customHeight="1" x14ac:dyDescent="0.2">
      <c r="A20" s="287">
        <v>320</v>
      </c>
      <c r="B20" s="288" t="s">
        <v>20</v>
      </c>
      <c r="C20" s="289">
        <v>14.5</v>
      </c>
      <c r="D20" s="294">
        <v>0</v>
      </c>
      <c r="E20" s="294">
        <v>0</v>
      </c>
      <c r="F20" s="294">
        <v>0</v>
      </c>
      <c r="G20" s="294">
        <v>0</v>
      </c>
      <c r="H20" s="294">
        <v>0</v>
      </c>
      <c r="I20" s="294">
        <v>0.4</v>
      </c>
      <c r="J20" s="294">
        <v>0</v>
      </c>
      <c r="K20" s="294">
        <v>0</v>
      </c>
      <c r="L20" s="294">
        <v>0</v>
      </c>
      <c r="M20" s="294">
        <v>0</v>
      </c>
      <c r="N20" s="294">
        <v>0</v>
      </c>
      <c r="O20" s="294">
        <v>0</v>
      </c>
      <c r="P20" s="295">
        <v>0</v>
      </c>
      <c r="Q20" s="295">
        <v>0</v>
      </c>
      <c r="R20" s="295">
        <v>0</v>
      </c>
      <c r="S20" s="295">
        <v>0</v>
      </c>
      <c r="T20" s="295">
        <v>0</v>
      </c>
      <c r="U20" s="295">
        <v>0</v>
      </c>
      <c r="V20" s="294">
        <v>0</v>
      </c>
      <c r="W20" s="294">
        <v>0</v>
      </c>
      <c r="X20" s="294">
        <v>0</v>
      </c>
      <c r="Y20" s="294">
        <v>0</v>
      </c>
      <c r="Z20" s="294">
        <v>0</v>
      </c>
      <c r="AA20" s="294">
        <v>0</v>
      </c>
      <c r="AB20" s="294">
        <v>0</v>
      </c>
      <c r="AC20" s="294">
        <v>0</v>
      </c>
      <c r="AD20" s="294">
        <v>0</v>
      </c>
      <c r="AE20" s="294">
        <v>0</v>
      </c>
      <c r="AF20" s="294">
        <v>0</v>
      </c>
      <c r="AG20" s="294">
        <v>0</v>
      </c>
      <c r="AH20" s="294">
        <v>0</v>
      </c>
      <c r="AI20" s="291">
        <f t="shared" si="1"/>
        <v>0.4</v>
      </c>
      <c r="AJ20" s="292">
        <f t="shared" si="0"/>
        <v>2.7586206896551727E-2</v>
      </c>
    </row>
    <row r="21" spans="1:36" ht="17.25" customHeight="1" x14ac:dyDescent="0.2">
      <c r="A21" s="287">
        <v>332</v>
      </c>
      <c r="B21" s="288" t="s">
        <v>21</v>
      </c>
      <c r="C21" s="289">
        <v>0.6</v>
      </c>
      <c r="D21" s="294">
        <v>0</v>
      </c>
      <c r="E21" s="294">
        <v>0</v>
      </c>
      <c r="F21" s="298">
        <v>0</v>
      </c>
      <c r="G21" s="299">
        <v>0</v>
      </c>
      <c r="H21" s="299">
        <v>0</v>
      </c>
      <c r="I21" s="300" t="s">
        <v>28</v>
      </c>
      <c r="J21" s="294">
        <v>0</v>
      </c>
      <c r="K21" s="294">
        <v>0</v>
      </c>
      <c r="L21" s="294">
        <v>0</v>
      </c>
      <c r="M21" s="294">
        <v>0</v>
      </c>
      <c r="N21" s="294">
        <v>0</v>
      </c>
      <c r="O21" s="294">
        <v>0</v>
      </c>
      <c r="P21" s="295">
        <v>0</v>
      </c>
      <c r="Q21" s="295">
        <v>0</v>
      </c>
      <c r="R21" s="295">
        <v>0</v>
      </c>
      <c r="S21" s="295">
        <v>0</v>
      </c>
      <c r="T21" s="295">
        <v>0</v>
      </c>
      <c r="U21" s="295">
        <v>0</v>
      </c>
      <c r="V21" s="294">
        <v>0</v>
      </c>
      <c r="W21" s="294">
        <v>0</v>
      </c>
      <c r="X21" s="294">
        <v>0</v>
      </c>
      <c r="Y21" s="294">
        <v>0</v>
      </c>
      <c r="Z21" s="294">
        <v>0</v>
      </c>
      <c r="AA21" s="294">
        <v>0</v>
      </c>
      <c r="AB21" s="294">
        <v>0</v>
      </c>
      <c r="AC21" s="294">
        <v>0</v>
      </c>
      <c r="AD21" s="294">
        <v>0</v>
      </c>
      <c r="AE21" s="294">
        <v>0</v>
      </c>
      <c r="AF21" s="294">
        <v>0</v>
      </c>
      <c r="AG21" s="294">
        <v>0</v>
      </c>
      <c r="AH21" s="294">
        <v>0</v>
      </c>
      <c r="AI21" s="291">
        <f t="shared" si="1"/>
        <v>0</v>
      </c>
      <c r="AJ21" s="292">
        <f t="shared" si="0"/>
        <v>0</v>
      </c>
    </row>
    <row r="22" spans="1:36" ht="17.25" customHeight="1" x14ac:dyDescent="0.2">
      <c r="A22" s="287">
        <v>338</v>
      </c>
      <c r="B22" s="288" t="s">
        <v>22</v>
      </c>
      <c r="C22" s="289">
        <v>2.5</v>
      </c>
      <c r="D22" s="294">
        <v>0</v>
      </c>
      <c r="E22" s="294">
        <v>0</v>
      </c>
      <c r="F22" s="298">
        <v>0</v>
      </c>
      <c r="G22" s="294">
        <v>0</v>
      </c>
      <c r="H22" s="294">
        <v>0</v>
      </c>
      <c r="I22" s="294">
        <v>1.6</v>
      </c>
      <c r="J22" s="294">
        <v>0</v>
      </c>
      <c r="K22" s="294">
        <v>0</v>
      </c>
      <c r="L22" s="294">
        <v>0</v>
      </c>
      <c r="M22" s="294">
        <v>0</v>
      </c>
      <c r="N22" s="294">
        <v>0</v>
      </c>
      <c r="O22" s="294">
        <v>0</v>
      </c>
      <c r="P22" s="295">
        <v>0</v>
      </c>
      <c r="Q22" s="295">
        <v>0</v>
      </c>
      <c r="R22" s="295">
        <v>0</v>
      </c>
      <c r="S22" s="295">
        <v>0</v>
      </c>
      <c r="T22" s="295">
        <v>0</v>
      </c>
      <c r="U22" s="295">
        <v>0</v>
      </c>
      <c r="V22" s="294">
        <v>0</v>
      </c>
      <c r="W22" s="294">
        <v>0</v>
      </c>
      <c r="X22" s="294">
        <v>0</v>
      </c>
      <c r="Y22" s="294">
        <v>0</v>
      </c>
      <c r="Z22" s="294">
        <v>0</v>
      </c>
      <c r="AA22" s="294">
        <v>0</v>
      </c>
      <c r="AB22" s="294">
        <v>0</v>
      </c>
      <c r="AC22" s="294">
        <v>0</v>
      </c>
      <c r="AD22" s="294">
        <v>0</v>
      </c>
      <c r="AE22" s="294">
        <v>0</v>
      </c>
      <c r="AF22" s="294">
        <v>0</v>
      </c>
      <c r="AG22" s="294">
        <v>0</v>
      </c>
      <c r="AH22" s="294">
        <v>0</v>
      </c>
      <c r="AI22" s="291">
        <f t="shared" si="1"/>
        <v>1.6</v>
      </c>
      <c r="AJ22" s="292">
        <f t="shared" si="0"/>
        <v>0.64</v>
      </c>
    </row>
    <row r="23" spans="1:36" ht="17.25" customHeight="1" x14ac:dyDescent="0.2">
      <c r="A23" s="287">
        <v>370</v>
      </c>
      <c r="B23" s="296" t="s">
        <v>23</v>
      </c>
      <c r="C23" s="289">
        <v>1.9</v>
      </c>
      <c r="D23" s="294">
        <v>0</v>
      </c>
      <c r="E23" s="294">
        <v>0</v>
      </c>
      <c r="F23" s="298">
        <v>0</v>
      </c>
      <c r="G23" s="294">
        <v>0</v>
      </c>
      <c r="H23" s="294">
        <v>0</v>
      </c>
      <c r="I23" s="294">
        <v>0.3</v>
      </c>
      <c r="J23" s="294">
        <v>0</v>
      </c>
      <c r="K23" s="294">
        <v>0</v>
      </c>
      <c r="L23" s="294">
        <v>0</v>
      </c>
      <c r="M23" s="294">
        <v>0</v>
      </c>
      <c r="N23" s="294">
        <v>0</v>
      </c>
      <c r="O23" s="294">
        <v>0</v>
      </c>
      <c r="P23" s="295">
        <v>0</v>
      </c>
      <c r="Q23" s="295">
        <v>0</v>
      </c>
      <c r="R23" s="295">
        <v>0</v>
      </c>
      <c r="S23" s="295">
        <v>0</v>
      </c>
      <c r="T23" s="295">
        <v>0</v>
      </c>
      <c r="U23" s="295">
        <v>0</v>
      </c>
      <c r="V23" s="294">
        <v>0</v>
      </c>
      <c r="W23" s="294">
        <v>0</v>
      </c>
      <c r="X23" s="294">
        <v>0</v>
      </c>
      <c r="Y23" s="294">
        <v>0</v>
      </c>
      <c r="Z23" s="294">
        <v>0</v>
      </c>
      <c r="AA23" s="294">
        <v>0</v>
      </c>
      <c r="AB23" s="294">
        <v>0</v>
      </c>
      <c r="AC23" s="294">
        <v>0</v>
      </c>
      <c r="AD23" s="294">
        <v>0</v>
      </c>
      <c r="AE23" s="294">
        <v>0</v>
      </c>
      <c r="AF23" s="294">
        <v>0</v>
      </c>
      <c r="AG23" s="294">
        <v>0</v>
      </c>
      <c r="AH23" s="294">
        <v>0</v>
      </c>
      <c r="AI23" s="291">
        <f t="shared" si="1"/>
        <v>0.3</v>
      </c>
      <c r="AJ23" s="292">
        <f t="shared" si="0"/>
        <v>0.15789473684210525</v>
      </c>
    </row>
    <row r="24" spans="1:36" ht="17.25" customHeight="1" x14ac:dyDescent="0.2">
      <c r="A24" s="287">
        <v>377</v>
      </c>
      <c r="B24" s="288" t="s">
        <v>24</v>
      </c>
      <c r="C24" s="289">
        <v>11.8</v>
      </c>
      <c r="D24" s="294">
        <v>0</v>
      </c>
      <c r="E24" s="294">
        <v>0</v>
      </c>
      <c r="F24" s="298">
        <v>0</v>
      </c>
      <c r="G24" s="294">
        <v>0</v>
      </c>
      <c r="H24" s="294">
        <v>0</v>
      </c>
      <c r="I24" s="294">
        <v>0</v>
      </c>
      <c r="J24" s="294">
        <v>0</v>
      </c>
      <c r="K24" s="294">
        <v>0</v>
      </c>
      <c r="L24" s="294">
        <v>0</v>
      </c>
      <c r="M24" s="294">
        <v>0</v>
      </c>
      <c r="N24" s="294">
        <v>0</v>
      </c>
      <c r="O24" s="294">
        <v>0</v>
      </c>
      <c r="P24" s="295">
        <v>0</v>
      </c>
      <c r="Q24" s="295">
        <v>0</v>
      </c>
      <c r="R24" s="295">
        <v>0</v>
      </c>
      <c r="S24" s="295">
        <v>0</v>
      </c>
      <c r="T24" s="295">
        <v>0</v>
      </c>
      <c r="U24" s="295">
        <v>0</v>
      </c>
      <c r="V24" s="294">
        <v>0</v>
      </c>
      <c r="W24" s="294">
        <v>0</v>
      </c>
      <c r="X24" s="294">
        <v>0</v>
      </c>
      <c r="Y24" s="294">
        <v>0</v>
      </c>
      <c r="Z24" s="294">
        <v>0.4</v>
      </c>
      <c r="AA24" s="294">
        <v>0</v>
      </c>
      <c r="AB24" s="294">
        <v>0</v>
      </c>
      <c r="AC24" s="294">
        <v>0</v>
      </c>
      <c r="AD24" s="294">
        <v>0</v>
      </c>
      <c r="AE24" s="294">
        <v>0</v>
      </c>
      <c r="AF24" s="294">
        <v>0</v>
      </c>
      <c r="AG24" s="294">
        <v>0</v>
      </c>
      <c r="AH24" s="294">
        <v>0</v>
      </c>
      <c r="AI24" s="291">
        <f t="shared" si="1"/>
        <v>0.4</v>
      </c>
      <c r="AJ24" s="292">
        <f t="shared" si="0"/>
        <v>3.3898305084745763E-2</v>
      </c>
    </row>
    <row r="25" spans="1:36" ht="17.25" customHeight="1" x14ac:dyDescent="0.2">
      <c r="A25" s="287">
        <v>394</v>
      </c>
      <c r="B25" s="288" t="s">
        <v>25</v>
      </c>
      <c r="C25" s="289">
        <v>0.5</v>
      </c>
      <c r="D25" s="294">
        <v>0</v>
      </c>
      <c r="E25" s="294">
        <v>0</v>
      </c>
      <c r="F25" s="298">
        <v>0</v>
      </c>
      <c r="G25" s="294">
        <v>0</v>
      </c>
      <c r="H25" s="294">
        <v>0</v>
      </c>
      <c r="I25" s="294">
        <v>0.2</v>
      </c>
      <c r="J25" s="294">
        <v>0</v>
      </c>
      <c r="K25" s="294">
        <v>0</v>
      </c>
      <c r="L25" s="294">
        <v>0</v>
      </c>
      <c r="M25" s="294">
        <v>0</v>
      </c>
      <c r="N25" s="294">
        <v>0</v>
      </c>
      <c r="O25" s="294">
        <v>0</v>
      </c>
      <c r="P25" s="295">
        <v>0</v>
      </c>
      <c r="Q25" s="295">
        <v>0</v>
      </c>
      <c r="R25" s="295">
        <v>0</v>
      </c>
      <c r="S25" s="295">
        <v>0</v>
      </c>
      <c r="T25" s="295">
        <v>0</v>
      </c>
      <c r="U25" s="295">
        <v>0</v>
      </c>
      <c r="V25" s="294">
        <v>0</v>
      </c>
      <c r="W25" s="294">
        <v>0</v>
      </c>
      <c r="X25" s="294">
        <v>0</v>
      </c>
      <c r="Y25" s="294">
        <v>0</v>
      </c>
      <c r="Z25" s="294">
        <v>0</v>
      </c>
      <c r="AA25" s="294">
        <v>0</v>
      </c>
      <c r="AB25" s="294">
        <v>0</v>
      </c>
      <c r="AC25" s="294">
        <v>0</v>
      </c>
      <c r="AD25" s="294">
        <v>0</v>
      </c>
      <c r="AE25" s="294">
        <v>0</v>
      </c>
      <c r="AF25" s="294">
        <v>0</v>
      </c>
      <c r="AG25" s="294">
        <v>0</v>
      </c>
      <c r="AH25" s="294">
        <v>0</v>
      </c>
      <c r="AI25" s="291">
        <f t="shared" si="1"/>
        <v>0.2</v>
      </c>
      <c r="AJ25" s="292">
        <f t="shared" si="0"/>
        <v>0.4</v>
      </c>
    </row>
    <row r="26" spans="1:36" ht="17.25" customHeight="1" x14ac:dyDescent="0.2">
      <c r="A26" s="287">
        <v>429</v>
      </c>
      <c r="B26" s="288" t="s">
        <v>26</v>
      </c>
      <c r="C26" s="289">
        <v>1.7</v>
      </c>
      <c r="D26" s="294">
        <v>0</v>
      </c>
      <c r="E26" s="294">
        <v>0</v>
      </c>
      <c r="F26" s="298">
        <v>0</v>
      </c>
      <c r="G26" s="294">
        <v>0</v>
      </c>
      <c r="H26" s="294">
        <v>0</v>
      </c>
      <c r="I26" s="294" t="s">
        <v>28</v>
      </c>
      <c r="J26" s="294">
        <v>0</v>
      </c>
      <c r="K26" s="294">
        <v>0</v>
      </c>
      <c r="L26" s="294">
        <v>0</v>
      </c>
      <c r="M26" s="294">
        <v>0</v>
      </c>
      <c r="N26" s="294">
        <v>0</v>
      </c>
      <c r="O26" s="294">
        <v>0</v>
      </c>
      <c r="P26" s="295">
        <v>0</v>
      </c>
      <c r="Q26" s="295">
        <v>0</v>
      </c>
      <c r="R26" s="295">
        <v>0</v>
      </c>
      <c r="S26" s="295">
        <v>0</v>
      </c>
      <c r="T26" s="295">
        <v>0</v>
      </c>
      <c r="U26" s="295">
        <v>0</v>
      </c>
      <c r="V26" s="294">
        <v>0</v>
      </c>
      <c r="W26" s="294">
        <v>0</v>
      </c>
      <c r="X26" s="294">
        <v>0</v>
      </c>
      <c r="Y26" s="294">
        <v>0</v>
      </c>
      <c r="Z26" s="294">
        <v>0</v>
      </c>
      <c r="AA26" s="294">
        <v>0</v>
      </c>
      <c r="AB26" s="294">
        <v>0</v>
      </c>
      <c r="AC26" s="294">
        <v>0</v>
      </c>
      <c r="AD26" s="294">
        <v>0</v>
      </c>
      <c r="AE26" s="294">
        <v>0</v>
      </c>
      <c r="AF26" s="294">
        <v>0</v>
      </c>
      <c r="AG26" s="294">
        <v>0</v>
      </c>
      <c r="AH26" s="294">
        <v>0</v>
      </c>
      <c r="AI26" s="291">
        <f t="shared" si="1"/>
        <v>0</v>
      </c>
      <c r="AJ26" s="292">
        <f t="shared" si="0"/>
        <v>0</v>
      </c>
    </row>
    <row r="27" spans="1:36" ht="17.25" hidden="1" customHeight="1" x14ac:dyDescent="0.2">
      <c r="A27" s="287">
        <v>430</v>
      </c>
      <c r="B27" s="301" t="s">
        <v>27</v>
      </c>
      <c r="C27" s="289">
        <v>0.8</v>
      </c>
      <c r="D27" s="294">
        <v>0</v>
      </c>
      <c r="E27" s="294">
        <v>0</v>
      </c>
      <c r="F27" s="298">
        <v>0</v>
      </c>
      <c r="G27" s="294"/>
      <c r="H27" s="294"/>
      <c r="I27" s="294"/>
      <c r="J27" s="294">
        <v>0</v>
      </c>
      <c r="K27" s="294">
        <v>0</v>
      </c>
      <c r="L27" s="294">
        <v>0</v>
      </c>
      <c r="M27" s="294">
        <v>0</v>
      </c>
      <c r="N27" s="294">
        <v>0</v>
      </c>
      <c r="O27" s="294">
        <v>0</v>
      </c>
      <c r="P27" s="295">
        <v>0</v>
      </c>
      <c r="Q27" s="295">
        <v>0</v>
      </c>
      <c r="R27" s="295">
        <v>0</v>
      </c>
      <c r="S27" s="295">
        <v>0</v>
      </c>
      <c r="T27" s="295">
        <v>0</v>
      </c>
      <c r="U27" s="295">
        <v>0</v>
      </c>
      <c r="V27" s="294">
        <v>0</v>
      </c>
      <c r="W27" s="294">
        <v>0</v>
      </c>
      <c r="X27" s="294">
        <v>0</v>
      </c>
      <c r="Y27" s="294">
        <v>0</v>
      </c>
      <c r="Z27" s="294">
        <v>0</v>
      </c>
      <c r="AA27" s="294">
        <v>0</v>
      </c>
      <c r="AB27" s="294">
        <v>0</v>
      </c>
      <c r="AC27" s="294">
        <v>0</v>
      </c>
      <c r="AD27" s="294">
        <v>0</v>
      </c>
      <c r="AE27" s="294">
        <v>0</v>
      </c>
      <c r="AF27" s="294">
        <v>0</v>
      </c>
      <c r="AG27" s="294">
        <v>0</v>
      </c>
      <c r="AH27" s="294">
        <v>0</v>
      </c>
      <c r="AI27" s="291">
        <f t="shared" si="1"/>
        <v>0</v>
      </c>
      <c r="AJ27" s="292">
        <f t="shared" si="0"/>
        <v>0</v>
      </c>
    </row>
    <row r="28" spans="1:36" ht="17.25" customHeight="1" x14ac:dyDescent="0.2">
      <c r="A28" s="287">
        <v>440</v>
      </c>
      <c r="B28" s="288" t="s">
        <v>29</v>
      </c>
      <c r="C28" s="289">
        <v>1.5</v>
      </c>
      <c r="D28" s="294">
        <v>0</v>
      </c>
      <c r="E28" s="294">
        <v>0</v>
      </c>
      <c r="F28" s="298">
        <v>0</v>
      </c>
      <c r="G28" s="294">
        <v>0</v>
      </c>
      <c r="H28" s="294">
        <v>0</v>
      </c>
      <c r="I28" s="294">
        <v>0.6</v>
      </c>
      <c r="J28" s="294" t="s">
        <v>28</v>
      </c>
      <c r="K28" s="294">
        <v>0</v>
      </c>
      <c r="L28" s="294">
        <v>0</v>
      </c>
      <c r="M28" s="294">
        <v>0</v>
      </c>
      <c r="N28" s="294">
        <v>0</v>
      </c>
      <c r="O28" s="294">
        <v>0</v>
      </c>
      <c r="P28" s="295">
        <v>0</v>
      </c>
      <c r="Q28" s="295">
        <v>0</v>
      </c>
      <c r="R28" s="295">
        <v>0</v>
      </c>
      <c r="S28" s="295">
        <v>0</v>
      </c>
      <c r="T28" s="295">
        <v>0</v>
      </c>
      <c r="U28" s="295">
        <v>0</v>
      </c>
      <c r="V28" s="294">
        <v>0</v>
      </c>
      <c r="W28" s="294">
        <v>0</v>
      </c>
      <c r="X28" s="294">
        <v>0</v>
      </c>
      <c r="Y28" s="294">
        <v>0</v>
      </c>
      <c r="Z28" s="294">
        <v>0</v>
      </c>
      <c r="AA28" s="294">
        <v>0</v>
      </c>
      <c r="AB28" s="294">
        <v>0</v>
      </c>
      <c r="AC28" s="294">
        <v>0</v>
      </c>
      <c r="AD28" s="294">
        <v>0</v>
      </c>
      <c r="AE28" s="294">
        <v>0</v>
      </c>
      <c r="AF28" s="294">
        <v>0</v>
      </c>
      <c r="AG28" s="294">
        <v>0</v>
      </c>
      <c r="AH28" s="294">
        <v>0</v>
      </c>
      <c r="AI28" s="291">
        <f t="shared" si="1"/>
        <v>0.6</v>
      </c>
      <c r="AJ28" s="292">
        <f t="shared" si="0"/>
        <v>0.39999999999999997</v>
      </c>
    </row>
    <row r="29" spans="1:36" ht="17.25" customHeight="1" x14ac:dyDescent="0.2">
      <c r="A29" s="287">
        <v>477</v>
      </c>
      <c r="B29" s="288" t="s">
        <v>30</v>
      </c>
      <c r="C29" s="289">
        <v>2.6</v>
      </c>
      <c r="D29" s="294">
        <v>0</v>
      </c>
      <c r="E29" s="294">
        <v>0</v>
      </c>
      <c r="F29" s="298">
        <v>0</v>
      </c>
      <c r="G29" s="294">
        <v>0</v>
      </c>
      <c r="H29" s="294">
        <v>0</v>
      </c>
      <c r="I29" s="294">
        <v>0</v>
      </c>
      <c r="J29" s="294">
        <v>0</v>
      </c>
      <c r="K29" s="294">
        <v>0</v>
      </c>
      <c r="L29" s="294">
        <v>0</v>
      </c>
      <c r="M29" s="294">
        <v>0</v>
      </c>
      <c r="N29" s="294">
        <v>0</v>
      </c>
      <c r="O29" s="294">
        <v>0</v>
      </c>
      <c r="P29" s="295">
        <v>0</v>
      </c>
      <c r="Q29" s="295">
        <v>0</v>
      </c>
      <c r="R29" s="295">
        <v>0</v>
      </c>
      <c r="S29" s="295">
        <v>0</v>
      </c>
      <c r="T29" s="295">
        <v>0</v>
      </c>
      <c r="U29" s="295">
        <v>0</v>
      </c>
      <c r="V29" s="294">
        <v>0</v>
      </c>
      <c r="W29" s="294">
        <v>0</v>
      </c>
      <c r="X29" s="294">
        <v>0</v>
      </c>
      <c r="Y29" s="294">
        <v>0</v>
      </c>
      <c r="Z29" s="294">
        <v>0</v>
      </c>
      <c r="AA29" s="294">
        <v>0</v>
      </c>
      <c r="AB29" s="294">
        <v>0</v>
      </c>
      <c r="AC29" s="294">
        <v>0</v>
      </c>
      <c r="AD29" s="294">
        <v>0</v>
      </c>
      <c r="AE29" s="294">
        <v>0</v>
      </c>
      <c r="AF29" s="294">
        <v>0</v>
      </c>
      <c r="AG29" s="294">
        <v>0</v>
      </c>
      <c r="AH29" s="294">
        <v>0</v>
      </c>
      <c r="AI29" s="291">
        <f t="shared" si="1"/>
        <v>0</v>
      </c>
      <c r="AJ29" s="292">
        <f t="shared" si="0"/>
        <v>0</v>
      </c>
    </row>
    <row r="30" spans="1:36" ht="17.25" customHeight="1" x14ac:dyDescent="0.2">
      <c r="A30" s="287">
        <v>572</v>
      </c>
      <c r="B30" s="296" t="s">
        <v>31</v>
      </c>
      <c r="C30" s="289">
        <v>0.2</v>
      </c>
      <c r="D30" s="294">
        <v>0</v>
      </c>
      <c r="E30" s="294">
        <v>0</v>
      </c>
      <c r="F30" s="298">
        <v>0</v>
      </c>
      <c r="G30" s="294">
        <v>0</v>
      </c>
      <c r="H30" s="294">
        <v>0</v>
      </c>
      <c r="I30" s="294">
        <v>0</v>
      </c>
      <c r="J30" s="294">
        <v>0</v>
      </c>
      <c r="K30" s="294">
        <v>0</v>
      </c>
      <c r="L30" s="294">
        <v>0</v>
      </c>
      <c r="M30" s="294">
        <v>0</v>
      </c>
      <c r="N30" s="294">
        <v>0</v>
      </c>
      <c r="O30" s="294">
        <v>0</v>
      </c>
      <c r="P30" s="295">
        <v>0</v>
      </c>
      <c r="Q30" s="295">
        <v>0</v>
      </c>
      <c r="R30" s="295">
        <v>0</v>
      </c>
      <c r="S30" s="295">
        <v>0</v>
      </c>
      <c r="T30" s="295">
        <v>0</v>
      </c>
      <c r="U30" s="295">
        <v>0</v>
      </c>
      <c r="V30" s="294">
        <v>0</v>
      </c>
      <c r="W30" s="294">
        <v>0</v>
      </c>
      <c r="X30" s="294">
        <v>0</v>
      </c>
      <c r="Y30" s="294">
        <v>0</v>
      </c>
      <c r="Z30" s="294">
        <v>0</v>
      </c>
      <c r="AA30" s="294">
        <v>0</v>
      </c>
      <c r="AB30" s="294">
        <v>0</v>
      </c>
      <c r="AC30" s="294">
        <v>0</v>
      </c>
      <c r="AD30" s="294">
        <v>0</v>
      </c>
      <c r="AE30" s="294">
        <v>0</v>
      </c>
      <c r="AF30" s="294">
        <v>0</v>
      </c>
      <c r="AG30" s="294">
        <v>0</v>
      </c>
      <c r="AH30" s="294">
        <v>0</v>
      </c>
      <c r="AI30" s="291">
        <f t="shared" si="1"/>
        <v>0</v>
      </c>
      <c r="AJ30" s="292">
        <f t="shared" si="0"/>
        <v>0</v>
      </c>
    </row>
    <row r="31" spans="1:36" ht="17.25" customHeight="1" x14ac:dyDescent="0.2">
      <c r="A31" s="287">
        <v>592</v>
      </c>
      <c r="B31" s="288" t="s">
        <v>32</v>
      </c>
      <c r="C31" s="289">
        <v>2.5</v>
      </c>
      <c r="D31" s="294">
        <v>0</v>
      </c>
      <c r="E31" s="294">
        <v>0</v>
      </c>
      <c r="F31" s="298">
        <v>0</v>
      </c>
      <c r="G31" s="294">
        <v>0.2</v>
      </c>
      <c r="H31" s="294">
        <v>0</v>
      </c>
      <c r="I31" s="294">
        <v>0</v>
      </c>
      <c r="J31" s="294">
        <v>0</v>
      </c>
      <c r="K31" s="294">
        <v>0</v>
      </c>
      <c r="L31" s="294">
        <v>0</v>
      </c>
      <c r="M31" s="294">
        <v>0</v>
      </c>
      <c r="N31" s="294">
        <v>0</v>
      </c>
      <c r="O31" s="294">
        <v>0</v>
      </c>
      <c r="P31" s="295">
        <v>0</v>
      </c>
      <c r="Q31" s="295">
        <v>0</v>
      </c>
      <c r="R31" s="295">
        <v>0</v>
      </c>
      <c r="S31" s="295">
        <v>0</v>
      </c>
      <c r="T31" s="295">
        <v>0</v>
      </c>
      <c r="U31" s="295">
        <v>0</v>
      </c>
      <c r="V31" s="294">
        <v>0</v>
      </c>
      <c r="W31" s="294">
        <v>0</v>
      </c>
      <c r="X31" s="294">
        <v>0</v>
      </c>
      <c r="Y31" s="294">
        <v>0</v>
      </c>
      <c r="Z31" s="294">
        <v>0</v>
      </c>
      <c r="AA31" s="294">
        <v>0</v>
      </c>
      <c r="AB31" s="294">
        <v>0</v>
      </c>
      <c r="AC31" s="294">
        <v>0</v>
      </c>
      <c r="AD31" s="294">
        <v>0</v>
      </c>
      <c r="AE31" s="294">
        <v>0</v>
      </c>
      <c r="AF31" s="294">
        <v>0</v>
      </c>
      <c r="AG31" s="294">
        <v>0</v>
      </c>
      <c r="AH31" s="294">
        <v>0</v>
      </c>
      <c r="AI31" s="291">
        <f t="shared" si="1"/>
        <v>0.2</v>
      </c>
      <c r="AJ31" s="292">
        <f t="shared" si="0"/>
        <v>0.08</v>
      </c>
    </row>
    <row r="32" spans="1:36" ht="17.25" customHeight="1" x14ac:dyDescent="0.2">
      <c r="A32" s="287">
        <v>602</v>
      </c>
      <c r="B32" s="288" t="s">
        <v>33</v>
      </c>
      <c r="C32" s="289">
        <v>3</v>
      </c>
      <c r="D32" s="294">
        <v>0</v>
      </c>
      <c r="E32" s="294">
        <v>0</v>
      </c>
      <c r="F32" s="298">
        <v>0</v>
      </c>
      <c r="G32" s="294">
        <v>0</v>
      </c>
      <c r="H32" s="294">
        <v>0</v>
      </c>
      <c r="I32" s="294">
        <v>0</v>
      </c>
      <c r="J32" s="294">
        <v>0</v>
      </c>
      <c r="K32" s="294">
        <v>0</v>
      </c>
      <c r="L32" s="294">
        <v>0</v>
      </c>
      <c r="M32" s="294">
        <v>0</v>
      </c>
      <c r="N32" s="294">
        <v>0</v>
      </c>
      <c r="O32" s="294">
        <v>0</v>
      </c>
      <c r="P32" s="295">
        <v>0</v>
      </c>
      <c r="Q32" s="295">
        <v>0</v>
      </c>
      <c r="R32" s="295">
        <v>0</v>
      </c>
      <c r="S32" s="295">
        <v>0</v>
      </c>
      <c r="T32" s="295">
        <v>0</v>
      </c>
      <c r="U32" s="295">
        <v>0</v>
      </c>
      <c r="V32" s="294">
        <v>0</v>
      </c>
      <c r="W32" s="294">
        <v>0</v>
      </c>
      <c r="X32" s="294">
        <v>0</v>
      </c>
      <c r="Y32" s="294">
        <v>0</v>
      </c>
      <c r="Z32" s="294">
        <v>0</v>
      </c>
      <c r="AA32" s="294">
        <v>0</v>
      </c>
      <c r="AB32" s="294">
        <v>0</v>
      </c>
      <c r="AC32" s="294">
        <v>0</v>
      </c>
      <c r="AD32" s="294">
        <v>0</v>
      </c>
      <c r="AE32" s="294">
        <v>0</v>
      </c>
      <c r="AF32" s="294">
        <v>0</v>
      </c>
      <c r="AG32" s="294">
        <v>0</v>
      </c>
      <c r="AH32" s="294">
        <v>0</v>
      </c>
      <c r="AI32" s="291">
        <f t="shared" si="1"/>
        <v>0</v>
      </c>
      <c r="AJ32" s="292">
        <f t="shared" si="0"/>
        <v>0</v>
      </c>
    </row>
    <row r="33" spans="1:36" ht="17.25" customHeight="1" x14ac:dyDescent="0.2">
      <c r="A33" s="287">
        <v>633</v>
      </c>
      <c r="B33" s="288" t="s">
        <v>34</v>
      </c>
      <c r="C33" s="289">
        <v>0.5</v>
      </c>
      <c r="D33" s="294">
        <v>0</v>
      </c>
      <c r="E33" s="294">
        <v>0</v>
      </c>
      <c r="F33" s="298">
        <v>0</v>
      </c>
      <c r="G33" s="294">
        <v>0</v>
      </c>
      <c r="H33" s="294">
        <v>0</v>
      </c>
      <c r="I33" s="294">
        <v>0</v>
      </c>
      <c r="J33" s="294">
        <v>0</v>
      </c>
      <c r="K33" s="294">
        <v>0</v>
      </c>
      <c r="L33" s="294">
        <v>0</v>
      </c>
      <c r="M33" s="294">
        <v>0</v>
      </c>
      <c r="N33" s="294">
        <v>0</v>
      </c>
      <c r="O33" s="294">
        <v>0</v>
      </c>
      <c r="P33" s="295">
        <v>0</v>
      </c>
      <c r="Q33" s="295">
        <v>0</v>
      </c>
      <c r="R33" s="295">
        <v>0</v>
      </c>
      <c r="S33" s="295">
        <v>0</v>
      </c>
      <c r="T33" s="295">
        <v>0</v>
      </c>
      <c r="U33" s="295">
        <v>0</v>
      </c>
      <c r="V33" s="294">
        <v>0</v>
      </c>
      <c r="W33" s="294">
        <v>0</v>
      </c>
      <c r="X33" s="294">
        <v>0</v>
      </c>
      <c r="Y33" s="294">
        <v>0</v>
      </c>
      <c r="Z33" s="294">
        <v>0</v>
      </c>
      <c r="AA33" s="294">
        <v>0</v>
      </c>
      <c r="AB33" s="294">
        <v>0</v>
      </c>
      <c r="AC33" s="294">
        <v>0</v>
      </c>
      <c r="AD33" s="294">
        <v>0</v>
      </c>
      <c r="AE33" s="294">
        <v>0</v>
      </c>
      <c r="AF33" s="294">
        <v>0</v>
      </c>
      <c r="AG33" s="294">
        <v>0</v>
      </c>
      <c r="AH33" s="294">
        <v>0</v>
      </c>
      <c r="AI33" s="291">
        <f t="shared" si="1"/>
        <v>0</v>
      </c>
      <c r="AJ33" s="292">
        <f t="shared" si="0"/>
        <v>0</v>
      </c>
    </row>
    <row r="34" spans="1:36" ht="17.25" hidden="1" customHeight="1" x14ac:dyDescent="0.2">
      <c r="A34" s="287">
        <v>640</v>
      </c>
      <c r="B34" s="302" t="s">
        <v>70</v>
      </c>
      <c r="C34" s="289">
        <v>6.4</v>
      </c>
      <c r="D34" s="294">
        <v>0</v>
      </c>
      <c r="E34" s="294">
        <v>0</v>
      </c>
      <c r="F34" s="298">
        <v>0</v>
      </c>
      <c r="G34" s="294"/>
      <c r="H34" s="294"/>
      <c r="I34" s="294"/>
      <c r="J34" s="294">
        <v>0</v>
      </c>
      <c r="K34" s="294">
        <v>0</v>
      </c>
      <c r="L34" s="294">
        <v>0</v>
      </c>
      <c r="M34" s="294">
        <v>0</v>
      </c>
      <c r="N34" s="294">
        <v>0</v>
      </c>
      <c r="O34" s="294">
        <v>0</v>
      </c>
      <c r="P34" s="295">
        <v>0</v>
      </c>
      <c r="Q34" s="295">
        <v>0</v>
      </c>
      <c r="R34" s="295">
        <v>0</v>
      </c>
      <c r="S34" s="295">
        <v>0</v>
      </c>
      <c r="T34" s="295">
        <v>0</v>
      </c>
      <c r="U34" s="295">
        <v>0</v>
      </c>
      <c r="V34" s="294">
        <v>0</v>
      </c>
      <c r="W34" s="294">
        <v>0</v>
      </c>
      <c r="X34" s="294">
        <v>0</v>
      </c>
      <c r="Y34" s="294">
        <v>0</v>
      </c>
      <c r="Z34" s="294">
        <v>0</v>
      </c>
      <c r="AA34" s="294">
        <v>0</v>
      </c>
      <c r="AB34" s="294">
        <v>0</v>
      </c>
      <c r="AC34" s="294">
        <v>0</v>
      </c>
      <c r="AD34" s="294">
        <v>0</v>
      </c>
      <c r="AE34" s="294">
        <v>0</v>
      </c>
      <c r="AF34" s="294">
        <v>0</v>
      </c>
      <c r="AG34" s="294">
        <v>0</v>
      </c>
      <c r="AH34" s="294">
        <v>0</v>
      </c>
      <c r="AI34" s="291">
        <f t="shared" si="1"/>
        <v>0</v>
      </c>
      <c r="AJ34" s="292">
        <f t="shared" si="0"/>
        <v>0</v>
      </c>
    </row>
    <row r="35" spans="1:36" ht="17.25" customHeight="1" x14ac:dyDescent="0.2">
      <c r="A35" s="287">
        <v>660</v>
      </c>
      <c r="B35" s="296" t="s">
        <v>35</v>
      </c>
      <c r="C35" s="289">
        <v>1.3</v>
      </c>
      <c r="D35" s="294">
        <v>0</v>
      </c>
      <c r="E35" s="294">
        <v>0</v>
      </c>
      <c r="F35" s="298">
        <v>0</v>
      </c>
      <c r="G35" s="294">
        <v>0</v>
      </c>
      <c r="H35" s="294">
        <v>0</v>
      </c>
      <c r="I35" s="294">
        <v>0</v>
      </c>
      <c r="J35" s="294">
        <v>0</v>
      </c>
      <c r="K35" s="294">
        <v>0</v>
      </c>
      <c r="L35" s="294">
        <v>0</v>
      </c>
      <c r="M35" s="294">
        <v>0</v>
      </c>
      <c r="N35" s="294">
        <v>0</v>
      </c>
      <c r="O35" s="294">
        <v>0</v>
      </c>
      <c r="P35" s="295">
        <v>0</v>
      </c>
      <c r="Q35" s="295">
        <v>0</v>
      </c>
      <c r="R35" s="295">
        <v>0</v>
      </c>
      <c r="S35" s="295">
        <v>0</v>
      </c>
      <c r="T35" s="295">
        <v>0</v>
      </c>
      <c r="U35" s="295">
        <v>0</v>
      </c>
      <c r="V35" s="294">
        <v>0</v>
      </c>
      <c r="W35" s="294">
        <v>0</v>
      </c>
      <c r="X35" s="294">
        <v>0</v>
      </c>
      <c r="Y35" s="294">
        <v>0</v>
      </c>
      <c r="Z35" s="294">
        <v>0</v>
      </c>
      <c r="AA35" s="294">
        <v>0</v>
      </c>
      <c r="AB35" s="294">
        <v>0</v>
      </c>
      <c r="AC35" s="294">
        <v>0</v>
      </c>
      <c r="AD35" s="294">
        <v>0</v>
      </c>
      <c r="AE35" s="294">
        <v>0</v>
      </c>
      <c r="AF35" s="294">
        <v>0</v>
      </c>
      <c r="AG35" s="294">
        <v>0</v>
      </c>
      <c r="AH35" s="294">
        <v>0</v>
      </c>
      <c r="AI35" s="291">
        <f t="shared" si="1"/>
        <v>0</v>
      </c>
      <c r="AJ35" s="292">
        <f t="shared" si="0"/>
        <v>0</v>
      </c>
    </row>
    <row r="36" spans="1:36" ht="17.25" customHeight="1" x14ac:dyDescent="0.2">
      <c r="A36" s="287">
        <v>666</v>
      </c>
      <c r="B36" s="288" t="s">
        <v>36</v>
      </c>
      <c r="C36" s="289">
        <v>7</v>
      </c>
      <c r="D36" s="294">
        <v>0</v>
      </c>
      <c r="E36" s="294">
        <v>0</v>
      </c>
      <c r="F36" s="298">
        <v>0</v>
      </c>
      <c r="G36" s="294">
        <v>1</v>
      </c>
      <c r="H36" s="294">
        <v>0</v>
      </c>
      <c r="I36" s="294">
        <v>0</v>
      </c>
      <c r="J36" s="294">
        <v>0</v>
      </c>
      <c r="K36" s="294">
        <v>0</v>
      </c>
      <c r="L36" s="294">
        <v>0</v>
      </c>
      <c r="M36" s="294">
        <v>0</v>
      </c>
      <c r="N36" s="294">
        <v>0</v>
      </c>
      <c r="O36" s="294">
        <v>0</v>
      </c>
      <c r="P36" s="295">
        <v>0</v>
      </c>
      <c r="Q36" s="295">
        <v>0</v>
      </c>
      <c r="R36" s="295">
        <v>0</v>
      </c>
      <c r="S36" s="295">
        <v>0</v>
      </c>
      <c r="T36" s="295">
        <v>0</v>
      </c>
      <c r="U36" s="295">
        <v>0</v>
      </c>
      <c r="V36" s="294">
        <v>0</v>
      </c>
      <c r="W36" s="294">
        <v>0</v>
      </c>
      <c r="X36" s="294">
        <v>0</v>
      </c>
      <c r="Y36" s="294">
        <v>0</v>
      </c>
      <c r="Z36" s="294">
        <v>0</v>
      </c>
      <c r="AA36" s="294">
        <v>0</v>
      </c>
      <c r="AB36" s="294">
        <v>0</v>
      </c>
      <c r="AC36" s="294">
        <v>0</v>
      </c>
      <c r="AD36" s="294">
        <v>0</v>
      </c>
      <c r="AE36" s="294">
        <v>0</v>
      </c>
      <c r="AF36" s="294">
        <v>0</v>
      </c>
      <c r="AG36" s="294">
        <v>0</v>
      </c>
      <c r="AH36" s="294">
        <v>0</v>
      </c>
      <c r="AI36" s="291">
        <f t="shared" si="1"/>
        <v>1</v>
      </c>
      <c r="AJ36" s="292">
        <f t="shared" si="0"/>
        <v>0.14285714285714285</v>
      </c>
    </row>
    <row r="37" spans="1:36" ht="17.25" customHeight="1" x14ac:dyDescent="0.2">
      <c r="A37" s="287">
        <v>690</v>
      </c>
      <c r="B37" s="288" t="s">
        <v>37</v>
      </c>
      <c r="C37" s="289">
        <v>2.5</v>
      </c>
      <c r="D37" s="294">
        <v>0</v>
      </c>
      <c r="E37" s="294">
        <v>0</v>
      </c>
      <c r="F37" s="298">
        <v>0</v>
      </c>
      <c r="G37" s="294">
        <v>0</v>
      </c>
      <c r="H37" s="294">
        <v>0</v>
      </c>
      <c r="I37" s="294">
        <v>0</v>
      </c>
      <c r="J37" s="294">
        <v>0</v>
      </c>
      <c r="K37" s="294">
        <v>0</v>
      </c>
      <c r="L37" s="294">
        <v>0</v>
      </c>
      <c r="M37" s="294">
        <v>0</v>
      </c>
      <c r="N37" s="294">
        <v>0</v>
      </c>
      <c r="O37" s="294">
        <v>0</v>
      </c>
      <c r="P37" s="295">
        <v>0</v>
      </c>
      <c r="Q37" s="295">
        <v>0</v>
      </c>
      <c r="R37" s="295">
        <v>0</v>
      </c>
      <c r="S37" s="295">
        <v>0</v>
      </c>
      <c r="T37" s="295">
        <v>0</v>
      </c>
      <c r="U37" s="295">
        <v>0</v>
      </c>
      <c r="V37" s="294">
        <v>0</v>
      </c>
      <c r="W37" s="294">
        <v>0</v>
      </c>
      <c r="X37" s="294">
        <v>0</v>
      </c>
      <c r="Y37" s="294">
        <v>0</v>
      </c>
      <c r="Z37" s="294">
        <v>0</v>
      </c>
      <c r="AA37" s="294">
        <v>0</v>
      </c>
      <c r="AB37" s="294">
        <v>0</v>
      </c>
      <c r="AC37" s="294">
        <v>0</v>
      </c>
      <c r="AD37" s="294">
        <v>0</v>
      </c>
      <c r="AE37" s="294">
        <v>0</v>
      </c>
      <c r="AF37" s="294">
        <v>0</v>
      </c>
      <c r="AG37" s="294">
        <v>0</v>
      </c>
      <c r="AH37" s="294">
        <v>0</v>
      </c>
      <c r="AI37" s="291">
        <f t="shared" si="1"/>
        <v>0</v>
      </c>
      <c r="AJ37" s="292">
        <f t="shared" si="0"/>
        <v>0</v>
      </c>
    </row>
    <row r="38" spans="1:36" ht="17.25" customHeight="1" x14ac:dyDescent="0.2">
      <c r="A38" s="287">
        <v>731</v>
      </c>
      <c r="B38" s="288" t="s">
        <v>38</v>
      </c>
      <c r="C38" s="289">
        <v>0.6</v>
      </c>
      <c r="D38" s="294">
        <v>0</v>
      </c>
      <c r="E38" s="294">
        <v>0</v>
      </c>
      <c r="F38" s="298">
        <v>0</v>
      </c>
      <c r="G38" s="294">
        <v>0</v>
      </c>
      <c r="H38" s="294">
        <v>0</v>
      </c>
      <c r="I38" s="294">
        <v>0</v>
      </c>
      <c r="J38" s="294">
        <v>0</v>
      </c>
      <c r="K38" s="294">
        <v>0</v>
      </c>
      <c r="L38" s="294">
        <v>0</v>
      </c>
      <c r="M38" s="294">
        <v>0</v>
      </c>
      <c r="N38" s="294">
        <v>0</v>
      </c>
      <c r="O38" s="294">
        <v>0</v>
      </c>
      <c r="P38" s="295">
        <v>0</v>
      </c>
      <c r="Q38" s="295">
        <v>0</v>
      </c>
      <c r="R38" s="295">
        <v>0</v>
      </c>
      <c r="S38" s="295">
        <v>0</v>
      </c>
      <c r="T38" s="295">
        <v>0</v>
      </c>
      <c r="U38" s="295">
        <v>0</v>
      </c>
      <c r="V38" s="294">
        <v>0</v>
      </c>
      <c r="W38" s="294">
        <v>0</v>
      </c>
      <c r="X38" s="294">
        <v>0</v>
      </c>
      <c r="Y38" s="294">
        <v>0</v>
      </c>
      <c r="Z38" s="294">
        <v>0</v>
      </c>
      <c r="AA38" s="294">
        <v>0</v>
      </c>
      <c r="AB38" s="294">
        <v>0</v>
      </c>
      <c r="AC38" s="294">
        <v>0</v>
      </c>
      <c r="AD38" s="294">
        <v>0</v>
      </c>
      <c r="AE38" s="294">
        <v>0</v>
      </c>
      <c r="AF38" s="294">
        <v>0</v>
      </c>
      <c r="AG38" s="294">
        <v>0</v>
      </c>
      <c r="AH38" s="294">
        <v>0</v>
      </c>
      <c r="AI38" s="291">
        <f t="shared" si="1"/>
        <v>0</v>
      </c>
      <c r="AJ38" s="292">
        <f t="shared" si="0"/>
        <v>0</v>
      </c>
    </row>
    <row r="39" spans="1:36" ht="17.25" customHeight="1" x14ac:dyDescent="0.2">
      <c r="A39" s="287">
        <v>782</v>
      </c>
      <c r="B39" s="288" t="s">
        <v>39</v>
      </c>
      <c r="C39" s="289">
        <v>0.2</v>
      </c>
      <c r="D39" s="294">
        <v>0</v>
      </c>
      <c r="E39" s="294">
        <v>0</v>
      </c>
      <c r="F39" s="298">
        <v>0</v>
      </c>
      <c r="G39" s="294">
        <v>0</v>
      </c>
      <c r="H39" s="294">
        <v>0</v>
      </c>
      <c r="I39" s="294">
        <v>0</v>
      </c>
      <c r="J39" s="294">
        <v>0</v>
      </c>
      <c r="K39" s="294">
        <v>0</v>
      </c>
      <c r="L39" s="294">
        <v>0</v>
      </c>
      <c r="M39" s="294">
        <v>0</v>
      </c>
      <c r="N39" s="294">
        <v>0</v>
      </c>
      <c r="O39" s="294">
        <v>0</v>
      </c>
      <c r="P39" s="295">
        <v>0</v>
      </c>
      <c r="Q39" s="295">
        <v>0</v>
      </c>
      <c r="R39" s="295">
        <v>0</v>
      </c>
      <c r="S39" s="295">
        <v>0</v>
      </c>
      <c r="T39" s="295">
        <v>0</v>
      </c>
      <c r="U39" s="295">
        <v>0</v>
      </c>
      <c r="V39" s="294">
        <v>0</v>
      </c>
      <c r="W39" s="294">
        <v>0</v>
      </c>
      <c r="X39" s="294">
        <v>0</v>
      </c>
      <c r="Y39" s="294">
        <v>0</v>
      </c>
      <c r="Z39" s="294">
        <v>0</v>
      </c>
      <c r="AA39" s="294">
        <v>0</v>
      </c>
      <c r="AB39" s="294">
        <v>0</v>
      </c>
      <c r="AC39" s="294">
        <v>0</v>
      </c>
      <c r="AD39" s="294">
        <v>0</v>
      </c>
      <c r="AE39" s="294">
        <v>0</v>
      </c>
      <c r="AF39" s="294">
        <v>0</v>
      </c>
      <c r="AG39" s="294">
        <v>0</v>
      </c>
      <c r="AH39" s="294">
        <v>0</v>
      </c>
      <c r="AI39" s="291">
        <f t="shared" si="1"/>
        <v>0</v>
      </c>
      <c r="AJ39" s="292">
        <f t="shared" si="0"/>
        <v>0</v>
      </c>
    </row>
    <row r="40" spans="1:36" ht="17.25" customHeight="1" x14ac:dyDescent="0.2">
      <c r="A40" s="303">
        <v>845</v>
      </c>
      <c r="B40" s="304" t="s">
        <v>40</v>
      </c>
      <c r="C40" s="305">
        <v>0.1</v>
      </c>
      <c r="D40" s="294">
        <v>0</v>
      </c>
      <c r="E40" s="294">
        <v>0</v>
      </c>
      <c r="F40" s="298">
        <v>0</v>
      </c>
      <c r="G40" s="306">
        <v>0</v>
      </c>
      <c r="H40" s="306">
        <v>0</v>
      </c>
      <c r="I40" s="306">
        <v>0</v>
      </c>
      <c r="J40" s="294">
        <v>0</v>
      </c>
      <c r="K40" s="294">
        <v>0</v>
      </c>
      <c r="L40" s="294">
        <v>0</v>
      </c>
      <c r="M40" s="294">
        <v>0</v>
      </c>
      <c r="N40" s="294">
        <v>0</v>
      </c>
      <c r="O40" s="294">
        <v>0</v>
      </c>
      <c r="P40" s="295">
        <v>0</v>
      </c>
      <c r="Q40" s="295">
        <v>0</v>
      </c>
      <c r="R40" s="295">
        <v>0</v>
      </c>
      <c r="S40" s="295">
        <v>0</v>
      </c>
      <c r="T40" s="295">
        <v>0</v>
      </c>
      <c r="U40" s="295">
        <v>0</v>
      </c>
      <c r="V40" s="294">
        <v>0</v>
      </c>
      <c r="W40" s="294">
        <v>0</v>
      </c>
      <c r="X40" s="294">
        <v>0</v>
      </c>
      <c r="Y40" s="294">
        <v>0</v>
      </c>
      <c r="Z40" s="294">
        <v>0</v>
      </c>
      <c r="AA40" s="294">
        <v>0</v>
      </c>
      <c r="AB40" s="294">
        <v>0</v>
      </c>
      <c r="AC40" s="294">
        <v>0</v>
      </c>
      <c r="AD40" s="294">
        <v>0</v>
      </c>
      <c r="AE40" s="294">
        <v>0</v>
      </c>
      <c r="AF40" s="294">
        <v>0</v>
      </c>
      <c r="AG40" s="294">
        <v>0</v>
      </c>
      <c r="AH40" s="294">
        <v>0</v>
      </c>
      <c r="AI40" s="284">
        <f t="shared" si="1"/>
        <v>0</v>
      </c>
      <c r="AJ40" s="307">
        <f t="shared" si="0"/>
        <v>0</v>
      </c>
    </row>
    <row r="41" spans="1:36" ht="17.25" customHeight="1" x14ac:dyDescent="0.2">
      <c r="A41" s="397" t="s">
        <v>41</v>
      </c>
      <c r="B41" s="398"/>
      <c r="C41" s="308"/>
      <c r="D41" s="309"/>
      <c r="E41" s="309"/>
      <c r="F41" s="309"/>
      <c r="G41" s="309"/>
      <c r="H41" s="309"/>
      <c r="I41" s="309"/>
      <c r="J41" s="309"/>
      <c r="K41" s="309"/>
      <c r="L41" s="309"/>
      <c r="M41" s="309"/>
      <c r="N41" s="309"/>
      <c r="O41" s="309"/>
      <c r="P41" s="309"/>
      <c r="Q41" s="309"/>
      <c r="R41" s="309"/>
      <c r="S41" s="309"/>
      <c r="T41" s="309"/>
      <c r="U41" s="309"/>
      <c r="V41" s="309"/>
      <c r="W41" s="309"/>
      <c r="X41" s="309"/>
      <c r="Y41" s="309"/>
      <c r="Z41" s="309"/>
      <c r="AA41" s="309"/>
      <c r="AB41" s="309"/>
      <c r="AC41" s="309"/>
      <c r="AD41" s="309"/>
      <c r="AE41" s="309"/>
      <c r="AF41" s="309"/>
      <c r="AG41" s="309"/>
      <c r="AH41" s="309"/>
      <c r="AI41" s="310"/>
      <c r="AJ41" s="311"/>
    </row>
    <row r="42" spans="1:36" ht="17.25" customHeight="1" x14ac:dyDescent="0.2">
      <c r="A42" s="287">
        <v>1002</v>
      </c>
      <c r="B42" s="288" t="s">
        <v>42</v>
      </c>
      <c r="C42" s="312"/>
      <c r="D42" s="294">
        <v>0</v>
      </c>
      <c r="E42" s="294">
        <v>0.4</v>
      </c>
      <c r="F42" s="294">
        <v>0</v>
      </c>
      <c r="G42" s="294">
        <v>0</v>
      </c>
      <c r="H42" s="294">
        <v>0</v>
      </c>
      <c r="I42" s="294">
        <v>28.3</v>
      </c>
      <c r="J42" s="295">
        <v>0.1</v>
      </c>
      <c r="K42" s="295">
        <v>0.3</v>
      </c>
      <c r="L42" s="295">
        <v>0.5</v>
      </c>
      <c r="M42" s="295">
        <v>0.1</v>
      </c>
      <c r="N42" s="295">
        <v>0.2</v>
      </c>
      <c r="O42" s="295">
        <v>0</v>
      </c>
      <c r="P42" s="295">
        <v>0.1</v>
      </c>
      <c r="Q42" s="295">
        <v>0.4</v>
      </c>
      <c r="R42" s="294">
        <v>0</v>
      </c>
      <c r="S42" s="294">
        <v>0.2</v>
      </c>
      <c r="T42" s="294">
        <v>0</v>
      </c>
      <c r="U42" s="294">
        <v>0</v>
      </c>
      <c r="V42" s="294">
        <v>0</v>
      </c>
      <c r="W42" s="294">
        <v>0</v>
      </c>
      <c r="X42" s="294">
        <v>0</v>
      </c>
      <c r="Y42" s="294">
        <v>0</v>
      </c>
      <c r="Z42" s="294">
        <v>0.2</v>
      </c>
      <c r="AA42" s="294">
        <v>0</v>
      </c>
      <c r="AB42" s="294">
        <v>0</v>
      </c>
      <c r="AC42" s="294">
        <v>0.3</v>
      </c>
      <c r="AD42" s="294">
        <v>0.5</v>
      </c>
      <c r="AE42" s="294">
        <v>0.2</v>
      </c>
      <c r="AF42" s="294">
        <v>0.1</v>
      </c>
      <c r="AG42" s="294">
        <v>0</v>
      </c>
      <c r="AH42" s="294">
        <v>0</v>
      </c>
      <c r="AI42" s="291">
        <f t="shared" ref="AI42:AI87" si="2">SUM(D42:AH42)</f>
        <v>31.900000000000002</v>
      </c>
      <c r="AJ42" s="292"/>
    </row>
    <row r="43" spans="1:36" ht="17.25" customHeight="1" x14ac:dyDescent="0.2">
      <c r="A43" s="287">
        <v>1032</v>
      </c>
      <c r="B43" s="288" t="s">
        <v>43</v>
      </c>
      <c r="C43" s="312"/>
      <c r="D43" s="294">
        <v>0</v>
      </c>
      <c r="E43" s="294">
        <v>0</v>
      </c>
      <c r="F43" s="294">
        <v>0</v>
      </c>
      <c r="G43" s="294">
        <v>0.1</v>
      </c>
      <c r="H43" s="294">
        <v>0</v>
      </c>
      <c r="I43" s="294">
        <v>0</v>
      </c>
      <c r="J43" s="295">
        <v>0.1</v>
      </c>
      <c r="K43" s="295">
        <v>0.14000000000000001</v>
      </c>
      <c r="L43" s="295">
        <v>0</v>
      </c>
      <c r="M43" s="295">
        <v>0.2</v>
      </c>
      <c r="N43" s="295">
        <v>0</v>
      </c>
      <c r="O43" s="295">
        <v>0</v>
      </c>
      <c r="P43" s="295">
        <v>0.1</v>
      </c>
      <c r="Q43" s="295">
        <v>0.1</v>
      </c>
      <c r="R43" s="294">
        <v>0</v>
      </c>
      <c r="S43" s="294">
        <v>0</v>
      </c>
      <c r="T43" s="294">
        <v>0.1</v>
      </c>
      <c r="U43" s="294">
        <v>0.1</v>
      </c>
      <c r="V43" s="294">
        <v>0.1</v>
      </c>
      <c r="W43" s="294">
        <v>0</v>
      </c>
      <c r="X43" s="294">
        <v>0.1</v>
      </c>
      <c r="Y43" s="294">
        <v>0</v>
      </c>
      <c r="Z43" s="294">
        <v>0.1</v>
      </c>
      <c r="AA43" s="294">
        <v>0</v>
      </c>
      <c r="AB43" s="294">
        <v>0</v>
      </c>
      <c r="AC43" s="294">
        <v>0</v>
      </c>
      <c r="AD43" s="294">
        <v>0</v>
      </c>
      <c r="AE43" s="294">
        <v>0.1</v>
      </c>
      <c r="AF43" s="294">
        <v>0</v>
      </c>
      <c r="AG43" s="294">
        <v>0</v>
      </c>
      <c r="AH43" s="294">
        <v>0</v>
      </c>
      <c r="AI43" s="291">
        <f t="shared" si="2"/>
        <v>1.3400000000000003</v>
      </c>
      <c r="AJ43" s="292"/>
    </row>
    <row r="44" spans="1:36" ht="17.25" customHeight="1" x14ac:dyDescent="0.2">
      <c r="A44" s="287">
        <v>1039</v>
      </c>
      <c r="B44" s="288" t="s">
        <v>44</v>
      </c>
      <c r="C44" s="312"/>
      <c r="D44" s="294">
        <v>0</v>
      </c>
      <c r="E44" s="294">
        <v>0</v>
      </c>
      <c r="F44" s="294">
        <v>0</v>
      </c>
      <c r="G44" s="294">
        <v>0</v>
      </c>
      <c r="H44" s="294">
        <v>0</v>
      </c>
      <c r="I44" s="294">
        <v>0</v>
      </c>
      <c r="J44" s="295">
        <v>0</v>
      </c>
      <c r="K44" s="295">
        <v>0</v>
      </c>
      <c r="L44" s="295">
        <v>0</v>
      </c>
      <c r="M44" s="295">
        <v>0</v>
      </c>
      <c r="N44" s="295">
        <v>0</v>
      </c>
      <c r="O44" s="295">
        <v>0</v>
      </c>
      <c r="P44" s="295">
        <v>0</v>
      </c>
      <c r="Q44" s="295">
        <v>0</v>
      </c>
      <c r="R44" s="294">
        <v>0</v>
      </c>
      <c r="S44" s="294">
        <v>0</v>
      </c>
      <c r="T44" s="294">
        <v>0</v>
      </c>
      <c r="U44" s="294">
        <v>0</v>
      </c>
      <c r="V44" s="294">
        <v>0</v>
      </c>
      <c r="W44" s="294">
        <v>0</v>
      </c>
      <c r="X44" s="294">
        <v>0</v>
      </c>
      <c r="Y44" s="294">
        <v>0</v>
      </c>
      <c r="Z44" s="294">
        <v>0</v>
      </c>
      <c r="AA44" s="294">
        <v>0</v>
      </c>
      <c r="AB44" s="294">
        <v>0</v>
      </c>
      <c r="AC44" s="294">
        <v>0</v>
      </c>
      <c r="AD44" s="294">
        <v>0</v>
      </c>
      <c r="AE44" s="294">
        <v>0</v>
      </c>
      <c r="AF44" s="294">
        <v>0</v>
      </c>
      <c r="AG44" s="294">
        <v>0</v>
      </c>
      <c r="AH44" s="294">
        <v>0</v>
      </c>
      <c r="AI44" s="291">
        <f t="shared" si="2"/>
        <v>0</v>
      </c>
      <c r="AJ44" s="292"/>
    </row>
    <row r="45" spans="1:36" ht="17.25" customHeight="1" x14ac:dyDescent="0.2">
      <c r="A45" s="287">
        <v>1041</v>
      </c>
      <c r="B45" s="288" t="s">
        <v>7</v>
      </c>
      <c r="C45" s="312"/>
      <c r="D45" s="294">
        <v>0</v>
      </c>
      <c r="E45" s="294">
        <v>0</v>
      </c>
      <c r="F45" s="294">
        <v>0</v>
      </c>
      <c r="G45" s="294">
        <v>0</v>
      </c>
      <c r="H45" s="294">
        <v>0</v>
      </c>
      <c r="I45" s="294">
        <v>1.7</v>
      </c>
      <c r="J45" s="295">
        <v>0</v>
      </c>
      <c r="K45" s="295">
        <v>0</v>
      </c>
      <c r="L45" s="295">
        <v>0</v>
      </c>
      <c r="M45" s="295">
        <v>0</v>
      </c>
      <c r="N45" s="295">
        <v>0</v>
      </c>
      <c r="O45" s="295">
        <v>0</v>
      </c>
      <c r="P45" s="295">
        <v>0</v>
      </c>
      <c r="Q45" s="295">
        <v>0</v>
      </c>
      <c r="R45" s="294">
        <v>0</v>
      </c>
      <c r="S45" s="294">
        <v>0</v>
      </c>
      <c r="T45" s="294">
        <v>0</v>
      </c>
      <c r="U45" s="294">
        <v>0</v>
      </c>
      <c r="V45" s="294">
        <v>0</v>
      </c>
      <c r="W45" s="294">
        <v>0</v>
      </c>
      <c r="X45" s="294">
        <v>0</v>
      </c>
      <c r="Y45" s="294">
        <v>0</v>
      </c>
      <c r="Z45" s="294">
        <v>0</v>
      </c>
      <c r="AA45" s="294">
        <v>0</v>
      </c>
      <c r="AB45" s="294">
        <v>0</v>
      </c>
      <c r="AC45" s="294">
        <v>0</v>
      </c>
      <c r="AD45" s="294">
        <v>0</v>
      </c>
      <c r="AE45" s="294">
        <v>0</v>
      </c>
      <c r="AF45" s="294">
        <v>0</v>
      </c>
      <c r="AG45" s="294">
        <v>0</v>
      </c>
      <c r="AH45" s="294">
        <v>0</v>
      </c>
      <c r="AI45" s="291">
        <f t="shared" si="2"/>
        <v>1.7</v>
      </c>
      <c r="AJ45" s="292"/>
    </row>
    <row r="46" spans="1:36" ht="17.25" customHeight="1" x14ac:dyDescent="0.2">
      <c r="A46" s="287">
        <v>1089</v>
      </c>
      <c r="B46" s="288" t="s">
        <v>46</v>
      </c>
      <c r="C46" s="312"/>
      <c r="D46" s="294">
        <v>0</v>
      </c>
      <c r="E46" s="294">
        <v>0</v>
      </c>
      <c r="F46" s="294">
        <v>0</v>
      </c>
      <c r="G46" s="294">
        <v>0</v>
      </c>
      <c r="H46" s="294">
        <v>0</v>
      </c>
      <c r="I46" s="294">
        <v>2.8</v>
      </c>
      <c r="J46" s="295">
        <v>0</v>
      </c>
      <c r="K46" s="295">
        <v>0</v>
      </c>
      <c r="L46" s="295">
        <v>0</v>
      </c>
      <c r="M46" s="295">
        <v>0</v>
      </c>
      <c r="N46" s="295">
        <v>0</v>
      </c>
      <c r="O46" s="295">
        <v>0</v>
      </c>
      <c r="P46" s="295">
        <v>0</v>
      </c>
      <c r="Q46" s="295">
        <v>0</v>
      </c>
      <c r="R46" s="294">
        <v>0</v>
      </c>
      <c r="S46" s="294">
        <v>0</v>
      </c>
      <c r="T46" s="294">
        <v>0</v>
      </c>
      <c r="U46" s="294">
        <v>0</v>
      </c>
      <c r="V46" s="294">
        <v>0</v>
      </c>
      <c r="W46" s="294">
        <v>0</v>
      </c>
      <c r="X46" s="294">
        <v>0</v>
      </c>
      <c r="Y46" s="294">
        <v>0</v>
      </c>
      <c r="Z46" s="294">
        <v>0</v>
      </c>
      <c r="AA46" s="294">
        <v>0</v>
      </c>
      <c r="AB46" s="294">
        <v>0</v>
      </c>
      <c r="AC46" s="294">
        <v>0</v>
      </c>
      <c r="AD46" s="294">
        <v>0</v>
      </c>
      <c r="AE46" s="294">
        <v>0</v>
      </c>
      <c r="AF46" s="294">
        <v>0</v>
      </c>
      <c r="AG46" s="294">
        <v>0</v>
      </c>
      <c r="AH46" s="294">
        <v>0</v>
      </c>
      <c r="AI46" s="291">
        <f t="shared" si="2"/>
        <v>2.8</v>
      </c>
      <c r="AJ46" s="292"/>
    </row>
    <row r="47" spans="1:36" ht="17.25" customHeight="1" x14ac:dyDescent="0.2">
      <c r="A47" s="287">
        <v>1105</v>
      </c>
      <c r="B47" s="288" t="s">
        <v>11</v>
      </c>
      <c r="C47" s="312"/>
      <c r="D47" s="294">
        <v>0</v>
      </c>
      <c r="E47" s="294">
        <v>0</v>
      </c>
      <c r="F47" s="294">
        <v>0</v>
      </c>
      <c r="G47" s="294">
        <v>0</v>
      </c>
      <c r="H47" s="294">
        <v>0</v>
      </c>
      <c r="I47" s="294">
        <v>0</v>
      </c>
      <c r="J47" s="295">
        <v>0</v>
      </c>
      <c r="K47" s="295">
        <v>0</v>
      </c>
      <c r="L47" s="295">
        <v>0</v>
      </c>
      <c r="M47" s="295">
        <v>0</v>
      </c>
      <c r="N47" s="295">
        <v>0</v>
      </c>
      <c r="O47" s="295">
        <v>0</v>
      </c>
      <c r="P47" s="295">
        <v>0</v>
      </c>
      <c r="Q47" s="295">
        <v>0</v>
      </c>
      <c r="R47" s="294">
        <v>0</v>
      </c>
      <c r="S47" s="294">
        <v>0</v>
      </c>
      <c r="T47" s="294">
        <v>0</v>
      </c>
      <c r="U47" s="294">
        <v>0</v>
      </c>
      <c r="V47" s="294">
        <v>0</v>
      </c>
      <c r="W47" s="294">
        <v>0</v>
      </c>
      <c r="X47" s="294">
        <v>0</v>
      </c>
      <c r="Y47" s="294">
        <v>0</v>
      </c>
      <c r="Z47" s="294">
        <v>0</v>
      </c>
      <c r="AA47" s="294">
        <v>0</v>
      </c>
      <c r="AB47" s="294">
        <v>0</v>
      </c>
      <c r="AC47" s="294">
        <v>0</v>
      </c>
      <c r="AD47" s="294">
        <v>0</v>
      </c>
      <c r="AE47" s="294">
        <v>0</v>
      </c>
      <c r="AF47" s="294">
        <v>0</v>
      </c>
      <c r="AG47" s="294">
        <v>0</v>
      </c>
      <c r="AH47" s="294">
        <v>0</v>
      </c>
      <c r="AI47" s="291">
        <f t="shared" si="2"/>
        <v>0</v>
      </c>
      <c r="AJ47" s="292"/>
    </row>
    <row r="48" spans="1:36" ht="17.25" customHeight="1" x14ac:dyDescent="0.2">
      <c r="A48" s="287">
        <v>1112</v>
      </c>
      <c r="B48" s="288" t="s">
        <v>47</v>
      </c>
      <c r="C48" s="312"/>
      <c r="D48" s="294">
        <v>0</v>
      </c>
      <c r="E48" s="294">
        <v>0</v>
      </c>
      <c r="F48" s="294">
        <v>0</v>
      </c>
      <c r="G48" s="294">
        <v>0</v>
      </c>
      <c r="H48" s="294">
        <v>0</v>
      </c>
      <c r="I48" s="294">
        <v>12.5</v>
      </c>
      <c r="J48" s="295">
        <v>0</v>
      </c>
      <c r="K48" s="295">
        <v>0</v>
      </c>
      <c r="L48" s="295">
        <v>0</v>
      </c>
      <c r="M48" s="295">
        <v>0</v>
      </c>
      <c r="N48" s="295">
        <v>0</v>
      </c>
      <c r="O48" s="295">
        <v>0</v>
      </c>
      <c r="P48" s="295">
        <v>0</v>
      </c>
      <c r="Q48" s="295">
        <v>0</v>
      </c>
      <c r="R48" s="294">
        <v>0</v>
      </c>
      <c r="S48" s="294">
        <v>0</v>
      </c>
      <c r="T48" s="294">
        <v>0</v>
      </c>
      <c r="U48" s="294">
        <v>0</v>
      </c>
      <c r="V48" s="294">
        <v>0</v>
      </c>
      <c r="W48" s="294">
        <v>0</v>
      </c>
      <c r="X48" s="294">
        <v>0</v>
      </c>
      <c r="Y48" s="294">
        <v>0</v>
      </c>
      <c r="Z48" s="294">
        <v>0</v>
      </c>
      <c r="AA48" s="294">
        <v>0</v>
      </c>
      <c r="AB48" s="294">
        <v>0</v>
      </c>
      <c r="AC48" s="294">
        <v>0</v>
      </c>
      <c r="AD48" s="294">
        <v>0</v>
      </c>
      <c r="AE48" s="294">
        <v>0</v>
      </c>
      <c r="AF48" s="294">
        <v>0</v>
      </c>
      <c r="AG48" s="294">
        <v>0</v>
      </c>
      <c r="AH48" s="294">
        <v>0</v>
      </c>
      <c r="AI48" s="291">
        <f t="shared" si="2"/>
        <v>12.5</v>
      </c>
      <c r="AJ48" s="292"/>
    </row>
    <row r="49" spans="1:36" ht="17.25" customHeight="1" x14ac:dyDescent="0.2">
      <c r="A49" s="287">
        <v>1151</v>
      </c>
      <c r="B49" s="288" t="s">
        <v>49</v>
      </c>
      <c r="C49" s="312"/>
      <c r="D49" s="294">
        <v>0</v>
      </c>
      <c r="E49" s="294">
        <v>0</v>
      </c>
      <c r="F49" s="294">
        <v>0</v>
      </c>
      <c r="G49" s="294">
        <v>0</v>
      </c>
      <c r="H49" s="294">
        <v>0</v>
      </c>
      <c r="I49" s="294">
        <v>3.9</v>
      </c>
      <c r="J49" s="295">
        <v>0</v>
      </c>
      <c r="K49" s="295">
        <v>0</v>
      </c>
      <c r="L49" s="295">
        <v>0</v>
      </c>
      <c r="M49" s="295">
        <v>0</v>
      </c>
      <c r="N49" s="295">
        <v>0</v>
      </c>
      <c r="O49" s="295">
        <v>0</v>
      </c>
      <c r="P49" s="295">
        <v>0</v>
      </c>
      <c r="Q49" s="295">
        <v>0</v>
      </c>
      <c r="R49" s="294">
        <v>0</v>
      </c>
      <c r="S49" s="294">
        <v>0</v>
      </c>
      <c r="T49" s="294">
        <v>0</v>
      </c>
      <c r="U49" s="294">
        <v>0</v>
      </c>
      <c r="V49" s="294">
        <v>0</v>
      </c>
      <c r="W49" s="294">
        <v>0</v>
      </c>
      <c r="X49" s="294">
        <v>0</v>
      </c>
      <c r="Y49" s="294">
        <v>0</v>
      </c>
      <c r="Z49" s="294">
        <v>0</v>
      </c>
      <c r="AA49" s="294">
        <v>0</v>
      </c>
      <c r="AB49" s="294">
        <v>0</v>
      </c>
      <c r="AC49" s="294">
        <v>0</v>
      </c>
      <c r="AD49" s="294">
        <v>0</v>
      </c>
      <c r="AE49" s="294">
        <v>0</v>
      </c>
      <c r="AF49" s="294">
        <v>0</v>
      </c>
      <c r="AG49" s="294">
        <v>0</v>
      </c>
      <c r="AH49" s="294">
        <v>0</v>
      </c>
      <c r="AI49" s="291">
        <f t="shared" si="2"/>
        <v>3.9</v>
      </c>
      <c r="AJ49" s="292"/>
    </row>
    <row r="50" spans="1:36" ht="17.25" customHeight="1" x14ac:dyDescent="0.2">
      <c r="A50" s="287">
        <v>1160</v>
      </c>
      <c r="B50" s="288" t="s">
        <v>50</v>
      </c>
      <c r="C50" s="312"/>
      <c r="D50" s="294">
        <v>0</v>
      </c>
      <c r="E50" s="294">
        <v>0</v>
      </c>
      <c r="F50" s="294">
        <v>0</v>
      </c>
      <c r="G50" s="294">
        <v>0</v>
      </c>
      <c r="H50" s="294">
        <v>0</v>
      </c>
      <c r="I50" s="294">
        <v>8.4</v>
      </c>
      <c r="J50" s="295">
        <v>0</v>
      </c>
      <c r="K50" s="295">
        <v>0</v>
      </c>
      <c r="L50" s="295">
        <v>0</v>
      </c>
      <c r="M50" s="295">
        <v>0</v>
      </c>
      <c r="N50" s="295">
        <v>0</v>
      </c>
      <c r="O50" s="295">
        <v>0</v>
      </c>
      <c r="P50" s="295">
        <v>0</v>
      </c>
      <c r="Q50" s="295">
        <v>0</v>
      </c>
      <c r="R50" s="294">
        <v>0</v>
      </c>
      <c r="S50" s="294">
        <v>0</v>
      </c>
      <c r="T50" s="294">
        <v>0</v>
      </c>
      <c r="U50" s="294">
        <v>0</v>
      </c>
      <c r="V50" s="294">
        <v>0</v>
      </c>
      <c r="W50" s="294">
        <v>0</v>
      </c>
      <c r="X50" s="294">
        <v>0</v>
      </c>
      <c r="Y50" s="294">
        <v>0</v>
      </c>
      <c r="Z50" s="294">
        <v>0</v>
      </c>
      <c r="AA50" s="294">
        <v>0</v>
      </c>
      <c r="AB50" s="294">
        <v>0</v>
      </c>
      <c r="AC50" s="294">
        <v>0</v>
      </c>
      <c r="AD50" s="294">
        <v>0</v>
      </c>
      <c r="AE50" s="294">
        <v>0</v>
      </c>
      <c r="AF50" s="294">
        <v>0</v>
      </c>
      <c r="AG50" s="294">
        <v>0</v>
      </c>
      <c r="AH50" s="294">
        <v>0</v>
      </c>
      <c r="AI50" s="291">
        <f t="shared" si="2"/>
        <v>8.4</v>
      </c>
      <c r="AJ50" s="292"/>
    </row>
    <row r="51" spans="1:36" ht="17.25" customHeight="1" x14ac:dyDescent="0.2">
      <c r="A51" s="287">
        <v>1171</v>
      </c>
      <c r="B51" s="288" t="s">
        <v>96</v>
      </c>
      <c r="C51" s="312"/>
      <c r="D51" s="294">
        <v>0</v>
      </c>
      <c r="E51" s="294">
        <v>0</v>
      </c>
      <c r="F51" s="294">
        <v>0</v>
      </c>
      <c r="G51" s="294">
        <v>0</v>
      </c>
      <c r="H51" s="294">
        <v>0</v>
      </c>
      <c r="I51" s="294">
        <v>0.1</v>
      </c>
      <c r="J51" s="295">
        <v>0</v>
      </c>
      <c r="K51" s="295">
        <v>0</v>
      </c>
      <c r="L51" s="295">
        <v>0</v>
      </c>
      <c r="M51" s="295">
        <v>0</v>
      </c>
      <c r="N51" s="295">
        <v>0</v>
      </c>
      <c r="O51" s="295">
        <v>0</v>
      </c>
      <c r="P51" s="295">
        <v>0</v>
      </c>
      <c r="Q51" s="295">
        <v>0</v>
      </c>
      <c r="R51" s="294">
        <v>0</v>
      </c>
      <c r="S51" s="294">
        <v>0</v>
      </c>
      <c r="T51" s="294">
        <v>0</v>
      </c>
      <c r="U51" s="294">
        <v>0</v>
      </c>
      <c r="V51" s="294">
        <v>0</v>
      </c>
      <c r="W51" s="294">
        <v>0</v>
      </c>
      <c r="X51" s="294">
        <v>0</v>
      </c>
      <c r="Y51" s="294">
        <v>0</v>
      </c>
      <c r="Z51" s="294">
        <v>0</v>
      </c>
      <c r="AA51" s="294">
        <v>0</v>
      </c>
      <c r="AB51" s="294">
        <v>0</v>
      </c>
      <c r="AC51" s="294">
        <v>0</v>
      </c>
      <c r="AD51" s="294">
        <v>0</v>
      </c>
      <c r="AE51" s="294">
        <v>0</v>
      </c>
      <c r="AF51" s="294">
        <v>0</v>
      </c>
      <c r="AG51" s="294">
        <v>0</v>
      </c>
      <c r="AH51" s="294">
        <v>0</v>
      </c>
      <c r="AI51" s="291">
        <f t="shared" si="2"/>
        <v>0.1</v>
      </c>
      <c r="AJ51" s="292"/>
    </row>
    <row r="52" spans="1:36" ht="17.25" customHeight="1" x14ac:dyDescent="0.2">
      <c r="A52" s="287">
        <v>1187</v>
      </c>
      <c r="B52" s="288" t="s">
        <v>51</v>
      </c>
      <c r="C52" s="312"/>
      <c r="D52" s="294">
        <v>0</v>
      </c>
      <c r="E52" s="294">
        <v>0</v>
      </c>
      <c r="F52" s="294">
        <v>0</v>
      </c>
      <c r="G52" s="294">
        <v>0</v>
      </c>
      <c r="H52" s="294">
        <v>0</v>
      </c>
      <c r="I52" s="294">
        <v>9.6</v>
      </c>
      <c r="J52" s="295">
        <v>0</v>
      </c>
      <c r="K52" s="295">
        <v>0</v>
      </c>
      <c r="L52" s="295">
        <v>0</v>
      </c>
      <c r="M52" s="295">
        <v>0</v>
      </c>
      <c r="N52" s="295">
        <v>0</v>
      </c>
      <c r="O52" s="295">
        <v>0</v>
      </c>
      <c r="P52" s="295">
        <v>0</v>
      </c>
      <c r="Q52" s="295">
        <v>0</v>
      </c>
      <c r="R52" s="294">
        <v>0</v>
      </c>
      <c r="S52" s="294">
        <v>0</v>
      </c>
      <c r="T52" s="294">
        <v>0</v>
      </c>
      <c r="U52" s="294">
        <v>0</v>
      </c>
      <c r="V52" s="294">
        <v>0</v>
      </c>
      <c r="W52" s="294">
        <v>0</v>
      </c>
      <c r="X52" s="294">
        <v>0</v>
      </c>
      <c r="Y52" s="294">
        <v>0</v>
      </c>
      <c r="Z52" s="294">
        <v>0</v>
      </c>
      <c r="AA52" s="294">
        <v>0</v>
      </c>
      <c r="AB52" s="294">
        <v>0</v>
      </c>
      <c r="AC52" s="294">
        <v>0</v>
      </c>
      <c r="AD52" s="294">
        <v>0</v>
      </c>
      <c r="AE52" s="294">
        <v>0</v>
      </c>
      <c r="AF52" s="294">
        <v>0</v>
      </c>
      <c r="AG52" s="294">
        <v>0</v>
      </c>
      <c r="AH52" s="294">
        <v>0</v>
      </c>
      <c r="AI52" s="291">
        <f t="shared" si="2"/>
        <v>9.6</v>
      </c>
      <c r="AJ52" s="292"/>
    </row>
    <row r="53" spans="1:36" ht="17.25" customHeight="1" x14ac:dyDescent="0.2">
      <c r="A53" s="287">
        <v>1195</v>
      </c>
      <c r="B53" s="288" t="s">
        <v>52</v>
      </c>
      <c r="C53" s="312"/>
      <c r="D53" s="294">
        <v>0</v>
      </c>
      <c r="E53" s="294">
        <v>0</v>
      </c>
      <c r="F53" s="294">
        <v>0</v>
      </c>
      <c r="G53" s="294">
        <v>0</v>
      </c>
      <c r="H53" s="294">
        <v>0.7</v>
      </c>
      <c r="I53" s="294">
        <v>8.3000000000000007</v>
      </c>
      <c r="J53" s="295">
        <v>0</v>
      </c>
      <c r="K53" s="295">
        <v>0</v>
      </c>
      <c r="L53" s="295">
        <v>0</v>
      </c>
      <c r="M53" s="295">
        <v>0</v>
      </c>
      <c r="N53" s="295">
        <v>0</v>
      </c>
      <c r="O53" s="295">
        <v>0</v>
      </c>
      <c r="P53" s="295">
        <v>0</v>
      </c>
      <c r="Q53" s="295">
        <v>0</v>
      </c>
      <c r="R53" s="294">
        <v>0</v>
      </c>
      <c r="S53" s="294">
        <v>0</v>
      </c>
      <c r="T53" s="294">
        <v>0</v>
      </c>
      <c r="U53" s="294">
        <v>0</v>
      </c>
      <c r="V53" s="294">
        <v>0</v>
      </c>
      <c r="W53" s="294">
        <v>0</v>
      </c>
      <c r="X53" s="294">
        <v>0</v>
      </c>
      <c r="Y53" s="294">
        <v>0</v>
      </c>
      <c r="Z53" s="294">
        <v>0</v>
      </c>
      <c r="AA53" s="294">
        <v>0</v>
      </c>
      <c r="AB53" s="294">
        <v>0</v>
      </c>
      <c r="AC53" s="294">
        <v>0</v>
      </c>
      <c r="AD53" s="294">
        <v>0</v>
      </c>
      <c r="AE53" s="294">
        <v>0</v>
      </c>
      <c r="AF53" s="294">
        <v>0</v>
      </c>
      <c r="AG53" s="294">
        <v>0</v>
      </c>
      <c r="AH53" s="294">
        <v>0</v>
      </c>
      <c r="AI53" s="291">
        <f t="shared" si="2"/>
        <v>9</v>
      </c>
      <c r="AJ53" s="292"/>
    </row>
    <row r="54" spans="1:36" ht="17.25" customHeight="1" x14ac:dyDescent="0.2">
      <c r="A54" s="287">
        <v>1203</v>
      </c>
      <c r="B54" s="288" t="s">
        <v>53</v>
      </c>
      <c r="C54" s="312"/>
      <c r="D54" s="294">
        <v>0</v>
      </c>
      <c r="E54" s="294">
        <v>0</v>
      </c>
      <c r="F54" s="294">
        <v>0</v>
      </c>
      <c r="G54" s="294">
        <v>0</v>
      </c>
      <c r="H54" s="294">
        <v>0</v>
      </c>
      <c r="I54" s="294">
        <v>0.2</v>
      </c>
      <c r="J54" s="295">
        <v>0</v>
      </c>
      <c r="K54" s="295">
        <v>0</v>
      </c>
      <c r="L54" s="295">
        <v>0</v>
      </c>
      <c r="M54" s="295">
        <v>0</v>
      </c>
      <c r="N54" s="295">
        <v>0</v>
      </c>
      <c r="O54" s="295">
        <v>0</v>
      </c>
      <c r="P54" s="295">
        <v>0</v>
      </c>
      <c r="Q54" s="295">
        <v>0</v>
      </c>
      <c r="R54" s="294">
        <v>0</v>
      </c>
      <c r="S54" s="294">
        <v>0</v>
      </c>
      <c r="T54" s="294">
        <v>0</v>
      </c>
      <c r="U54" s="294">
        <v>0</v>
      </c>
      <c r="V54" s="294">
        <v>0</v>
      </c>
      <c r="W54" s="294">
        <v>0</v>
      </c>
      <c r="X54" s="294">
        <v>0</v>
      </c>
      <c r="Y54" s="294">
        <v>0</v>
      </c>
      <c r="Z54" s="294">
        <v>0</v>
      </c>
      <c r="AA54" s="294">
        <v>0</v>
      </c>
      <c r="AB54" s="294">
        <v>0</v>
      </c>
      <c r="AC54" s="294">
        <v>0</v>
      </c>
      <c r="AD54" s="294">
        <v>0</v>
      </c>
      <c r="AE54" s="294">
        <v>0</v>
      </c>
      <c r="AF54" s="294">
        <v>0</v>
      </c>
      <c r="AG54" s="294">
        <v>0</v>
      </c>
      <c r="AH54" s="294">
        <v>0</v>
      </c>
      <c r="AI54" s="291">
        <f t="shared" si="2"/>
        <v>0.2</v>
      </c>
      <c r="AJ54" s="292"/>
    </row>
    <row r="55" spans="1:36" ht="17.25" customHeight="1" x14ac:dyDescent="0.2">
      <c r="A55" s="287">
        <v>1211</v>
      </c>
      <c r="B55" s="288" t="s">
        <v>54</v>
      </c>
      <c r="C55" s="312"/>
      <c r="D55" s="294">
        <v>0</v>
      </c>
      <c r="E55" s="294">
        <v>0</v>
      </c>
      <c r="F55" s="294">
        <v>0</v>
      </c>
      <c r="G55" s="294">
        <v>0</v>
      </c>
      <c r="H55" s="294">
        <v>0</v>
      </c>
      <c r="I55" s="294">
        <v>2.8</v>
      </c>
      <c r="J55" s="295">
        <v>0</v>
      </c>
      <c r="K55" s="295">
        <v>0</v>
      </c>
      <c r="L55" s="295">
        <v>0</v>
      </c>
      <c r="M55" s="295">
        <v>0</v>
      </c>
      <c r="N55" s="295">
        <v>0</v>
      </c>
      <c r="O55" s="295">
        <v>0.3</v>
      </c>
      <c r="P55" s="295">
        <v>0</v>
      </c>
      <c r="Q55" s="295">
        <v>0</v>
      </c>
      <c r="R55" s="294">
        <v>0</v>
      </c>
      <c r="S55" s="294">
        <v>0</v>
      </c>
      <c r="T55" s="294">
        <v>0</v>
      </c>
      <c r="U55" s="294">
        <v>0</v>
      </c>
      <c r="V55" s="294">
        <v>0</v>
      </c>
      <c r="W55" s="294">
        <v>0</v>
      </c>
      <c r="X55" s="294">
        <v>0</v>
      </c>
      <c r="Y55" s="294">
        <v>0</v>
      </c>
      <c r="Z55" s="294">
        <v>0</v>
      </c>
      <c r="AA55" s="294">
        <v>0</v>
      </c>
      <c r="AB55" s="294">
        <v>0</v>
      </c>
      <c r="AC55" s="294">
        <v>0</v>
      </c>
      <c r="AD55" s="294">
        <v>0</v>
      </c>
      <c r="AE55" s="294">
        <v>0</v>
      </c>
      <c r="AF55" s="294">
        <v>0</v>
      </c>
      <c r="AG55" s="294">
        <v>0</v>
      </c>
      <c r="AH55" s="294">
        <v>0</v>
      </c>
      <c r="AI55" s="291">
        <f t="shared" si="2"/>
        <v>3.0999999999999996</v>
      </c>
      <c r="AJ55" s="292"/>
    </row>
    <row r="56" spans="1:36" ht="17.25" customHeight="1" x14ac:dyDescent="0.2">
      <c r="A56" s="287">
        <v>1225</v>
      </c>
      <c r="B56" s="288" t="s">
        <v>17</v>
      </c>
      <c r="C56" s="312"/>
      <c r="D56" s="294">
        <v>0</v>
      </c>
      <c r="E56" s="294">
        <v>0</v>
      </c>
      <c r="F56" s="294">
        <v>0</v>
      </c>
      <c r="G56" s="294">
        <v>0</v>
      </c>
      <c r="H56" s="294">
        <v>0</v>
      </c>
      <c r="I56" s="294">
        <v>5.9</v>
      </c>
      <c r="J56" s="295">
        <v>0</v>
      </c>
      <c r="K56" s="295">
        <v>0</v>
      </c>
      <c r="L56" s="295">
        <v>0</v>
      </c>
      <c r="M56" s="295">
        <v>0</v>
      </c>
      <c r="N56" s="295">
        <v>0</v>
      </c>
      <c r="O56" s="295">
        <v>0.4</v>
      </c>
      <c r="P56" s="295">
        <v>0</v>
      </c>
      <c r="Q56" s="295">
        <v>0</v>
      </c>
      <c r="R56" s="294">
        <v>0</v>
      </c>
      <c r="S56" s="294">
        <v>0</v>
      </c>
      <c r="T56" s="294">
        <v>0</v>
      </c>
      <c r="U56" s="294">
        <v>0</v>
      </c>
      <c r="V56" s="294">
        <v>0</v>
      </c>
      <c r="W56" s="294">
        <v>0</v>
      </c>
      <c r="X56" s="294">
        <v>0</v>
      </c>
      <c r="Y56" s="294">
        <v>0</v>
      </c>
      <c r="Z56" s="294">
        <v>0</v>
      </c>
      <c r="AA56" s="294">
        <v>0</v>
      </c>
      <c r="AB56" s="294">
        <v>0</v>
      </c>
      <c r="AC56" s="294">
        <v>0</v>
      </c>
      <c r="AD56" s="294">
        <v>0</v>
      </c>
      <c r="AE56" s="294">
        <v>0</v>
      </c>
      <c r="AF56" s="294">
        <v>0</v>
      </c>
      <c r="AG56" s="294">
        <v>0</v>
      </c>
      <c r="AH56" s="294">
        <v>0</v>
      </c>
      <c r="AI56" s="291">
        <f t="shared" si="2"/>
        <v>6.3000000000000007</v>
      </c>
      <c r="AJ56" s="292"/>
    </row>
    <row r="57" spans="1:36" ht="17.25" customHeight="1" x14ac:dyDescent="0.2">
      <c r="A57" s="287">
        <v>1260</v>
      </c>
      <c r="B57" s="288" t="s">
        <v>99</v>
      </c>
      <c r="C57" s="312"/>
      <c r="D57" s="294">
        <v>0</v>
      </c>
      <c r="E57" s="294">
        <v>0</v>
      </c>
      <c r="F57" s="294">
        <v>0</v>
      </c>
      <c r="G57" s="294">
        <v>0</v>
      </c>
      <c r="H57" s="294">
        <v>0</v>
      </c>
      <c r="I57" s="294">
        <v>2.2000000000000002</v>
      </c>
      <c r="J57" s="295">
        <v>0</v>
      </c>
      <c r="K57" s="295">
        <v>0</v>
      </c>
      <c r="L57" s="295">
        <v>0</v>
      </c>
      <c r="M57" s="295">
        <v>0</v>
      </c>
      <c r="N57" s="295">
        <v>0</v>
      </c>
      <c r="O57" s="295">
        <v>0</v>
      </c>
      <c r="P57" s="295">
        <v>0</v>
      </c>
      <c r="Q57" s="295">
        <v>0</v>
      </c>
      <c r="R57" s="294">
        <v>0</v>
      </c>
      <c r="S57" s="294">
        <v>0</v>
      </c>
      <c r="T57" s="294">
        <v>0</v>
      </c>
      <c r="U57" s="294">
        <v>0</v>
      </c>
      <c r="V57" s="294">
        <v>0</v>
      </c>
      <c r="W57" s="294">
        <v>0</v>
      </c>
      <c r="X57" s="294">
        <v>0</v>
      </c>
      <c r="Y57" s="294">
        <v>0</v>
      </c>
      <c r="Z57" s="294">
        <v>0</v>
      </c>
      <c r="AA57" s="294">
        <v>0</v>
      </c>
      <c r="AB57" s="294">
        <v>0</v>
      </c>
      <c r="AC57" s="294">
        <v>0</v>
      </c>
      <c r="AD57" s="294">
        <v>0</v>
      </c>
      <c r="AE57" s="294">
        <v>0</v>
      </c>
      <c r="AF57" s="294">
        <v>0</v>
      </c>
      <c r="AG57" s="294">
        <v>0</v>
      </c>
      <c r="AH57" s="294">
        <v>0</v>
      </c>
      <c r="AI57" s="291">
        <f t="shared" si="2"/>
        <v>2.2000000000000002</v>
      </c>
      <c r="AJ57" s="292"/>
    </row>
    <row r="58" spans="1:36" ht="17.25" customHeight="1" x14ac:dyDescent="0.2">
      <c r="A58" s="287">
        <v>1270</v>
      </c>
      <c r="B58" s="288" t="s">
        <v>55</v>
      </c>
      <c r="C58" s="312"/>
      <c r="D58" s="294">
        <v>0</v>
      </c>
      <c r="E58" s="294">
        <v>0</v>
      </c>
      <c r="F58" s="294">
        <v>0</v>
      </c>
      <c r="G58" s="294">
        <v>0</v>
      </c>
      <c r="H58" s="294">
        <v>0</v>
      </c>
      <c r="I58" s="294">
        <v>0.2</v>
      </c>
      <c r="J58" s="295">
        <v>0</v>
      </c>
      <c r="K58" s="295">
        <v>0</v>
      </c>
      <c r="L58" s="295">
        <v>0</v>
      </c>
      <c r="M58" s="295">
        <v>0</v>
      </c>
      <c r="N58" s="295">
        <v>0</v>
      </c>
      <c r="O58" s="295">
        <v>11.4</v>
      </c>
      <c r="P58" s="295">
        <v>0</v>
      </c>
      <c r="Q58" s="295">
        <v>0</v>
      </c>
      <c r="R58" s="294">
        <v>0</v>
      </c>
      <c r="S58" s="294">
        <v>0</v>
      </c>
      <c r="T58" s="294">
        <v>0</v>
      </c>
      <c r="U58" s="294">
        <v>0</v>
      </c>
      <c r="V58" s="294">
        <v>0.2</v>
      </c>
      <c r="W58" s="294">
        <v>0</v>
      </c>
      <c r="X58" s="294">
        <v>0</v>
      </c>
      <c r="Y58" s="294">
        <v>0</v>
      </c>
      <c r="Z58" s="294">
        <v>2.4</v>
      </c>
      <c r="AA58" s="294">
        <v>0</v>
      </c>
      <c r="AB58" s="294">
        <v>0</v>
      </c>
      <c r="AC58" s="294">
        <v>0</v>
      </c>
      <c r="AD58" s="294">
        <v>0</v>
      </c>
      <c r="AE58" s="294">
        <v>0</v>
      </c>
      <c r="AF58" s="294">
        <v>0</v>
      </c>
      <c r="AG58" s="294">
        <v>0</v>
      </c>
      <c r="AH58" s="294">
        <v>0</v>
      </c>
      <c r="AI58" s="291">
        <f t="shared" si="2"/>
        <v>14.2</v>
      </c>
      <c r="AJ58" s="292"/>
    </row>
    <row r="59" spans="1:36" ht="17.25" customHeight="1" x14ac:dyDescent="0.2">
      <c r="A59" s="287">
        <v>1313</v>
      </c>
      <c r="B59" s="288" t="s">
        <v>19</v>
      </c>
      <c r="C59" s="312"/>
      <c r="D59" s="294">
        <v>0</v>
      </c>
      <c r="E59" s="294">
        <v>0</v>
      </c>
      <c r="F59" s="294">
        <v>0</v>
      </c>
      <c r="G59" s="294">
        <v>0</v>
      </c>
      <c r="H59" s="294">
        <v>0</v>
      </c>
      <c r="I59" s="294">
        <v>0</v>
      </c>
      <c r="J59" s="295">
        <v>0</v>
      </c>
      <c r="K59" s="295">
        <v>0</v>
      </c>
      <c r="L59" s="295">
        <v>0</v>
      </c>
      <c r="M59" s="295">
        <v>0</v>
      </c>
      <c r="N59" s="295">
        <v>0</v>
      </c>
      <c r="O59" s="295">
        <v>0</v>
      </c>
      <c r="P59" s="295">
        <v>0</v>
      </c>
      <c r="Q59" s="295">
        <v>0</v>
      </c>
      <c r="R59" s="294">
        <v>0</v>
      </c>
      <c r="S59" s="294">
        <v>0</v>
      </c>
      <c r="T59" s="294">
        <v>0</v>
      </c>
      <c r="U59" s="294">
        <v>0</v>
      </c>
      <c r="V59" s="294">
        <v>0</v>
      </c>
      <c r="W59" s="294">
        <v>0</v>
      </c>
      <c r="X59" s="294">
        <v>0</v>
      </c>
      <c r="Y59" s="294">
        <v>0</v>
      </c>
      <c r="Z59" s="294">
        <v>0</v>
      </c>
      <c r="AA59" s="294">
        <v>0</v>
      </c>
      <c r="AB59" s="294">
        <v>0</v>
      </c>
      <c r="AC59" s="294">
        <v>0</v>
      </c>
      <c r="AD59" s="294">
        <v>0</v>
      </c>
      <c r="AE59" s="294">
        <v>0</v>
      </c>
      <c r="AF59" s="294">
        <v>0</v>
      </c>
      <c r="AG59" s="294">
        <v>0</v>
      </c>
      <c r="AH59" s="294">
        <v>0</v>
      </c>
      <c r="AI59" s="291">
        <f t="shared" si="2"/>
        <v>0</v>
      </c>
      <c r="AJ59" s="292"/>
    </row>
    <row r="60" spans="1:36" ht="17.25" customHeight="1" x14ac:dyDescent="0.2">
      <c r="A60" s="287">
        <v>1320</v>
      </c>
      <c r="B60" s="288" t="s">
        <v>20</v>
      </c>
      <c r="C60" s="312"/>
      <c r="D60" s="294">
        <v>0</v>
      </c>
      <c r="E60" s="294">
        <v>0</v>
      </c>
      <c r="F60" s="294">
        <v>0</v>
      </c>
      <c r="G60" s="294">
        <v>0</v>
      </c>
      <c r="H60" s="294">
        <v>0</v>
      </c>
      <c r="I60" s="294">
        <v>0.4</v>
      </c>
      <c r="J60" s="295">
        <v>0</v>
      </c>
      <c r="K60" s="295">
        <v>0</v>
      </c>
      <c r="L60" s="295">
        <v>0</v>
      </c>
      <c r="M60" s="295">
        <v>0</v>
      </c>
      <c r="N60" s="295">
        <v>0</v>
      </c>
      <c r="O60" s="295">
        <v>0</v>
      </c>
      <c r="P60" s="295">
        <v>0</v>
      </c>
      <c r="Q60" s="295">
        <v>0</v>
      </c>
      <c r="R60" s="294">
        <v>0</v>
      </c>
      <c r="S60" s="294">
        <v>0</v>
      </c>
      <c r="T60" s="294">
        <v>0</v>
      </c>
      <c r="U60" s="294">
        <v>0</v>
      </c>
      <c r="V60" s="294">
        <v>0</v>
      </c>
      <c r="W60" s="294">
        <v>0</v>
      </c>
      <c r="X60" s="294">
        <v>0</v>
      </c>
      <c r="Y60" s="294">
        <v>0</v>
      </c>
      <c r="Z60" s="294">
        <v>0</v>
      </c>
      <c r="AA60" s="294">
        <v>0</v>
      </c>
      <c r="AB60" s="294">
        <v>0</v>
      </c>
      <c r="AC60" s="294">
        <v>0</v>
      </c>
      <c r="AD60" s="294">
        <v>0</v>
      </c>
      <c r="AE60" s="294">
        <v>0</v>
      </c>
      <c r="AF60" s="294">
        <v>0</v>
      </c>
      <c r="AG60" s="294">
        <v>0</v>
      </c>
      <c r="AH60" s="294">
        <v>0</v>
      </c>
      <c r="AI60" s="291">
        <f t="shared" si="2"/>
        <v>0.4</v>
      </c>
      <c r="AJ60" s="292"/>
    </row>
    <row r="61" spans="1:36" ht="17.25" customHeight="1" x14ac:dyDescent="0.2">
      <c r="A61" s="287">
        <v>1337</v>
      </c>
      <c r="B61" s="288" t="s">
        <v>100</v>
      </c>
      <c r="C61" s="312"/>
      <c r="D61" s="294">
        <v>0</v>
      </c>
      <c r="E61" s="294">
        <v>0</v>
      </c>
      <c r="F61" s="294">
        <v>0</v>
      </c>
      <c r="G61" s="294">
        <v>0</v>
      </c>
      <c r="H61" s="294">
        <v>0</v>
      </c>
      <c r="I61" s="294">
        <v>0.1</v>
      </c>
      <c r="J61" s="295">
        <v>0</v>
      </c>
      <c r="K61" s="295">
        <v>0</v>
      </c>
      <c r="L61" s="295">
        <v>0</v>
      </c>
      <c r="M61" s="295">
        <v>0</v>
      </c>
      <c r="N61" s="295">
        <v>0</v>
      </c>
      <c r="O61" s="295">
        <v>0</v>
      </c>
      <c r="P61" s="295">
        <v>0</v>
      </c>
      <c r="Q61" s="295">
        <v>0</v>
      </c>
      <c r="R61" s="294">
        <v>0</v>
      </c>
      <c r="S61" s="294">
        <v>0</v>
      </c>
      <c r="T61" s="294">
        <v>0</v>
      </c>
      <c r="U61" s="294">
        <v>0</v>
      </c>
      <c r="V61" s="294">
        <v>0</v>
      </c>
      <c r="W61" s="294">
        <v>0</v>
      </c>
      <c r="X61" s="294">
        <v>0</v>
      </c>
      <c r="Y61" s="294">
        <v>0</v>
      </c>
      <c r="Z61" s="294">
        <v>0</v>
      </c>
      <c r="AA61" s="294">
        <v>0</v>
      </c>
      <c r="AB61" s="294">
        <v>0</v>
      </c>
      <c r="AC61" s="294">
        <v>0</v>
      </c>
      <c r="AD61" s="294">
        <v>0</v>
      </c>
      <c r="AE61" s="294">
        <v>0</v>
      </c>
      <c r="AF61" s="294">
        <v>0</v>
      </c>
      <c r="AG61" s="294">
        <v>0</v>
      </c>
      <c r="AH61" s="294">
        <v>0.3</v>
      </c>
      <c r="AI61" s="291">
        <f t="shared" si="2"/>
        <v>0.4</v>
      </c>
      <c r="AJ61" s="292"/>
    </row>
    <row r="62" spans="1:36" ht="17.25" customHeight="1" x14ac:dyDescent="0.2">
      <c r="A62" s="287">
        <v>1377</v>
      </c>
      <c r="B62" s="288" t="s">
        <v>56</v>
      </c>
      <c r="C62" s="312"/>
      <c r="D62" s="294">
        <v>0</v>
      </c>
      <c r="E62" s="294">
        <v>0</v>
      </c>
      <c r="F62" s="294">
        <v>0</v>
      </c>
      <c r="G62" s="294">
        <v>0</v>
      </c>
      <c r="H62" s="294">
        <v>0</v>
      </c>
      <c r="I62" s="294">
        <v>0</v>
      </c>
      <c r="J62" s="295">
        <v>0</v>
      </c>
      <c r="K62" s="295">
        <v>0</v>
      </c>
      <c r="L62" s="295">
        <v>0</v>
      </c>
      <c r="M62" s="295">
        <v>0</v>
      </c>
      <c r="N62" s="295">
        <v>0</v>
      </c>
      <c r="O62" s="295">
        <v>0</v>
      </c>
      <c r="P62" s="295">
        <v>0</v>
      </c>
      <c r="Q62" s="295">
        <v>0</v>
      </c>
      <c r="R62" s="294">
        <v>0</v>
      </c>
      <c r="S62" s="294">
        <v>0</v>
      </c>
      <c r="T62" s="294">
        <v>0</v>
      </c>
      <c r="U62" s="294">
        <v>0</v>
      </c>
      <c r="V62" s="294">
        <v>0</v>
      </c>
      <c r="W62" s="294">
        <v>0</v>
      </c>
      <c r="X62" s="294">
        <v>0</v>
      </c>
      <c r="Y62" s="294">
        <v>0</v>
      </c>
      <c r="Z62" s="294">
        <v>0.4</v>
      </c>
      <c r="AA62" s="294">
        <v>0.2</v>
      </c>
      <c r="AB62" s="294">
        <v>0</v>
      </c>
      <c r="AC62" s="294">
        <v>0</v>
      </c>
      <c r="AD62" s="294">
        <v>0</v>
      </c>
      <c r="AE62" s="294">
        <v>0</v>
      </c>
      <c r="AF62" s="294">
        <v>0</v>
      </c>
      <c r="AG62" s="294">
        <v>0</v>
      </c>
      <c r="AH62" s="294">
        <v>0</v>
      </c>
      <c r="AI62" s="291">
        <f t="shared" si="2"/>
        <v>0.60000000000000009</v>
      </c>
      <c r="AJ62" s="292"/>
    </row>
    <row r="63" spans="1:36" ht="17.25" customHeight="1" x14ac:dyDescent="0.2">
      <c r="A63" s="287">
        <v>1388</v>
      </c>
      <c r="B63" s="288" t="s">
        <v>57</v>
      </c>
      <c r="C63" s="312"/>
      <c r="D63" s="294">
        <v>0</v>
      </c>
      <c r="E63" s="294">
        <v>0</v>
      </c>
      <c r="F63" s="294">
        <v>0</v>
      </c>
      <c r="G63" s="294">
        <v>0</v>
      </c>
      <c r="H63" s="294">
        <v>0</v>
      </c>
      <c r="I63" s="294">
        <v>0.2</v>
      </c>
      <c r="J63" s="295">
        <v>0</v>
      </c>
      <c r="K63" s="295">
        <v>0</v>
      </c>
      <c r="L63" s="295">
        <v>0</v>
      </c>
      <c r="M63" s="295">
        <v>0</v>
      </c>
      <c r="N63" s="295">
        <v>0</v>
      </c>
      <c r="O63" s="295">
        <v>0</v>
      </c>
      <c r="P63" s="295">
        <v>0</v>
      </c>
      <c r="Q63" s="295">
        <v>0</v>
      </c>
      <c r="R63" s="294">
        <v>0</v>
      </c>
      <c r="S63" s="294">
        <v>0</v>
      </c>
      <c r="T63" s="294">
        <v>0</v>
      </c>
      <c r="U63" s="294">
        <v>0</v>
      </c>
      <c r="V63" s="294">
        <v>0</v>
      </c>
      <c r="W63" s="294">
        <v>0</v>
      </c>
      <c r="X63" s="294">
        <v>0</v>
      </c>
      <c r="Y63" s="294">
        <v>0</v>
      </c>
      <c r="Z63" s="294">
        <v>0</v>
      </c>
      <c r="AA63" s="294">
        <v>0</v>
      </c>
      <c r="AB63" s="294">
        <v>0</v>
      </c>
      <c r="AC63" s="294">
        <v>0</v>
      </c>
      <c r="AD63" s="294">
        <v>0</v>
      </c>
      <c r="AE63" s="294">
        <v>0</v>
      </c>
      <c r="AF63" s="294">
        <v>0</v>
      </c>
      <c r="AG63" s="294">
        <v>0</v>
      </c>
      <c r="AH63" s="294">
        <v>0</v>
      </c>
      <c r="AI63" s="291">
        <f t="shared" si="2"/>
        <v>0.2</v>
      </c>
      <c r="AJ63" s="292"/>
    </row>
    <row r="64" spans="1:36" ht="17.25" customHeight="1" x14ac:dyDescent="0.2">
      <c r="A64" s="287">
        <v>1389</v>
      </c>
      <c r="B64" s="288" t="s">
        <v>58</v>
      </c>
      <c r="C64" s="312"/>
      <c r="D64" s="294">
        <v>0</v>
      </c>
      <c r="E64" s="294">
        <v>0</v>
      </c>
      <c r="F64" s="294">
        <v>0</v>
      </c>
      <c r="G64" s="294">
        <v>0</v>
      </c>
      <c r="H64" s="294">
        <v>0</v>
      </c>
      <c r="I64" s="313" t="s">
        <v>48</v>
      </c>
      <c r="J64" s="295">
        <v>0</v>
      </c>
      <c r="K64" s="295">
        <v>0</v>
      </c>
      <c r="L64" s="295">
        <v>0</v>
      </c>
      <c r="M64" s="295">
        <v>0</v>
      </c>
      <c r="N64" s="295">
        <v>0</v>
      </c>
      <c r="O64" s="295">
        <v>0</v>
      </c>
      <c r="P64" s="295">
        <v>0</v>
      </c>
      <c r="Q64" s="295">
        <v>0</v>
      </c>
      <c r="R64" s="294">
        <v>0</v>
      </c>
      <c r="S64" s="294">
        <v>0</v>
      </c>
      <c r="T64" s="294">
        <v>0</v>
      </c>
      <c r="U64" s="294">
        <v>0</v>
      </c>
      <c r="V64" s="294">
        <v>0</v>
      </c>
      <c r="W64" s="294">
        <v>0</v>
      </c>
      <c r="X64" s="294">
        <v>0</v>
      </c>
      <c r="Y64" s="294">
        <v>0</v>
      </c>
      <c r="Z64" s="294">
        <v>0</v>
      </c>
      <c r="AA64" s="294">
        <v>0</v>
      </c>
      <c r="AB64" s="294">
        <v>0</v>
      </c>
      <c r="AC64" s="294">
        <v>0</v>
      </c>
      <c r="AD64" s="294">
        <v>0</v>
      </c>
      <c r="AE64" s="294">
        <v>0</v>
      </c>
      <c r="AF64" s="294">
        <v>0</v>
      </c>
      <c r="AG64" s="294">
        <v>0</v>
      </c>
      <c r="AH64" s="294">
        <v>0</v>
      </c>
      <c r="AI64" s="291">
        <f t="shared" si="2"/>
        <v>0</v>
      </c>
      <c r="AJ64" s="292"/>
    </row>
    <row r="65" spans="1:36" ht="17.25" customHeight="1" x14ac:dyDescent="0.2">
      <c r="A65" s="287">
        <v>1401</v>
      </c>
      <c r="B65" s="288" t="s">
        <v>59</v>
      </c>
      <c r="C65" s="312"/>
      <c r="D65" s="294">
        <v>0</v>
      </c>
      <c r="E65" s="294">
        <v>0</v>
      </c>
      <c r="F65" s="294">
        <v>0</v>
      </c>
      <c r="G65" s="294">
        <v>0</v>
      </c>
      <c r="H65" s="294">
        <v>0</v>
      </c>
      <c r="I65" s="294">
        <v>0</v>
      </c>
      <c r="J65" s="295">
        <v>0</v>
      </c>
      <c r="K65" s="295">
        <v>0</v>
      </c>
      <c r="L65" s="295">
        <v>0</v>
      </c>
      <c r="M65" s="295">
        <v>0</v>
      </c>
      <c r="N65" s="295">
        <v>0</v>
      </c>
      <c r="O65" s="295">
        <v>0</v>
      </c>
      <c r="P65" s="295">
        <v>0</v>
      </c>
      <c r="Q65" s="295">
        <v>0</v>
      </c>
      <c r="R65" s="294">
        <v>0</v>
      </c>
      <c r="S65" s="294">
        <v>0</v>
      </c>
      <c r="T65" s="294">
        <v>0</v>
      </c>
      <c r="U65" s="294">
        <v>0</v>
      </c>
      <c r="V65" s="294">
        <v>0</v>
      </c>
      <c r="W65" s="294">
        <v>0</v>
      </c>
      <c r="X65" s="294">
        <v>0</v>
      </c>
      <c r="Y65" s="294">
        <v>0</v>
      </c>
      <c r="Z65" s="294">
        <v>0</v>
      </c>
      <c r="AA65" s="294">
        <v>0</v>
      </c>
      <c r="AB65" s="294">
        <v>0</v>
      </c>
      <c r="AC65" s="294">
        <v>0</v>
      </c>
      <c r="AD65" s="294">
        <v>0</v>
      </c>
      <c r="AE65" s="294">
        <v>0</v>
      </c>
      <c r="AF65" s="294">
        <v>0</v>
      </c>
      <c r="AG65" s="294">
        <v>0</v>
      </c>
      <c r="AH65" s="294">
        <v>0.2</v>
      </c>
      <c r="AI65" s="291">
        <f t="shared" si="2"/>
        <v>0.2</v>
      </c>
      <c r="AJ65" s="292"/>
    </row>
    <row r="66" spans="1:36" ht="17.25" customHeight="1" x14ac:dyDescent="0.2">
      <c r="A66" s="287">
        <v>1415</v>
      </c>
      <c r="B66" s="288" t="s">
        <v>60</v>
      </c>
      <c r="C66" s="312"/>
      <c r="D66" s="294">
        <v>0</v>
      </c>
      <c r="E66" s="294">
        <v>0</v>
      </c>
      <c r="F66" s="294">
        <v>0</v>
      </c>
      <c r="G66" s="294">
        <v>0</v>
      </c>
      <c r="H66" s="294">
        <v>0</v>
      </c>
      <c r="I66" s="294">
        <v>2.8</v>
      </c>
      <c r="J66" s="295">
        <v>0</v>
      </c>
      <c r="K66" s="295">
        <v>0</v>
      </c>
      <c r="L66" s="295">
        <v>0</v>
      </c>
      <c r="M66" s="295">
        <v>0</v>
      </c>
      <c r="N66" s="295">
        <v>0</v>
      </c>
      <c r="O66" s="295">
        <v>0</v>
      </c>
      <c r="P66" s="295">
        <v>0</v>
      </c>
      <c r="Q66" s="295">
        <v>0</v>
      </c>
      <c r="R66" s="294">
        <v>0</v>
      </c>
      <c r="S66" s="294">
        <v>0</v>
      </c>
      <c r="T66" s="294">
        <v>0</v>
      </c>
      <c r="U66" s="294">
        <v>0</v>
      </c>
      <c r="V66" s="294">
        <v>0</v>
      </c>
      <c r="W66" s="294">
        <v>0</v>
      </c>
      <c r="X66" s="294">
        <v>0</v>
      </c>
      <c r="Y66" s="294">
        <v>0</v>
      </c>
      <c r="Z66" s="294">
        <v>0</v>
      </c>
      <c r="AA66" s="294">
        <v>0</v>
      </c>
      <c r="AB66" s="294">
        <v>0</v>
      </c>
      <c r="AC66" s="294">
        <v>0</v>
      </c>
      <c r="AD66" s="294">
        <v>0</v>
      </c>
      <c r="AE66" s="294">
        <v>0</v>
      </c>
      <c r="AF66" s="294">
        <v>0</v>
      </c>
      <c r="AG66" s="294">
        <v>0</v>
      </c>
      <c r="AH66" s="294">
        <v>0</v>
      </c>
      <c r="AI66" s="291">
        <f t="shared" si="2"/>
        <v>2.8</v>
      </c>
      <c r="AJ66" s="292"/>
    </row>
    <row r="67" spans="1:36" ht="17.25" customHeight="1" x14ac:dyDescent="0.2">
      <c r="A67" s="287">
        <v>1425</v>
      </c>
      <c r="B67" s="288" t="s">
        <v>61</v>
      </c>
      <c r="C67" s="312"/>
      <c r="D67" s="294">
        <v>0</v>
      </c>
      <c r="E67" s="294">
        <v>0</v>
      </c>
      <c r="F67" s="294">
        <v>0</v>
      </c>
      <c r="G67" s="294">
        <v>0</v>
      </c>
      <c r="H67" s="294">
        <v>0</v>
      </c>
      <c r="I67" s="294">
        <v>0.4</v>
      </c>
      <c r="J67" s="295">
        <v>0</v>
      </c>
      <c r="K67" s="295">
        <v>0</v>
      </c>
      <c r="L67" s="295">
        <v>0</v>
      </c>
      <c r="M67" s="295">
        <v>0</v>
      </c>
      <c r="N67" s="295">
        <v>0</v>
      </c>
      <c r="O67" s="295">
        <v>0</v>
      </c>
      <c r="P67" s="295">
        <v>0</v>
      </c>
      <c r="Q67" s="295">
        <v>0</v>
      </c>
      <c r="R67" s="294">
        <v>0</v>
      </c>
      <c r="S67" s="294">
        <v>0</v>
      </c>
      <c r="T67" s="294">
        <v>0</v>
      </c>
      <c r="U67" s="294">
        <v>0</v>
      </c>
      <c r="V67" s="294">
        <v>0</v>
      </c>
      <c r="W67" s="294">
        <v>0</v>
      </c>
      <c r="X67" s="294">
        <v>0</v>
      </c>
      <c r="Y67" s="294">
        <v>0</v>
      </c>
      <c r="Z67" s="294">
        <v>0</v>
      </c>
      <c r="AA67" s="294">
        <v>0</v>
      </c>
      <c r="AB67" s="294">
        <v>0</v>
      </c>
      <c r="AC67" s="294">
        <v>0</v>
      </c>
      <c r="AD67" s="294">
        <v>0</v>
      </c>
      <c r="AE67" s="294">
        <v>0</v>
      </c>
      <c r="AF67" s="294">
        <v>0</v>
      </c>
      <c r="AG67" s="294">
        <v>0</v>
      </c>
      <c r="AH67" s="294">
        <v>0</v>
      </c>
      <c r="AI67" s="291">
        <f t="shared" si="2"/>
        <v>0.4</v>
      </c>
      <c r="AJ67" s="292"/>
    </row>
    <row r="68" spans="1:36" ht="17.25" customHeight="1" x14ac:dyDescent="0.2">
      <c r="A68" s="287">
        <v>1465</v>
      </c>
      <c r="B68" s="288" t="s">
        <v>101</v>
      </c>
      <c r="C68" s="312"/>
      <c r="D68" s="294">
        <v>0</v>
      </c>
      <c r="E68" s="294">
        <v>0</v>
      </c>
      <c r="F68" s="294">
        <v>0</v>
      </c>
      <c r="G68" s="294">
        <v>0</v>
      </c>
      <c r="H68" s="294">
        <v>0</v>
      </c>
      <c r="I68" s="294">
        <v>0</v>
      </c>
      <c r="J68" s="294">
        <v>0</v>
      </c>
      <c r="K68" s="294">
        <v>0</v>
      </c>
      <c r="L68" s="294">
        <v>0</v>
      </c>
      <c r="M68" s="294">
        <v>0</v>
      </c>
      <c r="N68" s="294">
        <v>0</v>
      </c>
      <c r="O68" s="294">
        <v>0</v>
      </c>
      <c r="P68" s="294">
        <v>0</v>
      </c>
      <c r="Q68" s="294">
        <v>0</v>
      </c>
      <c r="R68" s="294">
        <v>0</v>
      </c>
      <c r="S68" s="294">
        <v>0</v>
      </c>
      <c r="T68" s="294">
        <v>0</v>
      </c>
      <c r="U68" s="294">
        <v>0</v>
      </c>
      <c r="V68" s="294">
        <v>0</v>
      </c>
      <c r="W68" s="294">
        <v>0</v>
      </c>
      <c r="X68" s="294">
        <v>0</v>
      </c>
      <c r="Y68" s="294">
        <v>0</v>
      </c>
      <c r="Z68" s="294">
        <v>0</v>
      </c>
      <c r="AA68" s="294">
        <v>0</v>
      </c>
      <c r="AB68" s="294">
        <v>0</v>
      </c>
      <c r="AC68" s="294">
        <v>0</v>
      </c>
      <c r="AD68" s="294">
        <v>0</v>
      </c>
      <c r="AE68" s="294">
        <v>0</v>
      </c>
      <c r="AF68" s="294">
        <v>0</v>
      </c>
      <c r="AG68" s="294">
        <v>0</v>
      </c>
      <c r="AH68" s="294">
        <v>0</v>
      </c>
      <c r="AI68" s="291">
        <f t="shared" si="2"/>
        <v>0</v>
      </c>
      <c r="AJ68" s="292"/>
    </row>
    <row r="69" spans="1:36" ht="17.25" customHeight="1" x14ac:dyDescent="0.2">
      <c r="A69" s="287">
        <v>1466</v>
      </c>
      <c r="B69" s="288" t="s">
        <v>62</v>
      </c>
      <c r="C69" s="312"/>
      <c r="D69" s="294">
        <v>0</v>
      </c>
      <c r="E69" s="294">
        <v>0</v>
      </c>
      <c r="F69" s="294">
        <v>0</v>
      </c>
      <c r="G69" s="294">
        <v>0</v>
      </c>
      <c r="H69" s="294">
        <v>0</v>
      </c>
      <c r="I69" s="294">
        <v>0</v>
      </c>
      <c r="J69" s="295">
        <v>0</v>
      </c>
      <c r="K69" s="295">
        <v>0</v>
      </c>
      <c r="L69" s="295">
        <v>0</v>
      </c>
      <c r="M69" s="295">
        <v>0</v>
      </c>
      <c r="N69" s="295">
        <v>0</v>
      </c>
      <c r="O69" s="295">
        <v>0</v>
      </c>
      <c r="P69" s="295">
        <v>0</v>
      </c>
      <c r="Q69" s="295">
        <v>0</v>
      </c>
      <c r="R69" s="294">
        <v>0</v>
      </c>
      <c r="S69" s="294">
        <v>0</v>
      </c>
      <c r="T69" s="294">
        <v>0</v>
      </c>
      <c r="U69" s="294">
        <v>0</v>
      </c>
      <c r="V69" s="294">
        <v>0</v>
      </c>
      <c r="W69" s="294">
        <v>0</v>
      </c>
      <c r="X69" s="294">
        <v>0</v>
      </c>
      <c r="Y69" s="294">
        <v>0</v>
      </c>
      <c r="Z69" s="294">
        <v>0</v>
      </c>
      <c r="AA69" s="294">
        <v>0</v>
      </c>
      <c r="AB69" s="294">
        <v>0</v>
      </c>
      <c r="AC69" s="294">
        <v>0</v>
      </c>
      <c r="AD69" s="294">
        <v>0</v>
      </c>
      <c r="AE69" s="294">
        <v>0</v>
      </c>
      <c r="AF69" s="294">
        <v>0</v>
      </c>
      <c r="AG69" s="294">
        <v>0</v>
      </c>
      <c r="AH69" s="294">
        <v>0</v>
      </c>
      <c r="AI69" s="291">
        <f t="shared" si="2"/>
        <v>0</v>
      </c>
      <c r="AJ69" s="292"/>
    </row>
    <row r="70" spans="1:36" ht="17.25" customHeight="1" x14ac:dyDescent="0.2">
      <c r="A70" s="287">
        <v>1469</v>
      </c>
      <c r="B70" s="288" t="s">
        <v>63</v>
      </c>
      <c r="C70" s="312"/>
      <c r="D70" s="294">
        <v>0</v>
      </c>
      <c r="E70" s="294">
        <v>0</v>
      </c>
      <c r="F70" s="294">
        <v>0</v>
      </c>
      <c r="G70" s="294">
        <v>0</v>
      </c>
      <c r="H70" s="294">
        <v>0</v>
      </c>
      <c r="I70" s="294">
        <v>0</v>
      </c>
      <c r="J70" s="295">
        <v>0</v>
      </c>
      <c r="K70" s="295">
        <v>0</v>
      </c>
      <c r="L70" s="295">
        <v>0</v>
      </c>
      <c r="M70" s="295">
        <v>0</v>
      </c>
      <c r="N70" s="295">
        <v>0</v>
      </c>
      <c r="O70" s="295">
        <v>0</v>
      </c>
      <c r="P70" s="295">
        <v>0</v>
      </c>
      <c r="Q70" s="295">
        <v>0</v>
      </c>
      <c r="R70" s="294">
        <v>0</v>
      </c>
      <c r="S70" s="294">
        <v>0</v>
      </c>
      <c r="T70" s="294">
        <v>0</v>
      </c>
      <c r="U70" s="294">
        <v>0</v>
      </c>
      <c r="V70" s="294">
        <v>0</v>
      </c>
      <c r="W70" s="294">
        <v>0</v>
      </c>
      <c r="X70" s="294">
        <v>0</v>
      </c>
      <c r="Y70" s="294">
        <v>0</v>
      </c>
      <c r="Z70" s="294">
        <v>0</v>
      </c>
      <c r="AA70" s="294">
        <v>0</v>
      </c>
      <c r="AB70" s="294">
        <v>0</v>
      </c>
      <c r="AC70" s="294">
        <v>0</v>
      </c>
      <c r="AD70" s="294">
        <v>0</v>
      </c>
      <c r="AE70" s="294">
        <v>0</v>
      </c>
      <c r="AF70" s="294">
        <v>0</v>
      </c>
      <c r="AG70" s="294">
        <v>0</v>
      </c>
      <c r="AH70" s="294">
        <v>0</v>
      </c>
      <c r="AI70" s="291">
        <f t="shared" si="2"/>
        <v>0</v>
      </c>
      <c r="AJ70" s="292"/>
    </row>
    <row r="71" spans="1:36" ht="17.25" customHeight="1" x14ac:dyDescent="0.2">
      <c r="A71" s="287">
        <v>1505</v>
      </c>
      <c r="B71" s="288" t="s">
        <v>64</v>
      </c>
      <c r="C71" s="312"/>
      <c r="D71" s="294">
        <v>0</v>
      </c>
      <c r="E71" s="294">
        <v>0</v>
      </c>
      <c r="F71" s="294">
        <v>0</v>
      </c>
      <c r="G71" s="294">
        <v>0</v>
      </c>
      <c r="H71" s="294">
        <v>0</v>
      </c>
      <c r="I71" s="294">
        <v>0</v>
      </c>
      <c r="J71" s="295">
        <v>0</v>
      </c>
      <c r="K71" s="295">
        <v>0</v>
      </c>
      <c r="L71" s="295">
        <v>0</v>
      </c>
      <c r="M71" s="295">
        <v>0</v>
      </c>
      <c r="N71" s="295">
        <v>0</v>
      </c>
      <c r="O71" s="295">
        <v>0</v>
      </c>
      <c r="P71" s="295">
        <v>0</v>
      </c>
      <c r="Q71" s="295">
        <v>0</v>
      </c>
      <c r="R71" s="294">
        <v>0</v>
      </c>
      <c r="S71" s="294">
        <v>0</v>
      </c>
      <c r="T71" s="294">
        <v>0</v>
      </c>
      <c r="U71" s="294">
        <v>0</v>
      </c>
      <c r="V71" s="294">
        <v>0</v>
      </c>
      <c r="W71" s="294">
        <v>0</v>
      </c>
      <c r="X71" s="294">
        <v>0</v>
      </c>
      <c r="Y71" s="294">
        <v>0</v>
      </c>
      <c r="Z71" s="294">
        <v>0</v>
      </c>
      <c r="AA71" s="294">
        <v>0</v>
      </c>
      <c r="AB71" s="294">
        <v>0</v>
      </c>
      <c r="AC71" s="294">
        <v>0</v>
      </c>
      <c r="AD71" s="294">
        <v>0</v>
      </c>
      <c r="AE71" s="294">
        <v>0</v>
      </c>
      <c r="AF71" s="294">
        <v>0</v>
      </c>
      <c r="AG71" s="294">
        <v>0</v>
      </c>
      <c r="AH71" s="294">
        <v>0</v>
      </c>
      <c r="AI71" s="291">
        <f t="shared" si="2"/>
        <v>0</v>
      </c>
      <c r="AJ71" s="292"/>
    </row>
    <row r="72" spans="1:36" ht="17.25" customHeight="1" x14ac:dyDescent="0.2">
      <c r="A72" s="287">
        <v>1559</v>
      </c>
      <c r="B72" s="288" t="s">
        <v>65</v>
      </c>
      <c r="C72" s="312"/>
      <c r="D72" s="294">
        <v>0</v>
      </c>
      <c r="E72" s="294">
        <v>0</v>
      </c>
      <c r="F72" s="294">
        <v>0</v>
      </c>
      <c r="G72" s="294">
        <v>12.8</v>
      </c>
      <c r="H72" s="294">
        <v>0</v>
      </c>
      <c r="I72" s="294">
        <v>0</v>
      </c>
      <c r="J72" s="295">
        <v>0</v>
      </c>
      <c r="K72" s="295">
        <v>0</v>
      </c>
      <c r="L72" s="295">
        <v>0</v>
      </c>
      <c r="M72" s="295">
        <v>0</v>
      </c>
      <c r="N72" s="295">
        <v>0</v>
      </c>
      <c r="O72" s="295">
        <v>0</v>
      </c>
      <c r="P72" s="295">
        <v>0</v>
      </c>
      <c r="Q72" s="295">
        <v>0</v>
      </c>
      <c r="R72" s="294">
        <v>0</v>
      </c>
      <c r="S72" s="294">
        <v>0</v>
      </c>
      <c r="T72" s="294">
        <v>0</v>
      </c>
      <c r="U72" s="294">
        <v>0</v>
      </c>
      <c r="V72" s="294">
        <v>0</v>
      </c>
      <c r="W72" s="294">
        <v>0</v>
      </c>
      <c r="X72" s="294">
        <v>0</v>
      </c>
      <c r="Y72" s="294">
        <v>0</v>
      </c>
      <c r="Z72" s="294">
        <v>0</v>
      </c>
      <c r="AA72" s="294">
        <v>0</v>
      </c>
      <c r="AB72" s="294">
        <v>0</v>
      </c>
      <c r="AC72" s="294">
        <v>0</v>
      </c>
      <c r="AD72" s="294">
        <v>0</v>
      </c>
      <c r="AE72" s="294">
        <v>0</v>
      </c>
      <c r="AF72" s="294">
        <v>0</v>
      </c>
      <c r="AG72" s="294">
        <v>0</v>
      </c>
      <c r="AH72" s="294">
        <v>0</v>
      </c>
      <c r="AI72" s="291">
        <f t="shared" si="2"/>
        <v>12.8</v>
      </c>
      <c r="AJ72" s="292"/>
    </row>
    <row r="73" spans="1:36" ht="17.25" customHeight="1" x14ac:dyDescent="0.2">
      <c r="A73" s="287">
        <v>1572</v>
      </c>
      <c r="B73" s="288" t="s">
        <v>31</v>
      </c>
      <c r="C73" s="312"/>
      <c r="D73" s="294">
        <v>0</v>
      </c>
      <c r="E73" s="294">
        <v>0</v>
      </c>
      <c r="F73" s="294">
        <v>0</v>
      </c>
      <c r="G73" s="294">
        <v>0</v>
      </c>
      <c r="H73" s="294">
        <v>0</v>
      </c>
      <c r="I73" s="294">
        <v>0</v>
      </c>
      <c r="J73" s="295">
        <v>0</v>
      </c>
      <c r="K73" s="295">
        <v>0</v>
      </c>
      <c r="L73" s="295">
        <v>0</v>
      </c>
      <c r="M73" s="295">
        <v>0</v>
      </c>
      <c r="N73" s="295">
        <v>0</v>
      </c>
      <c r="O73" s="295">
        <v>0</v>
      </c>
      <c r="P73" s="295">
        <v>0</v>
      </c>
      <c r="Q73" s="295">
        <v>0</v>
      </c>
      <c r="R73" s="294">
        <v>0</v>
      </c>
      <c r="S73" s="294">
        <v>0</v>
      </c>
      <c r="T73" s="294">
        <v>0</v>
      </c>
      <c r="U73" s="294">
        <v>0</v>
      </c>
      <c r="V73" s="294">
        <v>0</v>
      </c>
      <c r="W73" s="294">
        <v>0</v>
      </c>
      <c r="X73" s="294">
        <v>0</v>
      </c>
      <c r="Y73" s="294">
        <v>0</v>
      </c>
      <c r="Z73" s="294">
        <v>0</v>
      </c>
      <c r="AA73" s="294">
        <v>0</v>
      </c>
      <c r="AB73" s="294">
        <v>0</v>
      </c>
      <c r="AC73" s="294">
        <v>0</v>
      </c>
      <c r="AD73" s="294">
        <v>0</v>
      </c>
      <c r="AE73" s="294">
        <v>0</v>
      </c>
      <c r="AF73" s="294">
        <v>0</v>
      </c>
      <c r="AG73" s="294">
        <v>0</v>
      </c>
      <c r="AH73" s="294">
        <v>0</v>
      </c>
      <c r="AI73" s="291">
        <f t="shared" si="2"/>
        <v>0</v>
      </c>
      <c r="AJ73" s="292"/>
    </row>
    <row r="74" spans="1:36" ht="17.25" customHeight="1" x14ac:dyDescent="0.2">
      <c r="A74" s="287">
        <v>1592</v>
      </c>
      <c r="B74" s="288" t="s">
        <v>66</v>
      </c>
      <c r="C74" s="312"/>
      <c r="D74" s="294">
        <v>0</v>
      </c>
      <c r="E74" s="294">
        <v>0</v>
      </c>
      <c r="F74" s="294">
        <v>0</v>
      </c>
      <c r="G74" s="294">
        <v>0.2</v>
      </c>
      <c r="H74" s="294">
        <v>0</v>
      </c>
      <c r="I74" s="294">
        <v>0</v>
      </c>
      <c r="J74" s="295">
        <v>0</v>
      </c>
      <c r="K74" s="295">
        <v>0</v>
      </c>
      <c r="L74" s="295">
        <v>0</v>
      </c>
      <c r="M74" s="295">
        <v>0</v>
      </c>
      <c r="N74" s="295">
        <v>0</v>
      </c>
      <c r="O74" s="295">
        <v>0</v>
      </c>
      <c r="P74" s="295">
        <v>0</v>
      </c>
      <c r="Q74" s="295">
        <v>0</v>
      </c>
      <c r="R74" s="294">
        <v>0</v>
      </c>
      <c r="S74" s="294">
        <v>0</v>
      </c>
      <c r="T74" s="294">
        <v>0</v>
      </c>
      <c r="U74" s="294">
        <v>0</v>
      </c>
      <c r="V74" s="294">
        <v>0</v>
      </c>
      <c r="W74" s="294">
        <v>0</v>
      </c>
      <c r="X74" s="294">
        <v>0</v>
      </c>
      <c r="Y74" s="294">
        <v>0</v>
      </c>
      <c r="Z74" s="294">
        <v>0</v>
      </c>
      <c r="AA74" s="294">
        <v>0</v>
      </c>
      <c r="AB74" s="294">
        <v>0</v>
      </c>
      <c r="AC74" s="294">
        <v>0</v>
      </c>
      <c r="AD74" s="294">
        <v>0</v>
      </c>
      <c r="AE74" s="294">
        <v>0</v>
      </c>
      <c r="AF74" s="294">
        <v>0</v>
      </c>
      <c r="AG74" s="294">
        <v>0</v>
      </c>
      <c r="AH74" s="294">
        <v>0</v>
      </c>
      <c r="AI74" s="291">
        <f t="shared" si="2"/>
        <v>0.2</v>
      </c>
      <c r="AJ74" s="292"/>
    </row>
    <row r="75" spans="1:36" ht="17.25" customHeight="1" x14ac:dyDescent="0.2">
      <c r="A75" s="287">
        <v>1597</v>
      </c>
      <c r="B75" s="288" t="s">
        <v>67</v>
      </c>
      <c r="C75" s="312"/>
      <c r="D75" s="294">
        <v>0</v>
      </c>
      <c r="E75" s="294">
        <v>0</v>
      </c>
      <c r="F75" s="294">
        <v>0</v>
      </c>
      <c r="G75" s="294">
        <v>7</v>
      </c>
      <c r="H75" s="294">
        <v>0</v>
      </c>
      <c r="I75" s="294">
        <v>0</v>
      </c>
      <c r="J75" s="295">
        <v>0</v>
      </c>
      <c r="K75" s="295">
        <v>0</v>
      </c>
      <c r="L75" s="295">
        <v>0</v>
      </c>
      <c r="M75" s="295">
        <v>0</v>
      </c>
      <c r="N75" s="295">
        <v>0</v>
      </c>
      <c r="O75" s="295">
        <v>0</v>
      </c>
      <c r="P75" s="295">
        <v>0</v>
      </c>
      <c r="Q75" s="295">
        <v>0</v>
      </c>
      <c r="R75" s="294">
        <v>0</v>
      </c>
      <c r="S75" s="294">
        <v>0</v>
      </c>
      <c r="T75" s="294">
        <v>0</v>
      </c>
      <c r="U75" s="294">
        <v>0</v>
      </c>
      <c r="V75" s="294">
        <v>0</v>
      </c>
      <c r="W75" s="294">
        <v>0</v>
      </c>
      <c r="X75" s="294">
        <v>0</v>
      </c>
      <c r="Y75" s="294">
        <v>0</v>
      </c>
      <c r="Z75" s="294">
        <v>0</v>
      </c>
      <c r="AA75" s="294">
        <v>0</v>
      </c>
      <c r="AB75" s="294">
        <v>0</v>
      </c>
      <c r="AC75" s="294">
        <v>0</v>
      </c>
      <c r="AD75" s="294">
        <v>0</v>
      </c>
      <c r="AE75" s="294">
        <v>0</v>
      </c>
      <c r="AF75" s="294">
        <v>0</v>
      </c>
      <c r="AG75" s="294">
        <v>0</v>
      </c>
      <c r="AH75" s="294">
        <v>0</v>
      </c>
      <c r="AI75" s="291">
        <f t="shared" si="2"/>
        <v>7</v>
      </c>
      <c r="AJ75" s="292"/>
    </row>
    <row r="76" spans="1:36" ht="17.25" customHeight="1" x14ac:dyDescent="0.2">
      <c r="A76" s="287">
        <v>1630</v>
      </c>
      <c r="B76" s="288" t="s">
        <v>68</v>
      </c>
      <c r="C76" s="312"/>
      <c r="D76" s="294">
        <v>0</v>
      </c>
      <c r="E76" s="294">
        <v>0</v>
      </c>
      <c r="F76" s="294">
        <v>0</v>
      </c>
      <c r="G76" s="294">
        <v>0</v>
      </c>
      <c r="H76" s="294">
        <v>0</v>
      </c>
      <c r="I76" s="294">
        <v>0</v>
      </c>
      <c r="J76" s="295">
        <v>0</v>
      </c>
      <c r="K76" s="295">
        <v>0</v>
      </c>
      <c r="L76" s="295">
        <v>0</v>
      </c>
      <c r="M76" s="295">
        <v>0</v>
      </c>
      <c r="N76" s="295">
        <v>0</v>
      </c>
      <c r="O76" s="295">
        <v>0</v>
      </c>
      <c r="P76" s="295">
        <v>0</v>
      </c>
      <c r="Q76" s="295">
        <v>0</v>
      </c>
      <c r="R76" s="294">
        <v>0</v>
      </c>
      <c r="S76" s="294">
        <v>0</v>
      </c>
      <c r="T76" s="294">
        <v>0</v>
      </c>
      <c r="U76" s="294">
        <v>0</v>
      </c>
      <c r="V76" s="294">
        <v>0</v>
      </c>
      <c r="W76" s="294">
        <v>0</v>
      </c>
      <c r="X76" s="294">
        <v>0</v>
      </c>
      <c r="Y76" s="294">
        <v>0</v>
      </c>
      <c r="Z76" s="294">
        <v>0</v>
      </c>
      <c r="AA76" s="294">
        <v>0</v>
      </c>
      <c r="AB76" s="294">
        <v>0</v>
      </c>
      <c r="AC76" s="294">
        <v>0</v>
      </c>
      <c r="AD76" s="294">
        <v>0</v>
      </c>
      <c r="AE76" s="294">
        <v>0</v>
      </c>
      <c r="AF76" s="294">
        <v>0</v>
      </c>
      <c r="AG76" s="294">
        <v>0</v>
      </c>
      <c r="AH76" s="294">
        <v>0</v>
      </c>
      <c r="AI76" s="291">
        <f t="shared" si="2"/>
        <v>0</v>
      </c>
      <c r="AJ76" s="292"/>
    </row>
    <row r="77" spans="1:36" ht="17.25" customHeight="1" x14ac:dyDescent="0.2">
      <c r="A77" s="287">
        <v>1632</v>
      </c>
      <c r="B77" s="288" t="s">
        <v>69</v>
      </c>
      <c r="C77" s="312"/>
      <c r="D77" s="294">
        <v>0</v>
      </c>
      <c r="E77" s="294">
        <v>0</v>
      </c>
      <c r="F77" s="294">
        <v>0</v>
      </c>
      <c r="G77" s="294">
        <v>1.6</v>
      </c>
      <c r="H77" s="294">
        <v>0</v>
      </c>
      <c r="I77" s="294">
        <v>0</v>
      </c>
      <c r="J77" s="295">
        <v>0</v>
      </c>
      <c r="K77" s="295">
        <v>0</v>
      </c>
      <c r="L77" s="295">
        <v>0</v>
      </c>
      <c r="M77" s="295">
        <v>0</v>
      </c>
      <c r="N77" s="295">
        <v>0</v>
      </c>
      <c r="O77" s="295">
        <v>0</v>
      </c>
      <c r="P77" s="295">
        <v>0</v>
      </c>
      <c r="Q77" s="295">
        <v>0</v>
      </c>
      <c r="R77" s="294">
        <v>0</v>
      </c>
      <c r="S77" s="294">
        <v>0</v>
      </c>
      <c r="T77" s="294">
        <v>0</v>
      </c>
      <c r="U77" s="294">
        <v>0</v>
      </c>
      <c r="V77" s="294">
        <v>0</v>
      </c>
      <c r="W77" s="294">
        <v>0</v>
      </c>
      <c r="X77" s="294">
        <v>0</v>
      </c>
      <c r="Y77" s="294">
        <v>0</v>
      </c>
      <c r="Z77" s="294">
        <v>0</v>
      </c>
      <c r="AA77" s="294">
        <v>0</v>
      </c>
      <c r="AB77" s="294">
        <v>0</v>
      </c>
      <c r="AC77" s="294">
        <v>0</v>
      </c>
      <c r="AD77" s="294">
        <v>0</v>
      </c>
      <c r="AE77" s="294">
        <v>0</v>
      </c>
      <c r="AF77" s="294">
        <v>0</v>
      </c>
      <c r="AG77" s="294">
        <v>0</v>
      </c>
      <c r="AH77" s="294">
        <v>0</v>
      </c>
      <c r="AI77" s="291">
        <f t="shared" si="2"/>
        <v>1.6</v>
      </c>
      <c r="AJ77" s="292"/>
    </row>
    <row r="78" spans="1:36" ht="17.25" customHeight="1" x14ac:dyDescent="0.2">
      <c r="A78" s="287">
        <v>1634</v>
      </c>
      <c r="B78" s="288" t="s">
        <v>89</v>
      </c>
      <c r="C78" s="312"/>
      <c r="D78" s="294">
        <v>0</v>
      </c>
      <c r="E78" s="294">
        <v>0</v>
      </c>
      <c r="F78" s="294">
        <v>0</v>
      </c>
      <c r="G78" s="294">
        <v>0</v>
      </c>
      <c r="H78" s="294">
        <v>0</v>
      </c>
      <c r="I78" s="294">
        <v>0</v>
      </c>
      <c r="J78" s="295">
        <v>0</v>
      </c>
      <c r="K78" s="295">
        <v>0</v>
      </c>
      <c r="L78" s="295">
        <v>0</v>
      </c>
      <c r="M78" s="295">
        <v>0</v>
      </c>
      <c r="N78" s="295">
        <v>0</v>
      </c>
      <c r="O78" s="295">
        <v>0</v>
      </c>
      <c r="P78" s="295">
        <v>0</v>
      </c>
      <c r="Q78" s="295">
        <v>0</v>
      </c>
      <c r="R78" s="294">
        <v>0</v>
      </c>
      <c r="S78" s="294">
        <v>0</v>
      </c>
      <c r="T78" s="294">
        <v>0</v>
      </c>
      <c r="U78" s="294">
        <v>0</v>
      </c>
      <c r="V78" s="294">
        <v>0</v>
      </c>
      <c r="W78" s="294">
        <v>0</v>
      </c>
      <c r="X78" s="294">
        <v>0</v>
      </c>
      <c r="Y78" s="294">
        <v>0</v>
      </c>
      <c r="Z78" s="294">
        <v>0</v>
      </c>
      <c r="AA78" s="294">
        <v>0</v>
      </c>
      <c r="AB78" s="294">
        <v>0</v>
      </c>
      <c r="AC78" s="294">
        <v>0</v>
      </c>
      <c r="AD78" s="294">
        <v>0</v>
      </c>
      <c r="AE78" s="294">
        <v>0</v>
      </c>
      <c r="AF78" s="294">
        <v>0</v>
      </c>
      <c r="AG78" s="294">
        <v>0</v>
      </c>
      <c r="AH78" s="294">
        <v>0</v>
      </c>
      <c r="AI78" s="291">
        <f t="shared" si="2"/>
        <v>0</v>
      </c>
      <c r="AJ78" s="292"/>
    </row>
    <row r="79" spans="1:36" ht="17.25" customHeight="1" x14ac:dyDescent="0.2">
      <c r="A79" s="287">
        <v>1640</v>
      </c>
      <c r="B79" s="288" t="s">
        <v>70</v>
      </c>
      <c r="C79" s="312"/>
      <c r="D79" s="294">
        <v>0</v>
      </c>
      <c r="E79" s="294">
        <v>0</v>
      </c>
      <c r="F79" s="294">
        <v>0</v>
      </c>
      <c r="G79" s="294">
        <v>2</v>
      </c>
      <c r="H79" s="294">
        <v>0</v>
      </c>
      <c r="I79" s="294">
        <v>0.6</v>
      </c>
      <c r="J79" s="295">
        <v>0</v>
      </c>
      <c r="K79" s="295">
        <v>0</v>
      </c>
      <c r="L79" s="295">
        <v>0</v>
      </c>
      <c r="M79" s="295">
        <v>0</v>
      </c>
      <c r="N79" s="295">
        <v>0</v>
      </c>
      <c r="O79" s="295">
        <v>0</v>
      </c>
      <c r="P79" s="295">
        <v>0</v>
      </c>
      <c r="Q79" s="295">
        <v>0</v>
      </c>
      <c r="R79" s="294">
        <v>0</v>
      </c>
      <c r="S79" s="294">
        <v>0</v>
      </c>
      <c r="T79" s="294">
        <v>0</v>
      </c>
      <c r="U79" s="294">
        <v>0</v>
      </c>
      <c r="V79" s="294">
        <v>0</v>
      </c>
      <c r="W79" s="294">
        <v>0</v>
      </c>
      <c r="X79" s="294">
        <v>0</v>
      </c>
      <c r="Y79" s="294">
        <v>0</v>
      </c>
      <c r="Z79" s="294">
        <v>0</v>
      </c>
      <c r="AA79" s="294">
        <v>0</v>
      </c>
      <c r="AB79" s="294">
        <v>0</v>
      </c>
      <c r="AC79" s="294">
        <v>0</v>
      </c>
      <c r="AD79" s="294">
        <v>0</v>
      </c>
      <c r="AE79" s="294">
        <v>0</v>
      </c>
      <c r="AF79" s="294">
        <v>0</v>
      </c>
      <c r="AG79" s="294">
        <v>0</v>
      </c>
      <c r="AH79" s="294">
        <v>0</v>
      </c>
      <c r="AI79" s="291">
        <f t="shared" si="2"/>
        <v>2.6</v>
      </c>
      <c r="AJ79" s="292"/>
    </row>
    <row r="80" spans="1:36" ht="17.25" customHeight="1" x14ac:dyDescent="0.2">
      <c r="A80" s="287">
        <v>1666</v>
      </c>
      <c r="B80" s="288" t="s">
        <v>71</v>
      </c>
      <c r="C80" s="312"/>
      <c r="D80" s="294">
        <v>0</v>
      </c>
      <c r="E80" s="294">
        <v>0</v>
      </c>
      <c r="F80" s="294">
        <v>0</v>
      </c>
      <c r="G80" s="294">
        <v>1</v>
      </c>
      <c r="H80" s="294">
        <v>0</v>
      </c>
      <c r="I80" s="294">
        <v>0</v>
      </c>
      <c r="J80" s="295">
        <v>0</v>
      </c>
      <c r="K80" s="295">
        <v>0</v>
      </c>
      <c r="L80" s="295">
        <v>0</v>
      </c>
      <c r="M80" s="295">
        <v>0</v>
      </c>
      <c r="N80" s="295">
        <v>0</v>
      </c>
      <c r="O80" s="295">
        <v>0</v>
      </c>
      <c r="P80" s="295">
        <v>0</v>
      </c>
      <c r="Q80" s="295">
        <v>0</v>
      </c>
      <c r="R80" s="294">
        <v>0</v>
      </c>
      <c r="S80" s="294">
        <v>0</v>
      </c>
      <c r="T80" s="294">
        <v>0</v>
      </c>
      <c r="U80" s="294">
        <v>0</v>
      </c>
      <c r="V80" s="294">
        <v>0</v>
      </c>
      <c r="W80" s="294">
        <v>0</v>
      </c>
      <c r="X80" s="294">
        <v>0</v>
      </c>
      <c r="Y80" s="294">
        <v>0</v>
      </c>
      <c r="Z80" s="294">
        <v>0</v>
      </c>
      <c r="AA80" s="294">
        <v>0</v>
      </c>
      <c r="AB80" s="294">
        <v>0</v>
      </c>
      <c r="AC80" s="294">
        <v>0</v>
      </c>
      <c r="AD80" s="294">
        <v>0</v>
      </c>
      <c r="AE80" s="294">
        <v>0</v>
      </c>
      <c r="AF80" s="294">
        <v>0</v>
      </c>
      <c r="AG80" s="294">
        <v>0</v>
      </c>
      <c r="AH80" s="294">
        <v>0</v>
      </c>
      <c r="AI80" s="291">
        <f t="shared" si="2"/>
        <v>1</v>
      </c>
      <c r="AJ80" s="292"/>
    </row>
    <row r="81" spans="1:36" ht="17.25" customHeight="1" x14ac:dyDescent="0.2">
      <c r="A81" s="287">
        <v>1668</v>
      </c>
      <c r="B81" s="288" t="s">
        <v>72</v>
      </c>
      <c r="C81" s="312"/>
      <c r="D81" s="294">
        <v>0</v>
      </c>
      <c r="E81" s="294">
        <v>0</v>
      </c>
      <c r="F81" s="294">
        <v>0</v>
      </c>
      <c r="G81" s="294">
        <v>1</v>
      </c>
      <c r="H81" s="294">
        <v>0</v>
      </c>
      <c r="I81" s="294">
        <v>0</v>
      </c>
      <c r="J81" s="295">
        <v>0</v>
      </c>
      <c r="K81" s="295">
        <v>0</v>
      </c>
      <c r="L81" s="295">
        <v>0</v>
      </c>
      <c r="M81" s="295">
        <v>0</v>
      </c>
      <c r="N81" s="295">
        <v>0</v>
      </c>
      <c r="O81" s="295">
        <v>0</v>
      </c>
      <c r="P81" s="295">
        <v>0</v>
      </c>
      <c r="Q81" s="295">
        <v>0</v>
      </c>
      <c r="R81" s="294">
        <v>0</v>
      </c>
      <c r="S81" s="294">
        <v>0</v>
      </c>
      <c r="T81" s="294">
        <v>0</v>
      </c>
      <c r="U81" s="294">
        <v>0</v>
      </c>
      <c r="V81" s="294">
        <v>0</v>
      </c>
      <c r="W81" s="294">
        <v>0</v>
      </c>
      <c r="X81" s="294">
        <v>0</v>
      </c>
      <c r="Y81" s="294">
        <v>0</v>
      </c>
      <c r="Z81" s="294">
        <v>0</v>
      </c>
      <c r="AA81" s="294">
        <v>0</v>
      </c>
      <c r="AB81" s="294">
        <v>0</v>
      </c>
      <c r="AC81" s="294">
        <v>0</v>
      </c>
      <c r="AD81" s="294">
        <v>0</v>
      </c>
      <c r="AE81" s="294">
        <v>0</v>
      </c>
      <c r="AF81" s="294">
        <v>0</v>
      </c>
      <c r="AG81" s="294">
        <v>0</v>
      </c>
      <c r="AH81" s="294">
        <v>0</v>
      </c>
      <c r="AI81" s="291">
        <f t="shared" si="2"/>
        <v>1</v>
      </c>
      <c r="AJ81" s="292"/>
    </row>
    <row r="82" spans="1:36" ht="30" customHeight="1" x14ac:dyDescent="0.2">
      <c r="A82" s="287">
        <v>1674</v>
      </c>
      <c r="B82" s="288" t="s">
        <v>73</v>
      </c>
      <c r="C82" s="312"/>
      <c r="D82" s="294">
        <v>0</v>
      </c>
      <c r="E82" s="294">
        <v>0</v>
      </c>
      <c r="F82" s="294">
        <v>0</v>
      </c>
      <c r="G82" s="294">
        <v>0</v>
      </c>
      <c r="H82" s="294">
        <v>0</v>
      </c>
      <c r="I82" s="294">
        <v>0</v>
      </c>
      <c r="J82" s="295">
        <v>0</v>
      </c>
      <c r="K82" s="295">
        <v>0</v>
      </c>
      <c r="L82" s="295">
        <v>0</v>
      </c>
      <c r="M82" s="295">
        <v>0</v>
      </c>
      <c r="N82" s="295">
        <v>0</v>
      </c>
      <c r="O82" s="295">
        <v>0</v>
      </c>
      <c r="P82" s="295">
        <v>0</v>
      </c>
      <c r="Q82" s="295">
        <v>0</v>
      </c>
      <c r="R82" s="294">
        <v>0</v>
      </c>
      <c r="S82" s="294">
        <v>0</v>
      </c>
      <c r="T82" s="294">
        <v>0</v>
      </c>
      <c r="U82" s="294">
        <v>0</v>
      </c>
      <c r="V82" s="294">
        <v>0</v>
      </c>
      <c r="W82" s="294">
        <v>0</v>
      </c>
      <c r="X82" s="294">
        <v>0</v>
      </c>
      <c r="Y82" s="294">
        <v>0</v>
      </c>
      <c r="Z82" s="294">
        <v>0</v>
      </c>
      <c r="AA82" s="294">
        <v>0</v>
      </c>
      <c r="AB82" s="294">
        <v>0</v>
      </c>
      <c r="AC82" s="294">
        <v>0</v>
      </c>
      <c r="AD82" s="294">
        <v>0</v>
      </c>
      <c r="AE82" s="294">
        <v>0</v>
      </c>
      <c r="AF82" s="294">
        <v>0</v>
      </c>
      <c r="AG82" s="294">
        <v>0</v>
      </c>
      <c r="AH82" s="294">
        <v>0</v>
      </c>
      <c r="AI82" s="291">
        <f t="shared" si="2"/>
        <v>0</v>
      </c>
      <c r="AJ82" s="292"/>
    </row>
    <row r="83" spans="1:36" ht="17.25" customHeight="1" x14ac:dyDescent="0.2">
      <c r="A83" s="287">
        <v>1686</v>
      </c>
      <c r="B83" s="288" t="s">
        <v>74</v>
      </c>
      <c r="C83" s="312"/>
      <c r="D83" s="294">
        <v>0</v>
      </c>
      <c r="E83" s="294">
        <v>0</v>
      </c>
      <c r="F83" s="294">
        <v>0</v>
      </c>
      <c r="G83" s="294">
        <v>0</v>
      </c>
      <c r="H83" s="294">
        <v>0</v>
      </c>
      <c r="I83" s="294">
        <v>0</v>
      </c>
      <c r="J83" s="295">
        <v>0</v>
      </c>
      <c r="K83" s="295">
        <v>0</v>
      </c>
      <c r="L83" s="295">
        <v>0</v>
      </c>
      <c r="M83" s="295">
        <v>0</v>
      </c>
      <c r="N83" s="295">
        <v>0</v>
      </c>
      <c r="O83" s="295">
        <v>0</v>
      </c>
      <c r="P83" s="295">
        <v>0</v>
      </c>
      <c r="Q83" s="295">
        <v>0</v>
      </c>
      <c r="R83" s="294">
        <v>0</v>
      </c>
      <c r="S83" s="294">
        <v>0</v>
      </c>
      <c r="T83" s="294">
        <v>0</v>
      </c>
      <c r="U83" s="294">
        <v>0</v>
      </c>
      <c r="V83" s="294">
        <v>0</v>
      </c>
      <c r="W83" s="294">
        <v>0</v>
      </c>
      <c r="X83" s="294">
        <v>0</v>
      </c>
      <c r="Y83" s="294">
        <v>0</v>
      </c>
      <c r="Z83" s="294">
        <v>0</v>
      </c>
      <c r="AA83" s="294">
        <v>0</v>
      </c>
      <c r="AB83" s="294">
        <v>0</v>
      </c>
      <c r="AC83" s="294">
        <v>0</v>
      </c>
      <c r="AD83" s="294">
        <v>0</v>
      </c>
      <c r="AE83" s="294">
        <v>0</v>
      </c>
      <c r="AF83" s="294">
        <v>0</v>
      </c>
      <c r="AG83" s="294">
        <v>0</v>
      </c>
      <c r="AH83" s="294">
        <v>0</v>
      </c>
      <c r="AI83" s="291">
        <f t="shared" si="2"/>
        <v>0</v>
      </c>
      <c r="AJ83" s="292"/>
    </row>
    <row r="84" spans="1:36" ht="17.25" customHeight="1" x14ac:dyDescent="0.2">
      <c r="A84" s="287">
        <v>1690</v>
      </c>
      <c r="B84" s="288" t="s">
        <v>37</v>
      </c>
      <c r="C84" s="312"/>
      <c r="D84" s="294">
        <v>0</v>
      </c>
      <c r="E84" s="294">
        <v>0</v>
      </c>
      <c r="F84" s="294">
        <v>0</v>
      </c>
      <c r="G84" s="294">
        <v>0</v>
      </c>
      <c r="H84" s="294">
        <v>0</v>
      </c>
      <c r="I84" s="294">
        <v>0</v>
      </c>
      <c r="J84" s="295">
        <v>0</v>
      </c>
      <c r="K84" s="295">
        <v>0</v>
      </c>
      <c r="L84" s="295">
        <v>0</v>
      </c>
      <c r="M84" s="295">
        <v>0</v>
      </c>
      <c r="N84" s="295">
        <v>0</v>
      </c>
      <c r="O84" s="295">
        <v>0</v>
      </c>
      <c r="P84" s="295">
        <v>0</v>
      </c>
      <c r="Q84" s="295">
        <v>0</v>
      </c>
      <c r="R84" s="294">
        <v>0</v>
      </c>
      <c r="S84" s="294">
        <v>0</v>
      </c>
      <c r="T84" s="294">
        <v>0</v>
      </c>
      <c r="U84" s="294">
        <v>0</v>
      </c>
      <c r="V84" s="294">
        <v>0</v>
      </c>
      <c r="W84" s="294">
        <v>0</v>
      </c>
      <c r="X84" s="294">
        <v>0</v>
      </c>
      <c r="Y84" s="294">
        <v>0</v>
      </c>
      <c r="Z84" s="294">
        <v>0</v>
      </c>
      <c r="AA84" s="294">
        <v>0</v>
      </c>
      <c r="AB84" s="294">
        <v>0</v>
      </c>
      <c r="AC84" s="294">
        <v>0</v>
      </c>
      <c r="AD84" s="294">
        <v>0</v>
      </c>
      <c r="AE84" s="294">
        <v>0</v>
      </c>
      <c r="AF84" s="294">
        <v>0</v>
      </c>
      <c r="AG84" s="294">
        <v>0</v>
      </c>
      <c r="AH84" s="294">
        <v>0</v>
      </c>
      <c r="AI84" s="291">
        <f t="shared" si="2"/>
        <v>0</v>
      </c>
      <c r="AJ84" s="292"/>
    </row>
    <row r="85" spans="1:36" ht="17.25" customHeight="1" x14ac:dyDescent="0.2">
      <c r="A85" s="287">
        <v>1800</v>
      </c>
      <c r="B85" s="288" t="s">
        <v>75</v>
      </c>
      <c r="C85" s="312"/>
      <c r="D85" s="294">
        <v>0</v>
      </c>
      <c r="E85" s="294">
        <v>0</v>
      </c>
      <c r="F85" s="294">
        <v>0</v>
      </c>
      <c r="G85" s="294">
        <v>0</v>
      </c>
      <c r="H85" s="294">
        <v>0</v>
      </c>
      <c r="I85" s="294">
        <v>0</v>
      </c>
      <c r="J85" s="295">
        <v>0</v>
      </c>
      <c r="K85" s="295">
        <v>0</v>
      </c>
      <c r="L85" s="295">
        <v>0</v>
      </c>
      <c r="M85" s="295">
        <v>0</v>
      </c>
      <c r="N85" s="295">
        <v>0</v>
      </c>
      <c r="O85" s="295">
        <v>0</v>
      </c>
      <c r="P85" s="295">
        <v>0</v>
      </c>
      <c r="Q85" s="295">
        <v>0</v>
      </c>
      <c r="R85" s="294">
        <v>0</v>
      </c>
      <c r="S85" s="294">
        <v>0</v>
      </c>
      <c r="T85" s="294">
        <v>0</v>
      </c>
      <c r="U85" s="294">
        <v>0</v>
      </c>
      <c r="V85" s="294">
        <v>0</v>
      </c>
      <c r="W85" s="294">
        <v>0</v>
      </c>
      <c r="X85" s="294">
        <v>0</v>
      </c>
      <c r="Y85" s="294">
        <v>0</v>
      </c>
      <c r="Z85" s="294">
        <v>0</v>
      </c>
      <c r="AA85" s="294">
        <v>0</v>
      </c>
      <c r="AB85" s="294">
        <v>0</v>
      </c>
      <c r="AC85" s="294">
        <v>0</v>
      </c>
      <c r="AD85" s="294">
        <v>0</v>
      </c>
      <c r="AE85" s="294">
        <v>0</v>
      </c>
      <c r="AF85" s="294">
        <v>0</v>
      </c>
      <c r="AG85" s="294">
        <v>0</v>
      </c>
      <c r="AH85" s="294">
        <v>0</v>
      </c>
      <c r="AI85" s="291">
        <f t="shared" si="2"/>
        <v>0</v>
      </c>
      <c r="AJ85" s="292"/>
    </row>
    <row r="86" spans="1:36" ht="17.25" customHeight="1" x14ac:dyDescent="0.2">
      <c r="A86" s="287">
        <v>1810</v>
      </c>
      <c r="B86" s="288" t="s">
        <v>76</v>
      </c>
      <c r="C86" s="312"/>
      <c r="D86" s="294">
        <v>0</v>
      </c>
      <c r="E86" s="294">
        <v>0</v>
      </c>
      <c r="F86" s="294">
        <v>0</v>
      </c>
      <c r="G86" s="294">
        <v>0</v>
      </c>
      <c r="H86" s="294">
        <v>0</v>
      </c>
      <c r="I86" s="294">
        <v>0</v>
      </c>
      <c r="J86" s="295">
        <v>0</v>
      </c>
      <c r="K86" s="295">
        <v>0</v>
      </c>
      <c r="L86" s="295">
        <v>0</v>
      </c>
      <c r="M86" s="295">
        <v>0</v>
      </c>
      <c r="N86" s="295">
        <v>0</v>
      </c>
      <c r="O86" s="295">
        <v>0</v>
      </c>
      <c r="P86" s="295">
        <v>0</v>
      </c>
      <c r="Q86" s="295">
        <v>0</v>
      </c>
      <c r="R86" s="294">
        <v>0</v>
      </c>
      <c r="S86" s="294">
        <v>0</v>
      </c>
      <c r="T86" s="294">
        <v>0</v>
      </c>
      <c r="U86" s="294">
        <v>0</v>
      </c>
      <c r="V86" s="294">
        <v>0</v>
      </c>
      <c r="W86" s="294">
        <v>0</v>
      </c>
      <c r="X86" s="294">
        <v>0</v>
      </c>
      <c r="Y86" s="294">
        <v>0</v>
      </c>
      <c r="Z86" s="294">
        <v>0</v>
      </c>
      <c r="AA86" s="294">
        <v>0</v>
      </c>
      <c r="AB86" s="294">
        <v>0</v>
      </c>
      <c r="AC86" s="294">
        <v>0</v>
      </c>
      <c r="AD86" s="294">
        <v>0</v>
      </c>
      <c r="AE86" s="294">
        <v>0</v>
      </c>
      <c r="AF86" s="294">
        <v>0</v>
      </c>
      <c r="AG86" s="294">
        <v>0</v>
      </c>
      <c r="AH86" s="294">
        <v>0</v>
      </c>
      <c r="AI86" s="291">
        <f t="shared" si="2"/>
        <v>0</v>
      </c>
      <c r="AJ86" s="292"/>
    </row>
    <row r="87" spans="1:36" ht="17.25" customHeight="1" x14ac:dyDescent="0.2">
      <c r="A87" s="287">
        <v>1889</v>
      </c>
      <c r="B87" s="288" t="s">
        <v>77</v>
      </c>
      <c r="C87" s="312"/>
      <c r="D87" s="294">
        <v>0</v>
      </c>
      <c r="E87" s="294">
        <v>0</v>
      </c>
      <c r="F87" s="294">
        <v>0</v>
      </c>
      <c r="G87" s="294">
        <v>0</v>
      </c>
      <c r="H87" s="294">
        <v>0</v>
      </c>
      <c r="I87" s="294">
        <v>0</v>
      </c>
      <c r="J87" s="295">
        <v>0</v>
      </c>
      <c r="K87" s="295">
        <v>0</v>
      </c>
      <c r="L87" s="295">
        <v>0</v>
      </c>
      <c r="M87" s="295">
        <v>0</v>
      </c>
      <c r="N87" s="295">
        <v>0</v>
      </c>
      <c r="O87" s="295">
        <v>0</v>
      </c>
      <c r="P87" s="295">
        <v>0</v>
      </c>
      <c r="Q87" s="295">
        <v>0</v>
      </c>
      <c r="R87" s="294">
        <v>0</v>
      </c>
      <c r="S87" s="294">
        <v>0</v>
      </c>
      <c r="T87" s="294">
        <v>0</v>
      </c>
      <c r="U87" s="294">
        <v>0</v>
      </c>
      <c r="V87" s="294">
        <v>0</v>
      </c>
      <c r="W87" s="294">
        <v>0</v>
      </c>
      <c r="X87" s="294">
        <v>0</v>
      </c>
      <c r="Y87" s="294">
        <v>0</v>
      </c>
      <c r="Z87" s="294">
        <v>0</v>
      </c>
      <c r="AA87" s="294">
        <v>0</v>
      </c>
      <c r="AB87" s="294">
        <v>0</v>
      </c>
      <c r="AC87" s="294">
        <v>0</v>
      </c>
      <c r="AD87" s="294">
        <v>0</v>
      </c>
      <c r="AE87" s="294">
        <v>0</v>
      </c>
      <c r="AF87" s="294">
        <v>0</v>
      </c>
      <c r="AG87" s="294">
        <v>0</v>
      </c>
      <c r="AH87" s="294">
        <v>0</v>
      </c>
      <c r="AI87" s="291">
        <f t="shared" si="2"/>
        <v>0</v>
      </c>
      <c r="AJ87" s="292"/>
    </row>
    <row r="88" spans="1:36" ht="8.25" customHeight="1" x14ac:dyDescent="0.2">
      <c r="C88" s="314"/>
      <c r="AI88" s="315"/>
      <c r="AJ88" s="316"/>
    </row>
    <row r="89" spans="1:36" ht="17.25" customHeight="1" x14ac:dyDescent="0.2">
      <c r="B89" s="317" t="s">
        <v>78</v>
      </c>
      <c r="C89" s="318">
        <v>2.9</v>
      </c>
      <c r="D89" s="319">
        <v>0</v>
      </c>
      <c r="E89" s="319">
        <v>0</v>
      </c>
      <c r="F89" s="319">
        <v>0</v>
      </c>
      <c r="G89" s="319"/>
      <c r="H89" s="319"/>
      <c r="I89" s="319">
        <v>2.5</v>
      </c>
      <c r="J89" s="319">
        <v>0</v>
      </c>
      <c r="K89" s="319">
        <v>0</v>
      </c>
      <c r="L89" s="319">
        <v>0</v>
      </c>
      <c r="M89" s="319">
        <v>0</v>
      </c>
      <c r="N89" s="319">
        <v>0</v>
      </c>
      <c r="O89" s="319">
        <v>0</v>
      </c>
      <c r="P89" s="319">
        <v>0</v>
      </c>
      <c r="Q89" s="319">
        <v>0</v>
      </c>
      <c r="R89" s="319">
        <v>0</v>
      </c>
      <c r="S89" s="319">
        <v>0</v>
      </c>
      <c r="T89" s="319">
        <v>0</v>
      </c>
      <c r="U89" s="319">
        <v>0</v>
      </c>
      <c r="V89" s="319">
        <v>0</v>
      </c>
      <c r="W89" s="319">
        <v>0</v>
      </c>
      <c r="X89" s="319">
        <v>0</v>
      </c>
      <c r="Y89" s="319">
        <v>0</v>
      </c>
      <c r="Z89" s="319">
        <v>0</v>
      </c>
      <c r="AA89" s="319">
        <v>0</v>
      </c>
      <c r="AB89" s="319">
        <v>0</v>
      </c>
      <c r="AC89" s="319">
        <v>0</v>
      </c>
      <c r="AD89" s="319">
        <v>0</v>
      </c>
      <c r="AE89" s="319">
        <v>0</v>
      </c>
      <c r="AF89" s="319">
        <v>0</v>
      </c>
      <c r="AG89" s="319">
        <v>0</v>
      </c>
      <c r="AH89" s="319">
        <v>0</v>
      </c>
      <c r="AI89" s="284">
        <v>2.4</v>
      </c>
      <c r="AJ89" s="307">
        <f>AI89/C89</f>
        <v>0.82758620689655171</v>
      </c>
    </row>
    <row r="90" spans="1:36" s="320" customFormat="1" ht="12.75" customHeight="1" x14ac:dyDescent="0.2">
      <c r="B90" s="321"/>
      <c r="C90" s="322"/>
      <c r="E90" s="323"/>
      <c r="F90" s="323"/>
      <c r="G90" s="324"/>
      <c r="H90" s="323" t="s">
        <v>79</v>
      </c>
      <c r="I90" s="325"/>
      <c r="K90" s="326"/>
      <c r="L90" s="323" t="s">
        <v>80</v>
      </c>
      <c r="M90" s="325"/>
      <c r="N90" s="325"/>
      <c r="O90" s="325"/>
      <c r="P90" s="323" t="s">
        <v>81</v>
      </c>
      <c r="Q90" s="325"/>
      <c r="R90" s="325"/>
      <c r="S90" s="325"/>
      <c r="T90" s="325"/>
      <c r="U90" s="325" t="s">
        <v>82</v>
      </c>
      <c r="W90" s="325"/>
      <c r="X90" s="325"/>
      <c r="Y90" s="325"/>
      <c r="Z90" s="325"/>
      <c r="AA90" s="325"/>
      <c r="AB90" s="325"/>
      <c r="AC90" s="325"/>
      <c r="AD90" s="325"/>
      <c r="AE90" s="325"/>
      <c r="AF90" s="325"/>
      <c r="AG90" s="325"/>
      <c r="AH90" s="325"/>
      <c r="AI90" s="325"/>
      <c r="AJ90" s="325"/>
    </row>
    <row r="91" spans="1:36" x14ac:dyDescent="0.2">
      <c r="AI91" s="327"/>
      <c r="AJ91" s="328"/>
    </row>
    <row r="92" spans="1:36" x14ac:dyDescent="0.2">
      <c r="AI92" s="327"/>
      <c r="AJ92" s="328"/>
    </row>
    <row r="93" spans="1:36" x14ac:dyDescent="0.2">
      <c r="AI93" s="327"/>
      <c r="AJ93" s="328"/>
    </row>
    <row r="94" spans="1:36" x14ac:dyDescent="0.2">
      <c r="AI94" s="329"/>
    </row>
    <row r="95" spans="1:36" x14ac:dyDescent="0.2">
      <c r="AI95" s="329"/>
    </row>
    <row r="96" spans="1:36" x14ac:dyDescent="0.2">
      <c r="AI96" s="329"/>
    </row>
    <row r="97" spans="35:35" x14ac:dyDescent="0.2">
      <c r="AI97" s="329"/>
    </row>
  </sheetData>
  <mergeCells count="1">
    <mergeCell ref="A41:B41"/>
  </mergeCells>
  <conditionalFormatting sqref="D55:J63 D65:J67 D88:AJ89 D83:P87 D74:P81 Q74:Q87 K55:M67 N44:AF67 D44:M53 D43:AF43 AG43:AJ67 R74:AJ81 AI73:AJ73 R83:AJ87 AI82:AJ82 D3:AJ42 D68:AJ72">
    <cfRule type="cellIs" dxfId="141" priority="8" stopIfTrue="1" operator="equal">
      <formula>0</formula>
    </cfRule>
  </conditionalFormatting>
  <conditionalFormatting sqref="D64:J64">
    <cfRule type="cellIs" dxfId="140" priority="7" stopIfTrue="1" operator="equal">
      <formula>0</formula>
    </cfRule>
  </conditionalFormatting>
  <conditionalFormatting sqref="D82">
    <cfRule type="cellIs" dxfId="139" priority="6" stopIfTrue="1" operator="equal">
      <formula>0</formula>
    </cfRule>
  </conditionalFormatting>
  <conditionalFormatting sqref="D54:M54">
    <cfRule type="cellIs" dxfId="138" priority="5" stopIfTrue="1" operator="equal">
      <formula>0</formula>
    </cfRule>
  </conditionalFormatting>
  <conditionalFormatting sqref="D73:K73">
    <cfRule type="cellIs" dxfId="137" priority="4" stopIfTrue="1" operator="equal">
      <formula>0</formula>
    </cfRule>
  </conditionalFormatting>
  <conditionalFormatting sqref="D82:Q82">
    <cfRule type="cellIs" dxfId="136" priority="3" stopIfTrue="1" operator="equal">
      <formula>0</formula>
    </cfRule>
  </conditionalFormatting>
  <conditionalFormatting sqref="R82:AH82">
    <cfRule type="cellIs" dxfId="135" priority="2" stopIfTrue="1" operator="equal">
      <formula>0</formula>
    </cfRule>
  </conditionalFormatting>
  <conditionalFormatting sqref="L73:AH73">
    <cfRule type="cellIs" dxfId="134" priority="1" stopIfTrue="1" operator="equal">
      <formula>0</formula>
    </cfRule>
  </conditionalFormatting>
  <pageMargins left="0.11811023622047245" right="0.11811023622047245" top="0.43307086614173229" bottom="0.15748031496062992" header="0.11811023622047245" footer="0.15748031496062992"/>
  <pageSetup paperSize="9" scale="85" orientation="landscape" horizontalDpi="4294967293" r:id="rId1"/>
  <headerFooter alignWithMargins="0"/>
  <rowBreaks count="1" manualBreakCount="1">
    <brk id="40" max="16383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98"/>
  <sheetViews>
    <sheetView zoomScaleNormal="100" workbookViewId="0">
      <selection activeCell="P10" sqref="P10"/>
    </sheetView>
  </sheetViews>
  <sheetFormatPr defaultColWidth="9.140625" defaultRowHeight="12.75" x14ac:dyDescent="0.2"/>
  <cols>
    <col min="1" max="1" width="5" style="272" customWidth="1"/>
    <col min="2" max="2" width="17" style="279" customWidth="1"/>
    <col min="3" max="3" width="6.28515625" style="280" customWidth="1"/>
    <col min="4" max="33" width="4.7109375" style="281" customWidth="1"/>
    <col min="34" max="34" width="5.140625" style="281" customWidth="1"/>
    <col min="35" max="35" width="5.85546875" style="282" customWidth="1"/>
    <col min="36" max="16384" width="9.140625" style="278"/>
  </cols>
  <sheetData>
    <row r="1" spans="1:35" x14ac:dyDescent="0.2">
      <c r="B1" s="273"/>
      <c r="C1" s="274"/>
      <c r="D1" s="274"/>
      <c r="E1" s="274"/>
      <c r="F1" s="274"/>
      <c r="G1" s="274"/>
      <c r="H1" s="274"/>
      <c r="I1" s="274"/>
      <c r="J1" s="399" t="s">
        <v>116</v>
      </c>
      <c r="K1" s="400"/>
      <c r="L1" s="400"/>
      <c r="M1" s="400"/>
      <c r="N1" s="400"/>
      <c r="O1" s="400"/>
      <c r="P1" s="400"/>
      <c r="Q1" s="400"/>
      <c r="R1" s="400"/>
      <c r="S1" s="400"/>
      <c r="T1" s="400"/>
      <c r="U1" s="400"/>
      <c r="V1" s="400"/>
      <c r="W1" s="400"/>
      <c r="X1" s="400"/>
      <c r="Y1" s="400"/>
      <c r="Z1" s="274"/>
      <c r="AA1" s="274"/>
      <c r="AB1" s="274"/>
      <c r="AC1" s="274"/>
      <c r="AD1" s="274"/>
      <c r="AE1" s="274"/>
      <c r="AF1" s="274"/>
      <c r="AG1" s="274"/>
      <c r="AH1" s="274"/>
      <c r="AI1" s="274"/>
    </row>
    <row r="2" spans="1:35" ht="6" customHeight="1" x14ac:dyDescent="0.2"/>
    <row r="3" spans="1:35" s="286" customFormat="1" ht="25.5" x14ac:dyDescent="0.25">
      <c r="A3" s="352" t="s">
        <v>0</v>
      </c>
      <c r="B3" s="353" t="s">
        <v>1</v>
      </c>
      <c r="C3" s="284" t="s">
        <v>2</v>
      </c>
      <c r="D3" s="283">
        <v>1</v>
      </c>
      <c r="E3" s="283">
        <v>2</v>
      </c>
      <c r="F3" s="283">
        <v>3</v>
      </c>
      <c r="G3" s="283">
        <v>4</v>
      </c>
      <c r="H3" s="283">
        <v>5</v>
      </c>
      <c r="I3" s="283">
        <v>6</v>
      </c>
      <c r="J3" s="283">
        <v>7</v>
      </c>
      <c r="K3" s="283">
        <v>8</v>
      </c>
      <c r="L3" s="283">
        <v>9</v>
      </c>
      <c r="M3" s="283">
        <v>10</v>
      </c>
      <c r="N3" s="283">
        <v>11</v>
      </c>
      <c r="O3" s="283">
        <v>12</v>
      </c>
      <c r="P3" s="283">
        <v>13</v>
      </c>
      <c r="Q3" s="283">
        <v>14</v>
      </c>
      <c r="R3" s="283">
        <v>15</v>
      </c>
      <c r="S3" s="283">
        <v>16</v>
      </c>
      <c r="T3" s="283">
        <v>17</v>
      </c>
      <c r="U3" s="283">
        <v>18</v>
      </c>
      <c r="V3" s="283">
        <v>19</v>
      </c>
      <c r="W3" s="283">
        <v>20</v>
      </c>
      <c r="X3" s="283">
        <v>21</v>
      </c>
      <c r="Y3" s="283">
        <v>22</v>
      </c>
      <c r="Z3" s="283">
        <v>23</v>
      </c>
      <c r="AA3" s="283">
        <v>24</v>
      </c>
      <c r="AB3" s="283">
        <v>25</v>
      </c>
      <c r="AC3" s="283">
        <v>26</v>
      </c>
      <c r="AD3" s="283">
        <v>27</v>
      </c>
      <c r="AE3" s="283">
        <v>28</v>
      </c>
      <c r="AF3" s="283">
        <v>29</v>
      </c>
      <c r="AG3" s="283">
        <v>30</v>
      </c>
      <c r="AH3" s="284" t="s">
        <v>3</v>
      </c>
      <c r="AI3" s="285" t="s">
        <v>4</v>
      </c>
    </row>
    <row r="4" spans="1:35" s="293" customFormat="1" ht="17.25" customHeight="1" x14ac:dyDescent="0.2">
      <c r="A4" s="354">
        <v>10</v>
      </c>
      <c r="B4" s="350" t="s">
        <v>5</v>
      </c>
      <c r="C4" s="351">
        <v>3.5</v>
      </c>
      <c r="D4" s="331">
        <v>0</v>
      </c>
      <c r="E4" s="331">
        <v>0</v>
      </c>
      <c r="F4" s="331">
        <v>0</v>
      </c>
      <c r="G4" s="331">
        <v>0</v>
      </c>
      <c r="H4" s="331">
        <v>0</v>
      </c>
      <c r="I4" s="331">
        <v>0</v>
      </c>
      <c r="J4" s="331">
        <v>0</v>
      </c>
      <c r="K4" s="331">
        <v>0</v>
      </c>
      <c r="L4" s="331">
        <v>0</v>
      </c>
      <c r="M4" s="331">
        <v>0</v>
      </c>
      <c r="N4" s="331">
        <v>0</v>
      </c>
      <c r="O4" s="331">
        <v>0</v>
      </c>
      <c r="P4" s="331">
        <v>0</v>
      </c>
      <c r="Q4" s="331">
        <v>0</v>
      </c>
      <c r="R4" s="331">
        <v>0</v>
      </c>
      <c r="S4" s="331">
        <v>0</v>
      </c>
      <c r="T4" s="331">
        <v>0</v>
      </c>
      <c r="U4" s="331">
        <v>0</v>
      </c>
      <c r="V4" s="331">
        <v>0</v>
      </c>
      <c r="W4" s="331">
        <v>0</v>
      </c>
      <c r="X4" s="331">
        <v>0</v>
      </c>
      <c r="Y4" s="331">
        <v>0</v>
      </c>
      <c r="Z4" s="331">
        <v>0</v>
      </c>
      <c r="AA4" s="331">
        <v>0</v>
      </c>
      <c r="AB4" s="331">
        <v>0</v>
      </c>
      <c r="AC4" s="331">
        <v>0</v>
      </c>
      <c r="AD4" s="331">
        <v>0</v>
      </c>
      <c r="AE4" s="331">
        <v>0</v>
      </c>
      <c r="AF4" s="331">
        <v>0</v>
      </c>
      <c r="AG4" s="331">
        <v>0</v>
      </c>
      <c r="AH4" s="291">
        <f t="shared" ref="AH4:AH40" si="0">SUM(D4:AG4)</f>
        <v>0</v>
      </c>
      <c r="AI4" s="292">
        <f t="shared" ref="AI4:AI40" si="1">AH4/C4</f>
        <v>0</v>
      </c>
    </row>
    <row r="5" spans="1:35" s="286" customFormat="1" ht="17.25" customHeight="1" x14ac:dyDescent="0.2">
      <c r="A5" s="330">
        <v>38</v>
      </c>
      <c r="B5" s="288" t="s">
        <v>6</v>
      </c>
      <c r="C5" s="289">
        <v>2</v>
      </c>
      <c r="D5" s="295">
        <v>0</v>
      </c>
      <c r="E5" s="295">
        <v>0</v>
      </c>
      <c r="F5" s="295">
        <v>0</v>
      </c>
      <c r="G5" s="295">
        <v>0</v>
      </c>
      <c r="H5" s="295">
        <v>0</v>
      </c>
      <c r="I5" s="295">
        <v>0</v>
      </c>
      <c r="J5" s="295">
        <v>0</v>
      </c>
      <c r="K5" s="295">
        <v>0</v>
      </c>
      <c r="L5" s="295">
        <v>0</v>
      </c>
      <c r="M5" s="295">
        <v>0</v>
      </c>
      <c r="N5" s="295">
        <v>0</v>
      </c>
      <c r="O5" s="295">
        <v>0</v>
      </c>
      <c r="P5" s="295">
        <v>0</v>
      </c>
      <c r="Q5" s="295">
        <v>0</v>
      </c>
      <c r="R5" s="295">
        <v>0</v>
      </c>
      <c r="S5" s="295">
        <v>0</v>
      </c>
      <c r="T5" s="295">
        <v>0</v>
      </c>
      <c r="U5" s="295">
        <v>0</v>
      </c>
      <c r="V5" s="295">
        <v>0</v>
      </c>
      <c r="W5" s="295">
        <v>0</v>
      </c>
      <c r="X5" s="295">
        <v>0</v>
      </c>
      <c r="Y5" s="295">
        <v>0</v>
      </c>
      <c r="Z5" s="295">
        <v>0</v>
      </c>
      <c r="AA5" s="295">
        <v>0</v>
      </c>
      <c r="AB5" s="295">
        <v>0</v>
      </c>
      <c r="AC5" s="295">
        <v>0</v>
      </c>
      <c r="AD5" s="295">
        <v>0</v>
      </c>
      <c r="AE5" s="295">
        <v>0</v>
      </c>
      <c r="AF5" s="295">
        <v>0</v>
      </c>
      <c r="AG5" s="295">
        <v>0</v>
      </c>
      <c r="AH5" s="291">
        <f t="shared" si="0"/>
        <v>0</v>
      </c>
      <c r="AI5" s="292">
        <f t="shared" si="1"/>
        <v>0</v>
      </c>
    </row>
    <row r="6" spans="1:35" s="286" customFormat="1" ht="17.25" customHeight="1" x14ac:dyDescent="0.2">
      <c r="A6" s="330">
        <v>40</v>
      </c>
      <c r="B6" s="288" t="s">
        <v>7</v>
      </c>
      <c r="C6" s="289">
        <v>2.6</v>
      </c>
      <c r="D6" s="295">
        <v>0</v>
      </c>
      <c r="E6" s="295">
        <v>0</v>
      </c>
      <c r="F6" s="295">
        <v>0</v>
      </c>
      <c r="G6" s="295">
        <v>0</v>
      </c>
      <c r="H6" s="295">
        <v>0</v>
      </c>
      <c r="I6" s="295">
        <v>0</v>
      </c>
      <c r="J6" s="295">
        <v>0</v>
      </c>
      <c r="K6" s="295">
        <v>0</v>
      </c>
      <c r="L6" s="295">
        <v>0</v>
      </c>
      <c r="M6" s="295">
        <v>0</v>
      </c>
      <c r="N6" s="295">
        <v>0</v>
      </c>
      <c r="O6" s="295">
        <v>0</v>
      </c>
      <c r="P6" s="295">
        <v>0</v>
      </c>
      <c r="Q6" s="295">
        <v>0</v>
      </c>
      <c r="R6" s="295">
        <v>0</v>
      </c>
      <c r="S6" s="295">
        <v>0</v>
      </c>
      <c r="T6" s="295">
        <v>0</v>
      </c>
      <c r="U6" s="295">
        <v>0</v>
      </c>
      <c r="V6" s="295">
        <v>0</v>
      </c>
      <c r="W6" s="295">
        <v>0</v>
      </c>
      <c r="X6" s="295">
        <v>0</v>
      </c>
      <c r="Y6" s="295">
        <v>0</v>
      </c>
      <c r="Z6" s="295">
        <v>0</v>
      </c>
      <c r="AA6" s="295">
        <v>0</v>
      </c>
      <c r="AB6" s="295">
        <v>0</v>
      </c>
      <c r="AC6" s="295">
        <v>0</v>
      </c>
      <c r="AD6" s="295">
        <v>0</v>
      </c>
      <c r="AE6" s="295">
        <v>0</v>
      </c>
      <c r="AF6" s="295">
        <v>0</v>
      </c>
      <c r="AG6" s="295">
        <v>0</v>
      </c>
      <c r="AH6" s="291">
        <f t="shared" si="0"/>
        <v>0</v>
      </c>
      <c r="AI6" s="292">
        <f t="shared" si="1"/>
        <v>0</v>
      </c>
    </row>
    <row r="7" spans="1:35" s="286" customFormat="1" ht="17.25" customHeight="1" x14ac:dyDescent="0.2">
      <c r="A7" s="330">
        <v>63</v>
      </c>
      <c r="B7" s="288" t="s">
        <v>8</v>
      </c>
      <c r="C7" s="289">
        <v>3</v>
      </c>
      <c r="D7" s="295">
        <v>0</v>
      </c>
      <c r="E7" s="295">
        <v>0</v>
      </c>
      <c r="F7" s="295">
        <v>0</v>
      </c>
      <c r="G7" s="295">
        <v>0</v>
      </c>
      <c r="H7" s="295">
        <v>0</v>
      </c>
      <c r="I7" s="295">
        <v>0</v>
      </c>
      <c r="J7" s="295">
        <v>0</v>
      </c>
      <c r="K7" s="295">
        <v>0</v>
      </c>
      <c r="L7" s="295">
        <v>0</v>
      </c>
      <c r="M7" s="295">
        <v>0</v>
      </c>
      <c r="N7" s="295">
        <v>0</v>
      </c>
      <c r="O7" s="295">
        <v>0</v>
      </c>
      <c r="P7" s="295">
        <v>0</v>
      </c>
      <c r="Q7" s="295">
        <v>0</v>
      </c>
      <c r="R7" s="295">
        <v>0</v>
      </c>
      <c r="S7" s="295">
        <v>0</v>
      </c>
      <c r="T7" s="295">
        <v>0</v>
      </c>
      <c r="U7" s="295">
        <v>0</v>
      </c>
      <c r="V7" s="295">
        <v>0</v>
      </c>
      <c r="W7" s="295">
        <v>0</v>
      </c>
      <c r="X7" s="295">
        <v>0</v>
      </c>
      <c r="Y7" s="295">
        <v>0</v>
      </c>
      <c r="Z7" s="295">
        <v>0</v>
      </c>
      <c r="AA7" s="295">
        <v>0</v>
      </c>
      <c r="AB7" s="295">
        <v>0</v>
      </c>
      <c r="AC7" s="295">
        <v>0</v>
      </c>
      <c r="AD7" s="295">
        <v>0</v>
      </c>
      <c r="AE7" s="295">
        <v>0</v>
      </c>
      <c r="AF7" s="295">
        <v>0</v>
      </c>
      <c r="AG7" s="295">
        <v>0</v>
      </c>
      <c r="AH7" s="291">
        <f t="shared" si="0"/>
        <v>0</v>
      </c>
      <c r="AI7" s="292">
        <f t="shared" si="1"/>
        <v>0</v>
      </c>
    </row>
    <row r="8" spans="1:35" s="286" customFormat="1" ht="17.25" customHeight="1" x14ac:dyDescent="0.2">
      <c r="A8" s="330">
        <v>82</v>
      </c>
      <c r="B8" s="288" t="s">
        <v>9</v>
      </c>
      <c r="C8" s="289">
        <v>1.7</v>
      </c>
      <c r="D8" s="295">
        <v>0</v>
      </c>
      <c r="E8" s="295">
        <v>0</v>
      </c>
      <c r="F8" s="295">
        <v>0</v>
      </c>
      <c r="G8" s="295">
        <v>0</v>
      </c>
      <c r="H8" s="295">
        <v>0</v>
      </c>
      <c r="I8" s="295">
        <v>0</v>
      </c>
      <c r="J8" s="295">
        <v>0</v>
      </c>
      <c r="K8" s="295">
        <v>0</v>
      </c>
      <c r="L8" s="295">
        <v>0</v>
      </c>
      <c r="M8" s="295">
        <v>0</v>
      </c>
      <c r="N8" s="295">
        <v>0</v>
      </c>
      <c r="O8" s="295">
        <v>0</v>
      </c>
      <c r="P8" s="295">
        <v>0</v>
      </c>
      <c r="Q8" s="295">
        <v>0</v>
      </c>
      <c r="R8" s="295">
        <v>0</v>
      </c>
      <c r="S8" s="295">
        <v>0</v>
      </c>
      <c r="T8" s="295">
        <v>0</v>
      </c>
      <c r="U8" s="295">
        <v>0</v>
      </c>
      <c r="V8" s="295">
        <v>0</v>
      </c>
      <c r="W8" s="295">
        <v>0</v>
      </c>
      <c r="X8" s="295">
        <v>0</v>
      </c>
      <c r="Y8" s="295">
        <v>0</v>
      </c>
      <c r="Z8" s="295">
        <v>0</v>
      </c>
      <c r="AA8" s="295">
        <v>0</v>
      </c>
      <c r="AB8" s="295">
        <v>0</v>
      </c>
      <c r="AC8" s="295">
        <v>0</v>
      </c>
      <c r="AD8" s="295">
        <v>0</v>
      </c>
      <c r="AE8" s="295">
        <v>0</v>
      </c>
      <c r="AF8" s="295">
        <v>0</v>
      </c>
      <c r="AG8" s="295">
        <v>0</v>
      </c>
      <c r="AH8" s="291">
        <f t="shared" si="0"/>
        <v>0</v>
      </c>
      <c r="AI8" s="292">
        <f t="shared" si="1"/>
        <v>0</v>
      </c>
    </row>
    <row r="9" spans="1:35" ht="17.25" customHeight="1" x14ac:dyDescent="0.2">
      <c r="A9" s="330">
        <v>90</v>
      </c>
      <c r="B9" s="296" t="s">
        <v>84</v>
      </c>
      <c r="C9" s="289">
        <v>1.7</v>
      </c>
      <c r="D9" s="295">
        <v>0</v>
      </c>
      <c r="E9" s="295">
        <v>0</v>
      </c>
      <c r="F9" s="295">
        <v>0</v>
      </c>
      <c r="G9" s="295">
        <v>0</v>
      </c>
      <c r="H9" s="295">
        <v>0</v>
      </c>
      <c r="I9" s="295">
        <v>0</v>
      </c>
      <c r="J9" s="295">
        <v>0</v>
      </c>
      <c r="K9" s="295">
        <v>0</v>
      </c>
      <c r="L9" s="295">
        <v>0</v>
      </c>
      <c r="M9" s="295">
        <v>0</v>
      </c>
      <c r="N9" s="295">
        <v>0</v>
      </c>
      <c r="O9" s="295">
        <v>0</v>
      </c>
      <c r="P9" s="295">
        <v>0</v>
      </c>
      <c r="Q9" s="295">
        <v>0</v>
      </c>
      <c r="R9" s="295">
        <v>0</v>
      </c>
      <c r="S9" s="295">
        <v>0</v>
      </c>
      <c r="T9" s="295">
        <v>0</v>
      </c>
      <c r="U9" s="295">
        <v>0</v>
      </c>
      <c r="V9" s="295">
        <v>0</v>
      </c>
      <c r="W9" s="295">
        <v>0</v>
      </c>
      <c r="X9" s="295">
        <v>0</v>
      </c>
      <c r="Y9" s="295">
        <v>0</v>
      </c>
      <c r="Z9" s="295">
        <v>0</v>
      </c>
      <c r="AA9" s="295">
        <v>0</v>
      </c>
      <c r="AB9" s="295">
        <v>0</v>
      </c>
      <c r="AC9" s="295">
        <v>0</v>
      </c>
      <c r="AD9" s="295">
        <v>0</v>
      </c>
      <c r="AE9" s="295">
        <v>0</v>
      </c>
      <c r="AF9" s="295">
        <v>0</v>
      </c>
      <c r="AG9" s="295">
        <v>0</v>
      </c>
      <c r="AH9" s="291">
        <f t="shared" si="0"/>
        <v>0</v>
      </c>
      <c r="AI9" s="292">
        <f t="shared" si="1"/>
        <v>0</v>
      </c>
    </row>
    <row r="10" spans="1:35" ht="17.25" customHeight="1" x14ac:dyDescent="0.2">
      <c r="A10" s="330">
        <v>94</v>
      </c>
      <c r="B10" s="288" t="s">
        <v>10</v>
      </c>
      <c r="C10" s="289">
        <v>2</v>
      </c>
      <c r="D10" s="295">
        <v>0</v>
      </c>
      <c r="E10" s="295">
        <v>0</v>
      </c>
      <c r="F10" s="295">
        <v>0</v>
      </c>
      <c r="G10" s="295">
        <v>0</v>
      </c>
      <c r="H10" s="295">
        <v>0</v>
      </c>
      <c r="I10" s="295">
        <v>0</v>
      </c>
      <c r="J10" s="295">
        <v>0</v>
      </c>
      <c r="K10" s="295">
        <v>0</v>
      </c>
      <c r="L10" s="295">
        <v>0</v>
      </c>
      <c r="M10" s="295">
        <v>0</v>
      </c>
      <c r="N10" s="295">
        <v>0</v>
      </c>
      <c r="O10" s="295">
        <v>0</v>
      </c>
      <c r="P10" s="295">
        <v>0</v>
      </c>
      <c r="Q10" s="295">
        <v>0</v>
      </c>
      <c r="R10" s="295">
        <v>0</v>
      </c>
      <c r="S10" s="295">
        <v>0</v>
      </c>
      <c r="T10" s="295">
        <v>0</v>
      </c>
      <c r="U10" s="295">
        <v>0</v>
      </c>
      <c r="V10" s="295">
        <v>0</v>
      </c>
      <c r="W10" s="295">
        <v>0</v>
      </c>
      <c r="X10" s="295">
        <v>0</v>
      </c>
      <c r="Y10" s="295">
        <v>0</v>
      </c>
      <c r="Z10" s="295">
        <v>0</v>
      </c>
      <c r="AA10" s="295">
        <v>0</v>
      </c>
      <c r="AB10" s="295">
        <v>0</v>
      </c>
      <c r="AC10" s="295">
        <v>0</v>
      </c>
      <c r="AD10" s="295">
        <v>0</v>
      </c>
      <c r="AE10" s="295">
        <v>0</v>
      </c>
      <c r="AF10" s="295">
        <v>0</v>
      </c>
      <c r="AG10" s="295">
        <v>0</v>
      </c>
      <c r="AH10" s="291">
        <f t="shared" si="0"/>
        <v>0</v>
      </c>
      <c r="AI10" s="292">
        <f t="shared" si="1"/>
        <v>0</v>
      </c>
    </row>
    <row r="11" spans="1:35" ht="17.25" customHeight="1" x14ac:dyDescent="0.2">
      <c r="A11" s="330">
        <v>105</v>
      </c>
      <c r="B11" s="288" t="s">
        <v>85</v>
      </c>
      <c r="C11" s="289">
        <v>5.4</v>
      </c>
      <c r="D11" s="295">
        <v>0</v>
      </c>
      <c r="E11" s="295">
        <v>0</v>
      </c>
      <c r="F11" s="295">
        <v>0</v>
      </c>
      <c r="G11" s="295">
        <v>0</v>
      </c>
      <c r="H11" s="295">
        <v>0</v>
      </c>
      <c r="I11" s="295">
        <v>0</v>
      </c>
      <c r="J11" s="295">
        <v>0</v>
      </c>
      <c r="K11" s="295">
        <v>0</v>
      </c>
      <c r="L11" s="295">
        <v>0</v>
      </c>
      <c r="M11" s="295">
        <v>0</v>
      </c>
      <c r="N11" s="295">
        <v>0</v>
      </c>
      <c r="O11" s="295">
        <v>0</v>
      </c>
      <c r="P11" s="295">
        <v>0</v>
      </c>
      <c r="Q11" s="295">
        <v>0</v>
      </c>
      <c r="R11" s="295">
        <v>0</v>
      </c>
      <c r="S11" s="295">
        <v>0</v>
      </c>
      <c r="T11" s="295">
        <v>0</v>
      </c>
      <c r="U11" s="295">
        <v>0</v>
      </c>
      <c r="V11" s="295">
        <v>0</v>
      </c>
      <c r="W11" s="295">
        <v>0</v>
      </c>
      <c r="X11" s="295">
        <v>0</v>
      </c>
      <c r="Y11" s="295">
        <v>0</v>
      </c>
      <c r="Z11" s="295">
        <v>0</v>
      </c>
      <c r="AA11" s="295">
        <v>0</v>
      </c>
      <c r="AB11" s="295">
        <v>0</v>
      </c>
      <c r="AC11" s="295">
        <v>0</v>
      </c>
      <c r="AD11" s="295">
        <v>0</v>
      </c>
      <c r="AE11" s="295">
        <v>0</v>
      </c>
      <c r="AF11" s="295">
        <v>0</v>
      </c>
      <c r="AG11" s="295">
        <v>0</v>
      </c>
      <c r="AH11" s="291">
        <f t="shared" si="0"/>
        <v>0</v>
      </c>
      <c r="AI11" s="292">
        <f t="shared" si="1"/>
        <v>0</v>
      </c>
    </row>
    <row r="12" spans="1:35" ht="17.25" customHeight="1" x14ac:dyDescent="0.2">
      <c r="A12" s="330">
        <v>120</v>
      </c>
      <c r="B12" s="288" t="s">
        <v>12</v>
      </c>
      <c r="C12" s="289">
        <v>5.2</v>
      </c>
      <c r="D12" s="295">
        <v>0</v>
      </c>
      <c r="E12" s="295">
        <v>0</v>
      </c>
      <c r="F12" s="295">
        <v>0</v>
      </c>
      <c r="G12" s="295">
        <v>0</v>
      </c>
      <c r="H12" s="295">
        <v>0</v>
      </c>
      <c r="I12" s="295">
        <v>0</v>
      </c>
      <c r="J12" s="295">
        <v>0</v>
      </c>
      <c r="K12" s="295">
        <v>0</v>
      </c>
      <c r="L12" s="295">
        <v>0</v>
      </c>
      <c r="M12" s="295">
        <v>0</v>
      </c>
      <c r="N12" s="295">
        <v>0</v>
      </c>
      <c r="O12" s="295">
        <v>0</v>
      </c>
      <c r="P12" s="295">
        <v>0</v>
      </c>
      <c r="Q12" s="295">
        <v>0</v>
      </c>
      <c r="R12" s="295">
        <v>0</v>
      </c>
      <c r="S12" s="295">
        <v>0</v>
      </c>
      <c r="T12" s="295">
        <v>0</v>
      </c>
      <c r="U12" s="295">
        <v>0</v>
      </c>
      <c r="V12" s="295">
        <v>0</v>
      </c>
      <c r="W12" s="295">
        <v>0</v>
      </c>
      <c r="X12" s="295">
        <v>0</v>
      </c>
      <c r="Y12" s="295">
        <v>0</v>
      </c>
      <c r="Z12" s="295">
        <v>0</v>
      </c>
      <c r="AA12" s="295">
        <v>0</v>
      </c>
      <c r="AB12" s="295">
        <v>0</v>
      </c>
      <c r="AC12" s="295">
        <v>0</v>
      </c>
      <c r="AD12" s="295">
        <v>0</v>
      </c>
      <c r="AE12" s="295">
        <v>0</v>
      </c>
      <c r="AF12" s="295">
        <v>0</v>
      </c>
      <c r="AG12" s="295">
        <v>0</v>
      </c>
      <c r="AH12" s="291">
        <f t="shared" si="0"/>
        <v>0</v>
      </c>
      <c r="AI12" s="292">
        <f t="shared" si="1"/>
        <v>0</v>
      </c>
    </row>
    <row r="13" spans="1:35" ht="17.25" customHeight="1" x14ac:dyDescent="0.2">
      <c r="A13" s="330">
        <v>130</v>
      </c>
      <c r="B13" s="288" t="s">
        <v>13</v>
      </c>
      <c r="C13" s="289">
        <v>7.3</v>
      </c>
      <c r="D13" s="295">
        <v>0</v>
      </c>
      <c r="E13" s="295">
        <v>0</v>
      </c>
      <c r="F13" s="295">
        <v>0</v>
      </c>
      <c r="G13" s="295">
        <v>0</v>
      </c>
      <c r="H13" s="295">
        <v>0</v>
      </c>
      <c r="I13" s="295">
        <v>0</v>
      </c>
      <c r="J13" s="295">
        <v>0</v>
      </c>
      <c r="K13" s="295">
        <v>0</v>
      </c>
      <c r="L13" s="295">
        <v>0</v>
      </c>
      <c r="M13" s="295">
        <v>0</v>
      </c>
      <c r="N13" s="295">
        <v>0</v>
      </c>
      <c r="O13" s="295">
        <v>0</v>
      </c>
      <c r="P13" s="295">
        <v>0</v>
      </c>
      <c r="Q13" s="295">
        <v>0</v>
      </c>
      <c r="R13" s="295">
        <v>0</v>
      </c>
      <c r="S13" s="295">
        <v>0</v>
      </c>
      <c r="T13" s="295">
        <v>0</v>
      </c>
      <c r="U13" s="295">
        <v>0</v>
      </c>
      <c r="V13" s="295">
        <v>0</v>
      </c>
      <c r="W13" s="295">
        <v>0</v>
      </c>
      <c r="X13" s="295">
        <v>0</v>
      </c>
      <c r="Y13" s="295">
        <v>0</v>
      </c>
      <c r="Z13" s="295">
        <v>0</v>
      </c>
      <c r="AA13" s="295">
        <v>0</v>
      </c>
      <c r="AB13" s="295">
        <v>0</v>
      </c>
      <c r="AC13" s="295">
        <v>0</v>
      </c>
      <c r="AD13" s="295">
        <v>0</v>
      </c>
      <c r="AE13" s="295">
        <v>0</v>
      </c>
      <c r="AF13" s="295">
        <v>0</v>
      </c>
      <c r="AG13" s="295">
        <v>0</v>
      </c>
      <c r="AH13" s="291">
        <f t="shared" si="0"/>
        <v>0</v>
      </c>
      <c r="AI13" s="292">
        <f t="shared" si="1"/>
        <v>0</v>
      </c>
    </row>
    <row r="14" spans="1:35" ht="17.25" customHeight="1" x14ac:dyDescent="0.2">
      <c r="A14" s="330">
        <v>160</v>
      </c>
      <c r="B14" s="296" t="s">
        <v>14</v>
      </c>
      <c r="C14" s="289">
        <v>4</v>
      </c>
      <c r="D14" s="295">
        <v>0</v>
      </c>
      <c r="E14" s="295">
        <v>0</v>
      </c>
      <c r="F14" s="295">
        <v>0</v>
      </c>
      <c r="G14" s="295">
        <v>0</v>
      </c>
      <c r="H14" s="295">
        <v>0</v>
      </c>
      <c r="I14" s="295">
        <v>0</v>
      </c>
      <c r="J14" s="295">
        <v>0</v>
      </c>
      <c r="K14" s="295">
        <v>0</v>
      </c>
      <c r="L14" s="295">
        <v>0</v>
      </c>
      <c r="M14" s="295">
        <v>0</v>
      </c>
      <c r="N14" s="295">
        <v>0</v>
      </c>
      <c r="O14" s="295">
        <v>0</v>
      </c>
      <c r="P14" s="295">
        <v>0</v>
      </c>
      <c r="Q14" s="295">
        <v>0</v>
      </c>
      <c r="R14" s="295">
        <v>0</v>
      </c>
      <c r="S14" s="295">
        <v>0</v>
      </c>
      <c r="T14" s="295">
        <v>0</v>
      </c>
      <c r="U14" s="295">
        <v>0</v>
      </c>
      <c r="V14" s="295">
        <v>0</v>
      </c>
      <c r="W14" s="295">
        <v>0</v>
      </c>
      <c r="X14" s="295">
        <v>0</v>
      </c>
      <c r="Y14" s="295">
        <v>0</v>
      </c>
      <c r="Z14" s="295">
        <v>0</v>
      </c>
      <c r="AA14" s="295">
        <v>0</v>
      </c>
      <c r="AB14" s="295">
        <v>0</v>
      </c>
      <c r="AC14" s="295">
        <v>0</v>
      </c>
      <c r="AD14" s="295">
        <v>0</v>
      </c>
      <c r="AE14" s="295">
        <v>0</v>
      </c>
      <c r="AF14" s="295">
        <v>0</v>
      </c>
      <c r="AG14" s="295">
        <v>0</v>
      </c>
      <c r="AH14" s="291">
        <f t="shared" si="0"/>
        <v>0</v>
      </c>
      <c r="AI14" s="292">
        <f t="shared" si="1"/>
        <v>0</v>
      </c>
    </row>
    <row r="15" spans="1:35" ht="17.25" customHeight="1" x14ac:dyDescent="0.2">
      <c r="A15" s="330">
        <v>178</v>
      </c>
      <c r="B15" s="296" t="s">
        <v>15</v>
      </c>
      <c r="C15" s="289">
        <v>5.6</v>
      </c>
      <c r="D15" s="295">
        <v>0</v>
      </c>
      <c r="E15" s="295">
        <v>0</v>
      </c>
      <c r="F15" s="295">
        <v>0</v>
      </c>
      <c r="G15" s="295">
        <v>0</v>
      </c>
      <c r="H15" s="295">
        <v>0</v>
      </c>
      <c r="I15" s="295">
        <v>0</v>
      </c>
      <c r="J15" s="295">
        <v>0</v>
      </c>
      <c r="K15" s="295">
        <v>0</v>
      </c>
      <c r="L15" s="295">
        <v>0</v>
      </c>
      <c r="M15" s="295">
        <v>0</v>
      </c>
      <c r="N15" s="295">
        <v>0</v>
      </c>
      <c r="O15" s="295">
        <v>0</v>
      </c>
      <c r="P15" s="295">
        <v>0</v>
      </c>
      <c r="Q15" s="295">
        <v>0</v>
      </c>
      <c r="R15" s="295">
        <v>0</v>
      </c>
      <c r="S15" s="295">
        <v>0</v>
      </c>
      <c r="T15" s="295">
        <v>0</v>
      </c>
      <c r="U15" s="295">
        <v>0</v>
      </c>
      <c r="V15" s="295">
        <v>0</v>
      </c>
      <c r="W15" s="295">
        <v>0</v>
      </c>
      <c r="X15" s="295">
        <v>0</v>
      </c>
      <c r="Y15" s="295">
        <v>0</v>
      </c>
      <c r="Z15" s="295">
        <v>0</v>
      </c>
      <c r="AA15" s="295">
        <v>0</v>
      </c>
      <c r="AB15" s="295">
        <v>0</v>
      </c>
      <c r="AC15" s="295">
        <v>0</v>
      </c>
      <c r="AD15" s="295">
        <v>0</v>
      </c>
      <c r="AE15" s="295">
        <v>0</v>
      </c>
      <c r="AF15" s="295">
        <v>0</v>
      </c>
      <c r="AG15" s="295">
        <v>0</v>
      </c>
      <c r="AH15" s="291">
        <f t="shared" si="0"/>
        <v>0</v>
      </c>
      <c r="AI15" s="292">
        <f t="shared" si="1"/>
        <v>0</v>
      </c>
    </row>
    <row r="16" spans="1:35" ht="17.25" customHeight="1" x14ac:dyDescent="0.2">
      <c r="A16" s="330">
        <v>211</v>
      </c>
      <c r="B16" s="288" t="s">
        <v>16</v>
      </c>
      <c r="C16" s="289">
        <v>4.0999999999999996</v>
      </c>
      <c r="D16" s="295">
        <v>0</v>
      </c>
      <c r="E16" s="295">
        <v>0</v>
      </c>
      <c r="F16" s="295">
        <v>0</v>
      </c>
      <c r="G16" s="295">
        <v>0</v>
      </c>
      <c r="H16" s="295">
        <v>0</v>
      </c>
      <c r="I16" s="295">
        <v>0</v>
      </c>
      <c r="J16" s="295">
        <v>0</v>
      </c>
      <c r="K16" s="295">
        <v>0</v>
      </c>
      <c r="L16" s="295">
        <v>0</v>
      </c>
      <c r="M16" s="295">
        <v>0</v>
      </c>
      <c r="N16" s="295">
        <v>0</v>
      </c>
      <c r="O16" s="295">
        <v>0</v>
      </c>
      <c r="P16" s="295">
        <v>0</v>
      </c>
      <c r="Q16" s="295">
        <v>0</v>
      </c>
      <c r="R16" s="295">
        <v>0</v>
      </c>
      <c r="S16" s="295">
        <v>0</v>
      </c>
      <c r="T16" s="295">
        <v>0</v>
      </c>
      <c r="U16" s="295">
        <v>0</v>
      </c>
      <c r="V16" s="295">
        <v>0</v>
      </c>
      <c r="W16" s="295">
        <v>0</v>
      </c>
      <c r="X16" s="295">
        <v>0</v>
      </c>
      <c r="Y16" s="295">
        <v>0</v>
      </c>
      <c r="Z16" s="295">
        <v>0</v>
      </c>
      <c r="AA16" s="295">
        <v>0</v>
      </c>
      <c r="AB16" s="295">
        <v>0</v>
      </c>
      <c r="AC16" s="295">
        <v>0</v>
      </c>
      <c r="AD16" s="295">
        <v>0</v>
      </c>
      <c r="AE16" s="295">
        <v>0</v>
      </c>
      <c r="AF16" s="295">
        <v>0</v>
      </c>
      <c r="AG16" s="295">
        <v>0</v>
      </c>
      <c r="AH16" s="291">
        <f t="shared" si="0"/>
        <v>0</v>
      </c>
      <c r="AI16" s="292">
        <f t="shared" si="1"/>
        <v>0</v>
      </c>
    </row>
    <row r="17" spans="1:35" ht="17.25" customHeight="1" x14ac:dyDescent="0.2">
      <c r="A17" s="330">
        <v>225</v>
      </c>
      <c r="B17" s="288" t="s">
        <v>17</v>
      </c>
      <c r="C17" s="289">
        <v>10</v>
      </c>
      <c r="D17" s="295">
        <v>0</v>
      </c>
      <c r="E17" s="295">
        <v>0</v>
      </c>
      <c r="F17" s="295">
        <v>0</v>
      </c>
      <c r="G17" s="295">
        <v>0</v>
      </c>
      <c r="H17" s="295">
        <v>0</v>
      </c>
      <c r="I17" s="295">
        <v>0</v>
      </c>
      <c r="J17" s="295">
        <v>0</v>
      </c>
      <c r="K17" s="295">
        <v>0</v>
      </c>
      <c r="L17" s="295">
        <v>0</v>
      </c>
      <c r="M17" s="295">
        <v>0</v>
      </c>
      <c r="N17" s="295">
        <v>0</v>
      </c>
      <c r="O17" s="295">
        <v>0</v>
      </c>
      <c r="P17" s="295">
        <v>0</v>
      </c>
      <c r="Q17" s="295">
        <v>0</v>
      </c>
      <c r="R17" s="295">
        <v>0</v>
      </c>
      <c r="S17" s="295">
        <v>0</v>
      </c>
      <c r="T17" s="295">
        <v>0</v>
      </c>
      <c r="U17" s="295">
        <v>0</v>
      </c>
      <c r="V17" s="295">
        <v>0</v>
      </c>
      <c r="W17" s="295">
        <v>0</v>
      </c>
      <c r="X17" s="295">
        <v>0</v>
      </c>
      <c r="Y17" s="295">
        <v>0</v>
      </c>
      <c r="Z17" s="295">
        <v>0</v>
      </c>
      <c r="AA17" s="295">
        <v>0</v>
      </c>
      <c r="AB17" s="295">
        <v>0</v>
      </c>
      <c r="AC17" s="295">
        <v>0</v>
      </c>
      <c r="AD17" s="295">
        <v>0</v>
      </c>
      <c r="AE17" s="295">
        <v>0</v>
      </c>
      <c r="AF17" s="295">
        <v>0</v>
      </c>
      <c r="AG17" s="295">
        <v>0</v>
      </c>
      <c r="AH17" s="291">
        <f t="shared" si="0"/>
        <v>0</v>
      </c>
      <c r="AI17" s="292">
        <f t="shared" si="1"/>
        <v>0</v>
      </c>
    </row>
    <row r="18" spans="1:35" ht="17.25" customHeight="1" x14ac:dyDescent="0.2">
      <c r="A18" s="330">
        <v>310</v>
      </c>
      <c r="B18" s="288" t="s">
        <v>18</v>
      </c>
      <c r="C18" s="289">
        <v>9.1999999999999993</v>
      </c>
      <c r="D18" s="295">
        <v>0</v>
      </c>
      <c r="E18" s="295">
        <v>0</v>
      </c>
      <c r="F18" s="295">
        <v>0</v>
      </c>
      <c r="G18" s="295">
        <v>0</v>
      </c>
      <c r="H18" s="295">
        <v>0</v>
      </c>
      <c r="I18" s="295">
        <v>0</v>
      </c>
      <c r="J18" s="295">
        <v>0</v>
      </c>
      <c r="K18" s="295">
        <v>0</v>
      </c>
      <c r="L18" s="295">
        <v>0</v>
      </c>
      <c r="M18" s="295">
        <v>0</v>
      </c>
      <c r="N18" s="295">
        <v>0</v>
      </c>
      <c r="O18" s="295">
        <v>0</v>
      </c>
      <c r="P18" s="295">
        <v>0</v>
      </c>
      <c r="Q18" s="295">
        <v>0</v>
      </c>
      <c r="R18" s="295">
        <v>0</v>
      </c>
      <c r="S18" s="295">
        <v>0</v>
      </c>
      <c r="T18" s="295">
        <v>0</v>
      </c>
      <c r="U18" s="295">
        <v>0</v>
      </c>
      <c r="V18" s="295">
        <v>1.8</v>
      </c>
      <c r="W18" s="295">
        <v>0</v>
      </c>
      <c r="X18" s="295">
        <v>0</v>
      </c>
      <c r="Y18" s="295">
        <v>0</v>
      </c>
      <c r="Z18" s="295">
        <v>0</v>
      </c>
      <c r="AA18" s="295">
        <v>0</v>
      </c>
      <c r="AB18" s="295">
        <v>0</v>
      </c>
      <c r="AC18" s="295">
        <v>0</v>
      </c>
      <c r="AD18" s="295">
        <v>0</v>
      </c>
      <c r="AE18" s="295">
        <v>0</v>
      </c>
      <c r="AF18" s="295">
        <v>0</v>
      </c>
      <c r="AG18" s="295">
        <v>0</v>
      </c>
      <c r="AH18" s="291">
        <f t="shared" si="0"/>
        <v>1.8</v>
      </c>
      <c r="AI18" s="292">
        <f t="shared" si="1"/>
        <v>0.19565217391304349</v>
      </c>
    </row>
    <row r="19" spans="1:35" ht="17.25" customHeight="1" x14ac:dyDescent="0.2">
      <c r="A19" s="330">
        <v>313</v>
      </c>
      <c r="B19" s="288" t="s">
        <v>19</v>
      </c>
      <c r="C19" s="289">
        <v>3.5</v>
      </c>
      <c r="D19" s="295">
        <v>12.3</v>
      </c>
      <c r="E19" s="295">
        <v>0</v>
      </c>
      <c r="F19" s="295">
        <v>0</v>
      </c>
      <c r="G19" s="295">
        <v>0</v>
      </c>
      <c r="H19" s="295">
        <v>0</v>
      </c>
      <c r="I19" s="295">
        <v>0</v>
      </c>
      <c r="J19" s="295">
        <v>0</v>
      </c>
      <c r="K19" s="295">
        <v>0</v>
      </c>
      <c r="L19" s="295">
        <v>0</v>
      </c>
      <c r="M19" s="295">
        <v>0</v>
      </c>
      <c r="N19" s="295">
        <v>0</v>
      </c>
      <c r="O19" s="295">
        <v>0</v>
      </c>
      <c r="P19" s="295">
        <v>0</v>
      </c>
      <c r="Q19" s="295">
        <v>0</v>
      </c>
      <c r="R19" s="295">
        <v>0</v>
      </c>
      <c r="S19" s="295">
        <v>0</v>
      </c>
      <c r="T19" s="295">
        <v>0</v>
      </c>
      <c r="U19" s="295">
        <v>0</v>
      </c>
      <c r="V19" s="295">
        <v>0</v>
      </c>
      <c r="W19" s="295">
        <v>0</v>
      </c>
      <c r="X19" s="295">
        <v>0</v>
      </c>
      <c r="Y19" s="295">
        <v>0</v>
      </c>
      <c r="Z19" s="295">
        <v>0</v>
      </c>
      <c r="AA19" s="295">
        <v>0</v>
      </c>
      <c r="AB19" s="295">
        <v>0</v>
      </c>
      <c r="AC19" s="295">
        <v>0</v>
      </c>
      <c r="AD19" s="295">
        <v>0</v>
      </c>
      <c r="AE19" s="295">
        <v>0</v>
      </c>
      <c r="AF19" s="295">
        <v>0</v>
      </c>
      <c r="AG19" s="295">
        <v>0</v>
      </c>
      <c r="AH19" s="291">
        <f t="shared" si="0"/>
        <v>12.3</v>
      </c>
      <c r="AI19" s="292">
        <f t="shared" si="1"/>
        <v>3.5142857142857147</v>
      </c>
    </row>
    <row r="20" spans="1:35" ht="17.25" customHeight="1" x14ac:dyDescent="0.2">
      <c r="A20" s="330">
        <v>320</v>
      </c>
      <c r="B20" s="288" t="s">
        <v>20</v>
      </c>
      <c r="C20" s="289">
        <v>10.3</v>
      </c>
      <c r="D20" s="295">
        <v>7.5</v>
      </c>
      <c r="E20" s="295">
        <v>0</v>
      </c>
      <c r="F20" s="295">
        <v>0</v>
      </c>
      <c r="G20" s="295">
        <v>0</v>
      </c>
      <c r="H20" s="295">
        <v>0</v>
      </c>
      <c r="I20" s="295">
        <v>0</v>
      </c>
      <c r="J20" s="295">
        <v>0</v>
      </c>
      <c r="K20" s="295">
        <v>0</v>
      </c>
      <c r="L20" s="295">
        <v>0</v>
      </c>
      <c r="M20" s="295">
        <v>0</v>
      </c>
      <c r="N20" s="295">
        <v>0</v>
      </c>
      <c r="O20" s="295">
        <v>0</v>
      </c>
      <c r="P20" s="295">
        <v>0</v>
      </c>
      <c r="Q20" s="295">
        <v>0</v>
      </c>
      <c r="R20" s="295">
        <v>0</v>
      </c>
      <c r="S20" s="295">
        <v>0</v>
      </c>
      <c r="T20" s="295">
        <v>0</v>
      </c>
      <c r="U20" s="295">
        <v>0</v>
      </c>
      <c r="V20" s="295">
        <v>0</v>
      </c>
      <c r="W20" s="295">
        <v>0</v>
      </c>
      <c r="X20" s="295">
        <v>0</v>
      </c>
      <c r="Y20" s="295">
        <v>0</v>
      </c>
      <c r="Z20" s="295">
        <v>0</v>
      </c>
      <c r="AA20" s="295">
        <v>0</v>
      </c>
      <c r="AB20" s="295">
        <v>0</v>
      </c>
      <c r="AC20" s="295">
        <v>0</v>
      </c>
      <c r="AD20" s="295">
        <v>0</v>
      </c>
      <c r="AE20" s="295">
        <v>0</v>
      </c>
      <c r="AF20" s="295">
        <v>0</v>
      </c>
      <c r="AG20" s="295">
        <v>0</v>
      </c>
      <c r="AH20" s="291">
        <f t="shared" si="0"/>
        <v>7.5</v>
      </c>
      <c r="AI20" s="292">
        <f t="shared" si="1"/>
        <v>0.72815533980582514</v>
      </c>
    </row>
    <row r="21" spans="1:35" ht="17.25" customHeight="1" x14ac:dyDescent="0.2">
      <c r="A21" s="330">
        <v>332</v>
      </c>
      <c r="B21" s="288" t="s">
        <v>21</v>
      </c>
      <c r="C21" s="289">
        <v>0.9</v>
      </c>
      <c r="D21" s="295">
        <v>0</v>
      </c>
      <c r="E21" s="295">
        <v>0</v>
      </c>
      <c r="F21" s="295">
        <v>0</v>
      </c>
      <c r="G21" s="295">
        <v>0</v>
      </c>
      <c r="H21" s="295">
        <v>0</v>
      </c>
      <c r="I21" s="295">
        <v>0</v>
      </c>
      <c r="J21" s="295">
        <v>0</v>
      </c>
      <c r="K21" s="295">
        <v>0</v>
      </c>
      <c r="L21" s="295">
        <v>0</v>
      </c>
      <c r="M21" s="295">
        <v>0</v>
      </c>
      <c r="N21" s="295">
        <v>0</v>
      </c>
      <c r="O21" s="295">
        <v>0</v>
      </c>
      <c r="P21" s="295">
        <v>0</v>
      </c>
      <c r="Q21" s="295">
        <v>0</v>
      </c>
      <c r="R21" s="295">
        <v>0</v>
      </c>
      <c r="S21" s="295">
        <v>0</v>
      </c>
      <c r="T21" s="295">
        <v>0</v>
      </c>
      <c r="U21" s="295">
        <v>0</v>
      </c>
      <c r="V21" s="295">
        <v>0</v>
      </c>
      <c r="W21" s="295">
        <v>0</v>
      </c>
      <c r="X21" s="295">
        <v>0</v>
      </c>
      <c r="Y21" s="295">
        <v>0</v>
      </c>
      <c r="Z21" s="295">
        <v>0</v>
      </c>
      <c r="AA21" s="295">
        <v>0</v>
      </c>
      <c r="AB21" s="295">
        <v>0</v>
      </c>
      <c r="AC21" s="295">
        <v>0</v>
      </c>
      <c r="AD21" s="295">
        <v>0</v>
      </c>
      <c r="AE21" s="295">
        <v>0</v>
      </c>
      <c r="AF21" s="295">
        <v>0</v>
      </c>
      <c r="AG21" s="295">
        <v>0</v>
      </c>
      <c r="AH21" s="291">
        <f t="shared" si="0"/>
        <v>0</v>
      </c>
      <c r="AI21" s="292">
        <f t="shared" si="1"/>
        <v>0</v>
      </c>
    </row>
    <row r="22" spans="1:35" ht="17.25" customHeight="1" x14ac:dyDescent="0.2">
      <c r="A22" s="330">
        <v>338</v>
      </c>
      <c r="B22" s="288" t="s">
        <v>22</v>
      </c>
      <c r="C22" s="289">
        <v>3.5</v>
      </c>
      <c r="D22" s="295">
        <v>0</v>
      </c>
      <c r="E22" s="295">
        <v>0</v>
      </c>
      <c r="F22" s="295">
        <v>0</v>
      </c>
      <c r="G22" s="295">
        <v>0</v>
      </c>
      <c r="H22" s="295">
        <v>0</v>
      </c>
      <c r="I22" s="295">
        <v>0</v>
      </c>
      <c r="J22" s="295">
        <v>0</v>
      </c>
      <c r="K22" s="295">
        <v>0</v>
      </c>
      <c r="L22" s="295">
        <v>0</v>
      </c>
      <c r="M22" s="295">
        <v>0</v>
      </c>
      <c r="N22" s="295">
        <v>0</v>
      </c>
      <c r="O22" s="295">
        <v>0</v>
      </c>
      <c r="P22" s="295">
        <v>0</v>
      </c>
      <c r="Q22" s="295">
        <v>0</v>
      </c>
      <c r="R22" s="295">
        <v>0</v>
      </c>
      <c r="S22" s="295">
        <v>0</v>
      </c>
      <c r="T22" s="295">
        <v>0</v>
      </c>
      <c r="U22" s="295">
        <v>0</v>
      </c>
      <c r="V22" s="295">
        <v>0</v>
      </c>
      <c r="W22" s="295">
        <v>0</v>
      </c>
      <c r="X22" s="295">
        <v>0</v>
      </c>
      <c r="Y22" s="295">
        <v>0</v>
      </c>
      <c r="Z22" s="295">
        <v>0</v>
      </c>
      <c r="AA22" s="295">
        <v>0</v>
      </c>
      <c r="AB22" s="295">
        <v>0</v>
      </c>
      <c r="AC22" s="295">
        <v>0</v>
      </c>
      <c r="AD22" s="295">
        <v>0</v>
      </c>
      <c r="AE22" s="295">
        <v>0</v>
      </c>
      <c r="AF22" s="295">
        <v>0</v>
      </c>
      <c r="AG22" s="295">
        <v>0</v>
      </c>
      <c r="AH22" s="291">
        <f t="shared" si="0"/>
        <v>0</v>
      </c>
      <c r="AI22" s="292">
        <f t="shared" si="1"/>
        <v>0</v>
      </c>
    </row>
    <row r="23" spans="1:35" ht="17.25" customHeight="1" x14ac:dyDescent="0.2">
      <c r="A23" s="330">
        <v>370</v>
      </c>
      <c r="B23" s="296" t="s">
        <v>23</v>
      </c>
      <c r="C23" s="289">
        <v>3.5</v>
      </c>
      <c r="D23" s="295">
        <v>0</v>
      </c>
      <c r="E23" s="295">
        <v>0</v>
      </c>
      <c r="F23" s="295">
        <v>0</v>
      </c>
      <c r="G23" s="295">
        <v>0</v>
      </c>
      <c r="H23" s="295">
        <v>0</v>
      </c>
      <c r="I23" s="295">
        <v>0</v>
      </c>
      <c r="J23" s="295">
        <v>0</v>
      </c>
      <c r="K23" s="295">
        <v>0</v>
      </c>
      <c r="L23" s="295">
        <v>0</v>
      </c>
      <c r="M23" s="295">
        <v>0</v>
      </c>
      <c r="N23" s="295">
        <v>0</v>
      </c>
      <c r="O23" s="295">
        <v>0</v>
      </c>
      <c r="P23" s="295">
        <v>0</v>
      </c>
      <c r="Q23" s="295">
        <v>0</v>
      </c>
      <c r="R23" s="295">
        <v>0</v>
      </c>
      <c r="S23" s="295">
        <v>0</v>
      </c>
      <c r="T23" s="295">
        <v>0</v>
      </c>
      <c r="U23" s="295">
        <v>0</v>
      </c>
      <c r="V23" s="295">
        <v>0</v>
      </c>
      <c r="W23" s="295">
        <v>0</v>
      </c>
      <c r="X23" s="295">
        <v>0</v>
      </c>
      <c r="Y23" s="295">
        <v>0</v>
      </c>
      <c r="Z23" s="295">
        <v>0</v>
      </c>
      <c r="AA23" s="295">
        <v>0</v>
      </c>
      <c r="AB23" s="295">
        <v>0</v>
      </c>
      <c r="AC23" s="295">
        <v>0</v>
      </c>
      <c r="AD23" s="295">
        <v>0</v>
      </c>
      <c r="AE23" s="295">
        <v>0</v>
      </c>
      <c r="AF23" s="295">
        <v>0</v>
      </c>
      <c r="AG23" s="295">
        <v>0</v>
      </c>
      <c r="AH23" s="291">
        <f t="shared" si="0"/>
        <v>0</v>
      </c>
      <c r="AI23" s="292">
        <f t="shared" si="1"/>
        <v>0</v>
      </c>
    </row>
    <row r="24" spans="1:35" ht="17.25" customHeight="1" x14ac:dyDescent="0.2">
      <c r="A24" s="330">
        <v>377</v>
      </c>
      <c r="B24" s="288" t="s">
        <v>24</v>
      </c>
      <c r="C24" s="289">
        <v>7.1</v>
      </c>
      <c r="D24" s="295">
        <v>0</v>
      </c>
      <c r="E24" s="295">
        <v>0</v>
      </c>
      <c r="F24" s="295">
        <v>0</v>
      </c>
      <c r="G24" s="295">
        <v>0</v>
      </c>
      <c r="H24" s="295">
        <v>0</v>
      </c>
      <c r="I24" s="295">
        <v>0</v>
      </c>
      <c r="J24" s="295">
        <v>0</v>
      </c>
      <c r="K24" s="295">
        <v>0</v>
      </c>
      <c r="L24" s="295">
        <v>0</v>
      </c>
      <c r="M24" s="295">
        <v>0</v>
      </c>
      <c r="N24" s="295">
        <v>0</v>
      </c>
      <c r="O24" s="295">
        <v>0</v>
      </c>
      <c r="P24" s="295">
        <v>0</v>
      </c>
      <c r="Q24" s="295">
        <v>0</v>
      </c>
      <c r="R24" s="295">
        <v>0</v>
      </c>
      <c r="S24" s="295">
        <v>0</v>
      </c>
      <c r="T24" s="295">
        <v>0</v>
      </c>
      <c r="U24" s="295">
        <v>0</v>
      </c>
      <c r="V24" s="295">
        <v>0</v>
      </c>
      <c r="W24" s="295">
        <v>0</v>
      </c>
      <c r="X24" s="295">
        <v>0</v>
      </c>
      <c r="Y24" s="295">
        <v>0</v>
      </c>
      <c r="Z24" s="295">
        <v>0</v>
      </c>
      <c r="AA24" s="295">
        <v>0</v>
      </c>
      <c r="AB24" s="295">
        <v>0</v>
      </c>
      <c r="AC24" s="295">
        <v>0</v>
      </c>
      <c r="AD24" s="295">
        <v>0</v>
      </c>
      <c r="AE24" s="295">
        <v>0</v>
      </c>
      <c r="AF24" s="295">
        <v>0</v>
      </c>
      <c r="AG24" s="295">
        <v>0</v>
      </c>
      <c r="AH24" s="291">
        <f t="shared" si="0"/>
        <v>0</v>
      </c>
      <c r="AI24" s="292">
        <f t="shared" si="1"/>
        <v>0</v>
      </c>
    </row>
    <row r="25" spans="1:35" ht="17.25" customHeight="1" x14ac:dyDescent="0.2">
      <c r="A25" s="330">
        <v>394</v>
      </c>
      <c r="B25" s="288" t="s">
        <v>25</v>
      </c>
      <c r="C25" s="289">
        <v>1.1000000000000001</v>
      </c>
      <c r="D25" s="295">
        <v>0</v>
      </c>
      <c r="E25" s="295">
        <v>0</v>
      </c>
      <c r="F25" s="295">
        <v>0</v>
      </c>
      <c r="G25" s="295">
        <v>0</v>
      </c>
      <c r="H25" s="295">
        <v>0</v>
      </c>
      <c r="I25" s="295">
        <v>0</v>
      </c>
      <c r="J25" s="295">
        <v>0</v>
      </c>
      <c r="K25" s="295">
        <v>0</v>
      </c>
      <c r="L25" s="295">
        <v>0</v>
      </c>
      <c r="M25" s="295">
        <v>0</v>
      </c>
      <c r="N25" s="295">
        <v>0</v>
      </c>
      <c r="O25" s="295">
        <v>0</v>
      </c>
      <c r="P25" s="295">
        <v>0</v>
      </c>
      <c r="Q25" s="295">
        <v>0</v>
      </c>
      <c r="R25" s="295">
        <v>0</v>
      </c>
      <c r="S25" s="295">
        <v>0</v>
      </c>
      <c r="T25" s="295">
        <v>0</v>
      </c>
      <c r="U25" s="295">
        <v>0</v>
      </c>
      <c r="V25" s="295">
        <v>0</v>
      </c>
      <c r="W25" s="295">
        <v>0</v>
      </c>
      <c r="X25" s="295">
        <v>0</v>
      </c>
      <c r="Y25" s="295">
        <v>0</v>
      </c>
      <c r="Z25" s="295">
        <v>0</v>
      </c>
      <c r="AA25" s="295">
        <v>0</v>
      </c>
      <c r="AB25" s="295">
        <v>0</v>
      </c>
      <c r="AC25" s="295">
        <v>0</v>
      </c>
      <c r="AD25" s="295">
        <v>0</v>
      </c>
      <c r="AE25" s="295">
        <v>0</v>
      </c>
      <c r="AF25" s="295">
        <v>0</v>
      </c>
      <c r="AG25" s="295">
        <v>0</v>
      </c>
      <c r="AH25" s="291">
        <f t="shared" si="0"/>
        <v>0</v>
      </c>
      <c r="AI25" s="292">
        <f t="shared" si="1"/>
        <v>0</v>
      </c>
    </row>
    <row r="26" spans="1:35" ht="17.25" customHeight="1" x14ac:dyDescent="0.2">
      <c r="A26" s="330">
        <v>429</v>
      </c>
      <c r="B26" s="288" t="s">
        <v>26</v>
      </c>
      <c r="C26" s="289">
        <v>3.5</v>
      </c>
      <c r="D26" s="295">
        <v>0</v>
      </c>
      <c r="E26" s="295">
        <v>0</v>
      </c>
      <c r="F26" s="295">
        <v>0</v>
      </c>
      <c r="G26" s="295">
        <v>0</v>
      </c>
      <c r="H26" s="295">
        <v>0</v>
      </c>
      <c r="I26" s="295">
        <v>0</v>
      </c>
      <c r="J26" s="295">
        <v>0</v>
      </c>
      <c r="K26" s="295">
        <v>0</v>
      </c>
      <c r="L26" s="295">
        <v>0</v>
      </c>
      <c r="M26" s="295">
        <v>0</v>
      </c>
      <c r="N26" s="295">
        <v>0</v>
      </c>
      <c r="O26" s="295">
        <v>0</v>
      </c>
      <c r="P26" s="295">
        <v>0</v>
      </c>
      <c r="Q26" s="295">
        <v>0</v>
      </c>
      <c r="R26" s="295">
        <v>0</v>
      </c>
      <c r="S26" s="295">
        <v>0</v>
      </c>
      <c r="T26" s="295">
        <v>0</v>
      </c>
      <c r="U26" s="295">
        <v>0</v>
      </c>
      <c r="V26" s="295">
        <v>0</v>
      </c>
      <c r="W26" s="295">
        <v>0</v>
      </c>
      <c r="X26" s="295">
        <v>0</v>
      </c>
      <c r="Y26" s="295">
        <v>0</v>
      </c>
      <c r="Z26" s="295">
        <v>0</v>
      </c>
      <c r="AA26" s="295">
        <v>0</v>
      </c>
      <c r="AB26" s="295">
        <v>0</v>
      </c>
      <c r="AC26" s="295">
        <v>0</v>
      </c>
      <c r="AD26" s="295">
        <v>0</v>
      </c>
      <c r="AE26" s="295">
        <v>0</v>
      </c>
      <c r="AF26" s="295">
        <v>0</v>
      </c>
      <c r="AG26" s="295">
        <v>0</v>
      </c>
      <c r="AH26" s="291">
        <f t="shared" si="0"/>
        <v>0</v>
      </c>
      <c r="AI26" s="292">
        <f t="shared" si="1"/>
        <v>0</v>
      </c>
    </row>
    <row r="27" spans="1:35" ht="17.25" hidden="1" customHeight="1" x14ac:dyDescent="0.2">
      <c r="A27" s="330">
        <v>430</v>
      </c>
      <c r="B27" s="288" t="s">
        <v>27</v>
      </c>
      <c r="C27" s="289">
        <v>1.9</v>
      </c>
      <c r="D27" s="295">
        <v>0</v>
      </c>
      <c r="E27" s="295">
        <v>0</v>
      </c>
      <c r="F27" s="295">
        <v>0</v>
      </c>
      <c r="G27" s="295">
        <v>0</v>
      </c>
      <c r="H27" s="295">
        <v>0</v>
      </c>
      <c r="I27" s="295">
        <v>0</v>
      </c>
      <c r="J27" s="295">
        <v>0</v>
      </c>
      <c r="K27" s="295">
        <v>0</v>
      </c>
      <c r="L27" s="295">
        <v>0</v>
      </c>
      <c r="M27" s="295">
        <v>0</v>
      </c>
      <c r="N27" s="295">
        <v>0</v>
      </c>
      <c r="O27" s="295">
        <v>0</v>
      </c>
      <c r="P27" s="295">
        <v>0</v>
      </c>
      <c r="Q27" s="295">
        <v>0</v>
      </c>
      <c r="R27" s="295">
        <v>0</v>
      </c>
      <c r="S27" s="295">
        <v>0</v>
      </c>
      <c r="T27" s="295">
        <v>0</v>
      </c>
      <c r="U27" s="295">
        <v>0</v>
      </c>
      <c r="V27" s="295">
        <v>0</v>
      </c>
      <c r="W27" s="295">
        <v>0</v>
      </c>
      <c r="X27" s="295">
        <v>0</v>
      </c>
      <c r="Y27" s="295">
        <v>0</v>
      </c>
      <c r="Z27" s="295">
        <v>0</v>
      </c>
      <c r="AA27" s="295">
        <v>0</v>
      </c>
      <c r="AB27" s="295">
        <v>0</v>
      </c>
      <c r="AC27" s="295">
        <v>0</v>
      </c>
      <c r="AD27" s="295">
        <v>0</v>
      </c>
      <c r="AE27" s="295">
        <v>0</v>
      </c>
      <c r="AF27" s="295">
        <v>0</v>
      </c>
      <c r="AG27" s="295">
        <v>0</v>
      </c>
      <c r="AH27" s="291">
        <f t="shared" si="0"/>
        <v>0</v>
      </c>
      <c r="AI27" s="292">
        <f t="shared" si="1"/>
        <v>0</v>
      </c>
    </row>
    <row r="28" spans="1:35" ht="17.25" customHeight="1" x14ac:dyDescent="0.2">
      <c r="A28" s="330">
        <v>440</v>
      </c>
      <c r="B28" s="288" t="s">
        <v>29</v>
      </c>
      <c r="C28" s="289">
        <v>2.6</v>
      </c>
      <c r="D28" s="295">
        <v>0</v>
      </c>
      <c r="E28" s="295">
        <v>0</v>
      </c>
      <c r="F28" s="295">
        <v>0</v>
      </c>
      <c r="G28" s="295">
        <v>0</v>
      </c>
      <c r="H28" s="295">
        <v>0</v>
      </c>
      <c r="I28" s="295">
        <v>0</v>
      </c>
      <c r="J28" s="295">
        <v>0</v>
      </c>
      <c r="K28" s="295">
        <v>0</v>
      </c>
      <c r="L28" s="295">
        <v>0</v>
      </c>
      <c r="M28" s="295">
        <v>0</v>
      </c>
      <c r="N28" s="295">
        <v>0</v>
      </c>
      <c r="O28" s="295">
        <v>0</v>
      </c>
      <c r="P28" s="295">
        <v>0</v>
      </c>
      <c r="Q28" s="295">
        <v>0</v>
      </c>
      <c r="R28" s="295">
        <v>0</v>
      </c>
      <c r="S28" s="295">
        <v>0</v>
      </c>
      <c r="T28" s="295">
        <v>0</v>
      </c>
      <c r="U28" s="295">
        <v>0</v>
      </c>
      <c r="V28" s="295">
        <v>0</v>
      </c>
      <c r="W28" s="295">
        <v>0</v>
      </c>
      <c r="X28" s="295">
        <v>0</v>
      </c>
      <c r="Y28" s="295">
        <v>0</v>
      </c>
      <c r="Z28" s="295">
        <v>0</v>
      </c>
      <c r="AA28" s="295">
        <v>0</v>
      </c>
      <c r="AB28" s="295">
        <v>0</v>
      </c>
      <c r="AC28" s="295">
        <v>0</v>
      </c>
      <c r="AD28" s="295">
        <v>0</v>
      </c>
      <c r="AE28" s="295">
        <v>0</v>
      </c>
      <c r="AF28" s="295">
        <v>0</v>
      </c>
      <c r="AG28" s="295">
        <v>0</v>
      </c>
      <c r="AH28" s="291">
        <f t="shared" si="0"/>
        <v>0</v>
      </c>
      <c r="AI28" s="292">
        <f t="shared" si="1"/>
        <v>0</v>
      </c>
    </row>
    <row r="29" spans="1:35" ht="17.25" customHeight="1" x14ac:dyDescent="0.2">
      <c r="A29" s="330">
        <v>477</v>
      </c>
      <c r="B29" s="288" t="s">
        <v>30</v>
      </c>
      <c r="C29" s="289">
        <v>7.7</v>
      </c>
      <c r="D29" s="295">
        <v>0</v>
      </c>
      <c r="E29" s="295">
        <v>0</v>
      </c>
      <c r="F29" s="295">
        <v>0</v>
      </c>
      <c r="G29" s="295">
        <v>0</v>
      </c>
      <c r="H29" s="295">
        <v>0</v>
      </c>
      <c r="I29" s="295">
        <v>0</v>
      </c>
      <c r="J29" s="295">
        <v>0</v>
      </c>
      <c r="K29" s="295">
        <v>0</v>
      </c>
      <c r="L29" s="295">
        <v>0</v>
      </c>
      <c r="M29" s="295">
        <v>0</v>
      </c>
      <c r="N29" s="295">
        <v>0</v>
      </c>
      <c r="O29" s="295">
        <v>0</v>
      </c>
      <c r="P29" s="295">
        <v>0</v>
      </c>
      <c r="Q29" s="295">
        <v>0</v>
      </c>
      <c r="R29" s="295">
        <v>0</v>
      </c>
      <c r="S29" s="295">
        <v>0</v>
      </c>
      <c r="T29" s="295">
        <v>0</v>
      </c>
      <c r="U29" s="295">
        <v>0</v>
      </c>
      <c r="V29" s="295">
        <v>0</v>
      </c>
      <c r="W29" s="295">
        <v>0</v>
      </c>
      <c r="X29" s="295">
        <v>0.4</v>
      </c>
      <c r="Y29" s="295">
        <v>0</v>
      </c>
      <c r="Z29" s="295">
        <v>0</v>
      </c>
      <c r="AA29" s="295">
        <v>0</v>
      </c>
      <c r="AB29" s="295">
        <v>0</v>
      </c>
      <c r="AC29" s="295">
        <v>0</v>
      </c>
      <c r="AD29" s="295">
        <v>0</v>
      </c>
      <c r="AE29" s="295">
        <v>0</v>
      </c>
      <c r="AF29" s="295">
        <v>0</v>
      </c>
      <c r="AG29" s="295">
        <v>0</v>
      </c>
      <c r="AH29" s="291">
        <f t="shared" si="0"/>
        <v>0.4</v>
      </c>
      <c r="AI29" s="292">
        <f t="shared" si="1"/>
        <v>5.1948051948051951E-2</v>
      </c>
    </row>
    <row r="30" spans="1:35" ht="17.25" customHeight="1" x14ac:dyDescent="0.2">
      <c r="A30" s="330">
        <v>572</v>
      </c>
      <c r="B30" s="296" t="s">
        <v>31</v>
      </c>
      <c r="C30" s="289">
        <v>2.4</v>
      </c>
      <c r="D30" s="295">
        <v>0</v>
      </c>
      <c r="E30" s="295">
        <v>0</v>
      </c>
      <c r="F30" s="295">
        <v>0</v>
      </c>
      <c r="G30" s="295">
        <v>0</v>
      </c>
      <c r="H30" s="295">
        <v>0</v>
      </c>
      <c r="I30" s="295">
        <v>0</v>
      </c>
      <c r="J30" s="295">
        <v>0</v>
      </c>
      <c r="K30" s="295">
        <v>0</v>
      </c>
      <c r="L30" s="295">
        <v>0</v>
      </c>
      <c r="M30" s="295">
        <v>0</v>
      </c>
      <c r="N30" s="295">
        <v>0</v>
      </c>
      <c r="O30" s="295">
        <v>0</v>
      </c>
      <c r="P30" s="295">
        <v>0</v>
      </c>
      <c r="Q30" s="295">
        <v>0</v>
      </c>
      <c r="R30" s="295">
        <v>0</v>
      </c>
      <c r="S30" s="295">
        <v>0</v>
      </c>
      <c r="T30" s="295">
        <v>0</v>
      </c>
      <c r="U30" s="295">
        <v>0</v>
      </c>
      <c r="V30" s="295">
        <v>0</v>
      </c>
      <c r="W30" s="295">
        <v>0</v>
      </c>
      <c r="X30" s="295">
        <v>0</v>
      </c>
      <c r="Y30" s="295">
        <v>0</v>
      </c>
      <c r="Z30" s="295">
        <v>0</v>
      </c>
      <c r="AA30" s="295">
        <v>0</v>
      </c>
      <c r="AB30" s="295">
        <v>0</v>
      </c>
      <c r="AC30" s="295">
        <v>0</v>
      </c>
      <c r="AD30" s="295">
        <v>0</v>
      </c>
      <c r="AE30" s="295">
        <v>0</v>
      </c>
      <c r="AF30" s="295">
        <v>0</v>
      </c>
      <c r="AG30" s="295">
        <v>0</v>
      </c>
      <c r="AH30" s="291">
        <f t="shared" si="0"/>
        <v>0</v>
      </c>
      <c r="AI30" s="292">
        <f t="shared" si="1"/>
        <v>0</v>
      </c>
    </row>
    <row r="31" spans="1:35" ht="17.25" customHeight="1" x14ac:dyDescent="0.2">
      <c r="A31" s="330">
        <v>592</v>
      </c>
      <c r="B31" s="288" t="s">
        <v>32</v>
      </c>
      <c r="C31" s="289">
        <v>6.5</v>
      </c>
      <c r="D31" s="295">
        <v>0</v>
      </c>
      <c r="E31" s="295">
        <v>0</v>
      </c>
      <c r="F31" s="295">
        <v>0</v>
      </c>
      <c r="G31" s="295">
        <v>0</v>
      </c>
      <c r="H31" s="295">
        <v>0</v>
      </c>
      <c r="I31" s="295">
        <v>0</v>
      </c>
      <c r="J31" s="295">
        <v>0</v>
      </c>
      <c r="K31" s="295">
        <v>0</v>
      </c>
      <c r="L31" s="295">
        <v>0</v>
      </c>
      <c r="M31" s="295">
        <v>0</v>
      </c>
      <c r="N31" s="295">
        <v>0</v>
      </c>
      <c r="O31" s="295">
        <v>0</v>
      </c>
      <c r="P31" s="295">
        <v>0</v>
      </c>
      <c r="Q31" s="295">
        <v>0</v>
      </c>
      <c r="R31" s="295">
        <v>0</v>
      </c>
      <c r="S31" s="295">
        <v>0</v>
      </c>
      <c r="T31" s="295">
        <v>0</v>
      </c>
      <c r="U31" s="295">
        <v>0</v>
      </c>
      <c r="V31" s="295">
        <v>0</v>
      </c>
      <c r="W31" s="295">
        <v>0</v>
      </c>
      <c r="X31" s="295">
        <v>0</v>
      </c>
      <c r="Y31" s="295">
        <v>0</v>
      </c>
      <c r="Z31" s="295">
        <v>0</v>
      </c>
      <c r="AA31" s="295">
        <v>0</v>
      </c>
      <c r="AB31" s="295">
        <v>0</v>
      </c>
      <c r="AC31" s="295">
        <v>0</v>
      </c>
      <c r="AD31" s="295">
        <v>0</v>
      </c>
      <c r="AE31" s="295">
        <v>0</v>
      </c>
      <c r="AF31" s="295">
        <v>0</v>
      </c>
      <c r="AG31" s="295">
        <v>0</v>
      </c>
      <c r="AH31" s="291">
        <f t="shared" si="0"/>
        <v>0</v>
      </c>
      <c r="AI31" s="292">
        <f t="shared" si="1"/>
        <v>0</v>
      </c>
    </row>
    <row r="32" spans="1:35" ht="17.25" customHeight="1" x14ac:dyDescent="0.2">
      <c r="A32" s="330">
        <v>602</v>
      </c>
      <c r="B32" s="288" t="s">
        <v>33</v>
      </c>
      <c r="C32" s="289">
        <v>4.8</v>
      </c>
      <c r="D32" s="295">
        <v>0</v>
      </c>
      <c r="E32" s="295">
        <v>0</v>
      </c>
      <c r="F32" s="295">
        <v>0</v>
      </c>
      <c r="G32" s="295">
        <v>0</v>
      </c>
      <c r="H32" s="295">
        <v>0</v>
      </c>
      <c r="I32" s="295">
        <v>0</v>
      </c>
      <c r="J32" s="295">
        <v>0</v>
      </c>
      <c r="K32" s="295">
        <v>0</v>
      </c>
      <c r="L32" s="295">
        <v>0</v>
      </c>
      <c r="M32" s="295">
        <v>0</v>
      </c>
      <c r="N32" s="295">
        <v>0</v>
      </c>
      <c r="O32" s="295">
        <v>0</v>
      </c>
      <c r="P32" s="295">
        <v>0</v>
      </c>
      <c r="Q32" s="295">
        <v>0</v>
      </c>
      <c r="R32" s="295">
        <v>0</v>
      </c>
      <c r="S32" s="295">
        <v>0</v>
      </c>
      <c r="T32" s="295">
        <v>0</v>
      </c>
      <c r="U32" s="295">
        <v>0</v>
      </c>
      <c r="V32" s="295">
        <v>0</v>
      </c>
      <c r="W32" s="295">
        <v>0</v>
      </c>
      <c r="X32" s="295">
        <v>0</v>
      </c>
      <c r="Y32" s="295">
        <v>0</v>
      </c>
      <c r="Z32" s="295">
        <v>0</v>
      </c>
      <c r="AA32" s="295">
        <v>0</v>
      </c>
      <c r="AB32" s="295">
        <v>0</v>
      </c>
      <c r="AC32" s="295">
        <v>0</v>
      </c>
      <c r="AD32" s="295">
        <v>0</v>
      </c>
      <c r="AE32" s="295">
        <v>0</v>
      </c>
      <c r="AF32" s="295">
        <v>0</v>
      </c>
      <c r="AG32" s="295">
        <v>0</v>
      </c>
      <c r="AH32" s="291">
        <f t="shared" si="0"/>
        <v>0</v>
      </c>
      <c r="AI32" s="292">
        <f t="shared" si="1"/>
        <v>0</v>
      </c>
    </row>
    <row r="33" spans="1:35" ht="17.25" customHeight="1" x14ac:dyDescent="0.2">
      <c r="A33" s="330">
        <v>633</v>
      </c>
      <c r="B33" s="288" t="s">
        <v>34</v>
      </c>
      <c r="C33" s="289">
        <v>4</v>
      </c>
      <c r="D33" s="295">
        <v>0</v>
      </c>
      <c r="E33" s="295">
        <v>0</v>
      </c>
      <c r="F33" s="295">
        <v>0</v>
      </c>
      <c r="G33" s="295">
        <v>0</v>
      </c>
      <c r="H33" s="295">
        <v>0</v>
      </c>
      <c r="I33" s="295">
        <v>0</v>
      </c>
      <c r="J33" s="295">
        <v>0</v>
      </c>
      <c r="K33" s="295">
        <v>0</v>
      </c>
      <c r="L33" s="295">
        <v>0</v>
      </c>
      <c r="M33" s="295">
        <v>0</v>
      </c>
      <c r="N33" s="295">
        <v>0</v>
      </c>
      <c r="O33" s="295">
        <v>0</v>
      </c>
      <c r="P33" s="295">
        <v>0</v>
      </c>
      <c r="Q33" s="295">
        <v>0</v>
      </c>
      <c r="R33" s="295">
        <v>0</v>
      </c>
      <c r="S33" s="295">
        <v>0</v>
      </c>
      <c r="T33" s="295">
        <v>0</v>
      </c>
      <c r="U33" s="295">
        <v>0</v>
      </c>
      <c r="V33" s="295">
        <v>0</v>
      </c>
      <c r="W33" s="295">
        <v>0</v>
      </c>
      <c r="X33" s="295">
        <v>0</v>
      </c>
      <c r="Y33" s="295">
        <v>0</v>
      </c>
      <c r="Z33" s="295">
        <v>0</v>
      </c>
      <c r="AA33" s="295">
        <v>0</v>
      </c>
      <c r="AB33" s="295">
        <v>0</v>
      </c>
      <c r="AC33" s="295">
        <v>0</v>
      </c>
      <c r="AD33" s="295">
        <v>0</v>
      </c>
      <c r="AE33" s="295">
        <v>0</v>
      </c>
      <c r="AF33" s="295">
        <v>0</v>
      </c>
      <c r="AG33" s="295">
        <v>0</v>
      </c>
      <c r="AH33" s="291">
        <f t="shared" si="0"/>
        <v>0</v>
      </c>
      <c r="AI33" s="292">
        <f t="shared" si="1"/>
        <v>0</v>
      </c>
    </row>
    <row r="34" spans="1:35" ht="17.25" hidden="1" customHeight="1" x14ac:dyDescent="0.2">
      <c r="A34" s="330">
        <v>640</v>
      </c>
      <c r="B34" s="296" t="s">
        <v>70</v>
      </c>
      <c r="C34" s="289">
        <v>8.6</v>
      </c>
      <c r="D34" s="295">
        <v>0</v>
      </c>
      <c r="E34" s="295">
        <v>0</v>
      </c>
      <c r="F34" s="295">
        <v>0</v>
      </c>
      <c r="G34" s="295">
        <v>0</v>
      </c>
      <c r="H34" s="295">
        <v>0</v>
      </c>
      <c r="I34" s="295">
        <v>0</v>
      </c>
      <c r="J34" s="295">
        <v>0</v>
      </c>
      <c r="K34" s="295">
        <v>0</v>
      </c>
      <c r="L34" s="295">
        <v>0</v>
      </c>
      <c r="M34" s="295">
        <v>0</v>
      </c>
      <c r="N34" s="295">
        <v>0</v>
      </c>
      <c r="O34" s="295">
        <v>0</v>
      </c>
      <c r="P34" s="295">
        <v>0</v>
      </c>
      <c r="Q34" s="295">
        <v>0</v>
      </c>
      <c r="R34" s="295">
        <v>0</v>
      </c>
      <c r="S34" s="295">
        <v>0</v>
      </c>
      <c r="T34" s="295">
        <v>0</v>
      </c>
      <c r="U34" s="295">
        <v>0</v>
      </c>
      <c r="V34" s="295">
        <v>0</v>
      </c>
      <c r="W34" s="295">
        <v>0</v>
      </c>
      <c r="X34" s="295">
        <v>0</v>
      </c>
      <c r="Y34" s="295">
        <v>0</v>
      </c>
      <c r="Z34" s="295">
        <v>0</v>
      </c>
      <c r="AA34" s="295">
        <v>0</v>
      </c>
      <c r="AB34" s="295">
        <v>0</v>
      </c>
      <c r="AC34" s="295">
        <v>0</v>
      </c>
      <c r="AD34" s="295">
        <v>0</v>
      </c>
      <c r="AE34" s="295">
        <v>0</v>
      </c>
      <c r="AF34" s="295">
        <v>0</v>
      </c>
      <c r="AG34" s="295">
        <v>0</v>
      </c>
      <c r="AH34" s="291">
        <f t="shared" si="0"/>
        <v>0</v>
      </c>
      <c r="AI34" s="292">
        <f t="shared" si="1"/>
        <v>0</v>
      </c>
    </row>
    <row r="35" spans="1:35" ht="17.25" customHeight="1" x14ac:dyDescent="0.2">
      <c r="A35" s="330">
        <v>660</v>
      </c>
      <c r="B35" s="296" t="s">
        <v>35</v>
      </c>
      <c r="C35" s="289">
        <v>5.7</v>
      </c>
      <c r="D35" s="295">
        <v>0</v>
      </c>
      <c r="E35" s="295">
        <v>0</v>
      </c>
      <c r="F35" s="295">
        <v>0</v>
      </c>
      <c r="G35" s="295">
        <v>0</v>
      </c>
      <c r="H35" s="295">
        <v>0</v>
      </c>
      <c r="I35" s="295">
        <v>0</v>
      </c>
      <c r="J35" s="295">
        <v>0</v>
      </c>
      <c r="K35" s="295">
        <v>0</v>
      </c>
      <c r="L35" s="295">
        <v>0</v>
      </c>
      <c r="M35" s="295">
        <v>0</v>
      </c>
      <c r="N35" s="295">
        <v>0</v>
      </c>
      <c r="O35" s="295">
        <v>0</v>
      </c>
      <c r="P35" s="295">
        <v>0</v>
      </c>
      <c r="Q35" s="295">
        <v>0</v>
      </c>
      <c r="R35" s="295">
        <v>0</v>
      </c>
      <c r="S35" s="295">
        <v>0</v>
      </c>
      <c r="T35" s="295">
        <v>0</v>
      </c>
      <c r="U35" s="295">
        <v>0</v>
      </c>
      <c r="V35" s="295">
        <v>0</v>
      </c>
      <c r="W35" s="295">
        <v>0</v>
      </c>
      <c r="X35" s="295">
        <v>0</v>
      </c>
      <c r="Y35" s="295">
        <v>0</v>
      </c>
      <c r="Z35" s="295">
        <v>0</v>
      </c>
      <c r="AA35" s="295">
        <v>0</v>
      </c>
      <c r="AB35" s="295">
        <v>0</v>
      </c>
      <c r="AC35" s="295">
        <v>0</v>
      </c>
      <c r="AD35" s="295">
        <v>0</v>
      </c>
      <c r="AE35" s="295">
        <v>0</v>
      </c>
      <c r="AF35" s="295">
        <v>0</v>
      </c>
      <c r="AG35" s="295">
        <v>1.2</v>
      </c>
      <c r="AH35" s="291">
        <f t="shared" si="0"/>
        <v>1.2</v>
      </c>
      <c r="AI35" s="292">
        <f t="shared" si="1"/>
        <v>0.21052631578947367</v>
      </c>
    </row>
    <row r="36" spans="1:35" ht="17.25" customHeight="1" x14ac:dyDescent="0.2">
      <c r="A36" s="330">
        <v>666</v>
      </c>
      <c r="B36" s="288" t="s">
        <v>36</v>
      </c>
      <c r="C36" s="289">
        <v>6</v>
      </c>
      <c r="D36" s="295">
        <v>0</v>
      </c>
      <c r="E36" s="295">
        <v>0</v>
      </c>
      <c r="F36" s="295">
        <v>0</v>
      </c>
      <c r="G36" s="295">
        <v>0</v>
      </c>
      <c r="H36" s="295">
        <v>0</v>
      </c>
      <c r="I36" s="295">
        <v>0</v>
      </c>
      <c r="J36" s="295">
        <v>0</v>
      </c>
      <c r="K36" s="295">
        <v>0</v>
      </c>
      <c r="L36" s="295">
        <v>0</v>
      </c>
      <c r="M36" s="295">
        <v>0</v>
      </c>
      <c r="N36" s="295">
        <v>0</v>
      </c>
      <c r="O36" s="295">
        <v>0</v>
      </c>
      <c r="P36" s="295">
        <v>0</v>
      </c>
      <c r="Q36" s="295">
        <v>0</v>
      </c>
      <c r="R36" s="295">
        <v>0</v>
      </c>
      <c r="S36" s="295">
        <v>0</v>
      </c>
      <c r="T36" s="295">
        <v>0</v>
      </c>
      <c r="U36" s="295">
        <v>0</v>
      </c>
      <c r="V36" s="295">
        <v>0</v>
      </c>
      <c r="W36" s="295">
        <v>0</v>
      </c>
      <c r="X36" s="295">
        <v>0</v>
      </c>
      <c r="Y36" s="295">
        <v>0</v>
      </c>
      <c r="Z36" s="295">
        <v>0</v>
      </c>
      <c r="AA36" s="295">
        <v>0</v>
      </c>
      <c r="AB36" s="295">
        <v>0</v>
      </c>
      <c r="AC36" s="295">
        <v>0</v>
      </c>
      <c r="AD36" s="295">
        <v>0</v>
      </c>
      <c r="AE36" s="295">
        <v>0</v>
      </c>
      <c r="AF36" s="295">
        <v>0.1</v>
      </c>
      <c r="AG36" s="295">
        <v>0</v>
      </c>
      <c r="AH36" s="291">
        <f t="shared" si="0"/>
        <v>0.1</v>
      </c>
      <c r="AI36" s="292">
        <f t="shared" si="1"/>
        <v>1.6666666666666666E-2</v>
      </c>
    </row>
    <row r="37" spans="1:35" ht="17.25" customHeight="1" x14ac:dyDescent="0.2">
      <c r="A37" s="330">
        <v>690</v>
      </c>
      <c r="B37" s="288" t="s">
        <v>37</v>
      </c>
      <c r="C37" s="289">
        <v>4.9000000000000004</v>
      </c>
      <c r="D37" s="295">
        <v>0.5</v>
      </c>
      <c r="E37" s="295">
        <v>0</v>
      </c>
      <c r="F37" s="295">
        <v>0</v>
      </c>
      <c r="G37" s="295">
        <v>0</v>
      </c>
      <c r="H37" s="295">
        <v>0</v>
      </c>
      <c r="I37" s="295">
        <v>0</v>
      </c>
      <c r="J37" s="295">
        <v>0</v>
      </c>
      <c r="K37" s="295">
        <v>0</v>
      </c>
      <c r="L37" s="295">
        <v>0</v>
      </c>
      <c r="M37" s="295">
        <v>0</v>
      </c>
      <c r="N37" s="295">
        <v>0</v>
      </c>
      <c r="O37" s="295">
        <v>0</v>
      </c>
      <c r="P37" s="295">
        <v>0</v>
      </c>
      <c r="Q37" s="295">
        <v>0</v>
      </c>
      <c r="R37" s="295">
        <v>0</v>
      </c>
      <c r="S37" s="295">
        <v>0</v>
      </c>
      <c r="T37" s="295">
        <v>0</v>
      </c>
      <c r="U37" s="295">
        <v>0</v>
      </c>
      <c r="V37" s="295">
        <v>0</v>
      </c>
      <c r="W37" s="295">
        <v>0</v>
      </c>
      <c r="X37" s="295">
        <v>0</v>
      </c>
      <c r="Y37" s="295">
        <v>0</v>
      </c>
      <c r="Z37" s="295">
        <v>0</v>
      </c>
      <c r="AA37" s="295">
        <v>0</v>
      </c>
      <c r="AB37" s="295">
        <v>0</v>
      </c>
      <c r="AC37" s="295">
        <v>0</v>
      </c>
      <c r="AD37" s="295">
        <v>0</v>
      </c>
      <c r="AE37" s="295">
        <v>0</v>
      </c>
      <c r="AF37" s="295">
        <v>0</v>
      </c>
      <c r="AG37" s="295">
        <v>19.8</v>
      </c>
      <c r="AH37" s="291">
        <f t="shared" si="0"/>
        <v>20.3</v>
      </c>
      <c r="AI37" s="292">
        <f t="shared" si="1"/>
        <v>4.1428571428571423</v>
      </c>
    </row>
    <row r="38" spans="1:35" ht="17.25" customHeight="1" x14ac:dyDescent="0.2">
      <c r="A38" s="330">
        <v>731</v>
      </c>
      <c r="B38" s="288" t="s">
        <v>38</v>
      </c>
      <c r="C38" s="289">
        <v>1.7</v>
      </c>
      <c r="D38" s="295" t="s">
        <v>28</v>
      </c>
      <c r="E38" s="295">
        <v>0</v>
      </c>
      <c r="F38" s="295">
        <v>0</v>
      </c>
      <c r="G38" s="295">
        <v>0</v>
      </c>
      <c r="H38" s="295">
        <v>0</v>
      </c>
      <c r="I38" s="295">
        <v>0</v>
      </c>
      <c r="J38" s="295">
        <v>0</v>
      </c>
      <c r="K38" s="295">
        <v>0</v>
      </c>
      <c r="L38" s="295">
        <v>0</v>
      </c>
      <c r="M38" s="295">
        <v>0</v>
      </c>
      <c r="N38" s="295">
        <v>0</v>
      </c>
      <c r="O38" s="295">
        <v>0</v>
      </c>
      <c r="P38" s="295">
        <v>0</v>
      </c>
      <c r="Q38" s="295">
        <v>0</v>
      </c>
      <c r="R38" s="295">
        <v>0</v>
      </c>
      <c r="S38" s="295">
        <v>0</v>
      </c>
      <c r="T38" s="295">
        <v>0</v>
      </c>
      <c r="U38" s="295">
        <v>0</v>
      </c>
      <c r="V38" s="295">
        <v>0</v>
      </c>
      <c r="W38" s="295">
        <v>0</v>
      </c>
      <c r="X38" s="295">
        <v>0</v>
      </c>
      <c r="Y38" s="295">
        <v>0</v>
      </c>
      <c r="Z38" s="295">
        <v>0</v>
      </c>
      <c r="AA38" s="295">
        <v>0</v>
      </c>
      <c r="AB38" s="295">
        <v>0</v>
      </c>
      <c r="AC38" s="295">
        <v>0</v>
      </c>
      <c r="AD38" s="295">
        <v>0</v>
      </c>
      <c r="AE38" s="295">
        <v>0</v>
      </c>
      <c r="AF38" s="295">
        <v>0</v>
      </c>
      <c r="AG38" s="295">
        <v>0</v>
      </c>
      <c r="AH38" s="291">
        <f t="shared" si="0"/>
        <v>0</v>
      </c>
      <c r="AI38" s="292">
        <f t="shared" si="1"/>
        <v>0</v>
      </c>
    </row>
    <row r="39" spans="1:35" ht="17.25" customHeight="1" x14ac:dyDescent="0.2">
      <c r="A39" s="330">
        <v>782</v>
      </c>
      <c r="B39" s="288" t="s">
        <v>39</v>
      </c>
      <c r="C39" s="289">
        <v>1.3</v>
      </c>
      <c r="D39" s="295">
        <v>0</v>
      </c>
      <c r="E39" s="295">
        <v>0</v>
      </c>
      <c r="F39" s="295">
        <v>0</v>
      </c>
      <c r="G39" s="295">
        <v>0</v>
      </c>
      <c r="H39" s="295">
        <v>0</v>
      </c>
      <c r="I39" s="295">
        <v>0</v>
      </c>
      <c r="J39" s="295">
        <v>0</v>
      </c>
      <c r="K39" s="295">
        <v>0</v>
      </c>
      <c r="L39" s="295">
        <v>0</v>
      </c>
      <c r="M39" s="295">
        <v>0</v>
      </c>
      <c r="N39" s="295">
        <v>0</v>
      </c>
      <c r="O39" s="295">
        <v>0</v>
      </c>
      <c r="P39" s="295">
        <v>0</v>
      </c>
      <c r="Q39" s="295">
        <v>0</v>
      </c>
      <c r="R39" s="295">
        <v>0</v>
      </c>
      <c r="S39" s="295">
        <v>0</v>
      </c>
      <c r="T39" s="295">
        <v>0</v>
      </c>
      <c r="U39" s="295">
        <v>0</v>
      </c>
      <c r="V39" s="295">
        <v>0</v>
      </c>
      <c r="W39" s="295">
        <v>0</v>
      </c>
      <c r="X39" s="295">
        <v>0</v>
      </c>
      <c r="Y39" s="295">
        <v>0</v>
      </c>
      <c r="Z39" s="295">
        <v>0</v>
      </c>
      <c r="AA39" s="295">
        <v>0</v>
      </c>
      <c r="AB39" s="295">
        <v>0</v>
      </c>
      <c r="AC39" s="295">
        <v>0</v>
      </c>
      <c r="AD39" s="295">
        <v>0</v>
      </c>
      <c r="AE39" s="295">
        <v>0</v>
      </c>
      <c r="AF39" s="295">
        <v>0</v>
      </c>
      <c r="AG39" s="295">
        <v>2.5</v>
      </c>
      <c r="AH39" s="291">
        <f t="shared" si="0"/>
        <v>2.5</v>
      </c>
      <c r="AI39" s="292">
        <f t="shared" si="1"/>
        <v>1.9230769230769229</v>
      </c>
    </row>
    <row r="40" spans="1:35" ht="17.25" customHeight="1" x14ac:dyDescent="0.2">
      <c r="A40" s="330">
        <v>845</v>
      </c>
      <c r="B40" s="288" t="s">
        <v>40</v>
      </c>
      <c r="C40" s="289">
        <v>1.2</v>
      </c>
      <c r="D40" s="295">
        <v>0</v>
      </c>
      <c r="E40" s="295">
        <v>0</v>
      </c>
      <c r="F40" s="295">
        <v>0</v>
      </c>
      <c r="G40" s="295">
        <v>0</v>
      </c>
      <c r="H40" s="295">
        <v>0</v>
      </c>
      <c r="I40" s="295">
        <v>0</v>
      </c>
      <c r="J40" s="295">
        <v>0</v>
      </c>
      <c r="K40" s="295">
        <v>0</v>
      </c>
      <c r="L40" s="295">
        <v>0</v>
      </c>
      <c r="M40" s="295">
        <v>0</v>
      </c>
      <c r="N40" s="295">
        <v>0</v>
      </c>
      <c r="O40" s="295">
        <v>0</v>
      </c>
      <c r="P40" s="295">
        <v>0</v>
      </c>
      <c r="Q40" s="295">
        <v>0</v>
      </c>
      <c r="R40" s="295">
        <v>0</v>
      </c>
      <c r="S40" s="295">
        <v>0</v>
      </c>
      <c r="T40" s="295">
        <v>0</v>
      </c>
      <c r="U40" s="295">
        <v>0</v>
      </c>
      <c r="V40" s="295">
        <v>0</v>
      </c>
      <c r="W40" s="295">
        <v>0</v>
      </c>
      <c r="X40" s="295">
        <v>0</v>
      </c>
      <c r="Y40" s="295">
        <v>0</v>
      </c>
      <c r="Z40" s="295">
        <v>0</v>
      </c>
      <c r="AA40" s="295">
        <v>0</v>
      </c>
      <c r="AB40" s="295">
        <v>0</v>
      </c>
      <c r="AC40" s="295">
        <v>0</v>
      </c>
      <c r="AD40" s="295">
        <v>0</v>
      </c>
      <c r="AE40" s="295">
        <v>0</v>
      </c>
      <c r="AF40" s="295">
        <v>0</v>
      </c>
      <c r="AG40" s="295">
        <v>0</v>
      </c>
      <c r="AH40" s="291">
        <f t="shared" si="0"/>
        <v>0</v>
      </c>
      <c r="AI40" s="292">
        <f t="shared" si="1"/>
        <v>0</v>
      </c>
    </row>
    <row r="41" spans="1:35" ht="17.25" customHeight="1" x14ac:dyDescent="0.2">
      <c r="A41" s="397" t="s">
        <v>41</v>
      </c>
      <c r="B41" s="398"/>
      <c r="C41" s="308"/>
      <c r="D41" s="309"/>
      <c r="E41" s="309"/>
      <c r="F41" s="309"/>
      <c r="G41" s="309"/>
      <c r="H41" s="309"/>
      <c r="I41" s="309"/>
      <c r="J41" s="309"/>
      <c r="K41" s="309"/>
      <c r="L41" s="309"/>
      <c r="M41" s="309"/>
      <c r="N41" s="309"/>
      <c r="O41" s="309"/>
      <c r="P41" s="309"/>
      <c r="Q41" s="309"/>
      <c r="R41" s="309"/>
      <c r="S41" s="309"/>
      <c r="T41" s="309"/>
      <c r="U41" s="309"/>
      <c r="V41" s="309"/>
      <c r="W41" s="309"/>
      <c r="X41" s="309"/>
      <c r="Y41" s="309"/>
      <c r="Z41" s="309"/>
      <c r="AA41" s="309"/>
      <c r="AB41" s="309"/>
      <c r="AC41" s="309"/>
      <c r="AD41" s="309"/>
      <c r="AE41" s="309"/>
      <c r="AF41" s="309"/>
      <c r="AG41" s="309"/>
      <c r="AH41" s="310"/>
      <c r="AI41" s="311"/>
    </row>
    <row r="42" spans="1:35" ht="17.25" customHeight="1" x14ac:dyDescent="0.2">
      <c r="A42" s="287">
        <v>1002</v>
      </c>
      <c r="B42" s="288" t="s">
        <v>42</v>
      </c>
      <c r="C42" s="312"/>
      <c r="D42" s="294">
        <v>0.5</v>
      </c>
      <c r="E42" s="294">
        <v>0</v>
      </c>
      <c r="F42" s="294">
        <v>0</v>
      </c>
      <c r="G42" s="294">
        <v>0.4</v>
      </c>
      <c r="H42" s="294">
        <v>0</v>
      </c>
      <c r="I42" s="294">
        <v>0</v>
      </c>
      <c r="J42" s="295">
        <v>0.3</v>
      </c>
      <c r="K42" s="295">
        <v>0.1</v>
      </c>
      <c r="L42" s="295">
        <v>0</v>
      </c>
      <c r="M42" s="295">
        <v>0</v>
      </c>
      <c r="N42" s="295">
        <v>0</v>
      </c>
      <c r="O42" s="295">
        <v>0</v>
      </c>
      <c r="P42" s="295">
        <v>0.2</v>
      </c>
      <c r="Q42" s="295">
        <v>0.5</v>
      </c>
      <c r="R42" s="294">
        <v>0.2</v>
      </c>
      <c r="S42" s="294">
        <v>0.3</v>
      </c>
      <c r="T42" s="294">
        <v>0.1</v>
      </c>
      <c r="U42" s="294">
        <v>0.1</v>
      </c>
      <c r="V42" s="294">
        <v>0.4</v>
      </c>
      <c r="W42" s="294">
        <v>0</v>
      </c>
      <c r="X42" s="294">
        <v>0</v>
      </c>
      <c r="Y42" s="294">
        <v>0</v>
      </c>
      <c r="Z42" s="294">
        <v>0</v>
      </c>
      <c r="AA42" s="294">
        <v>0</v>
      </c>
      <c r="AB42" s="294">
        <v>0</v>
      </c>
      <c r="AC42" s="294">
        <v>0</v>
      </c>
      <c r="AD42" s="294">
        <v>0</v>
      </c>
      <c r="AE42" s="294">
        <v>0</v>
      </c>
      <c r="AF42" s="294">
        <v>0</v>
      </c>
      <c r="AG42" s="294">
        <v>0</v>
      </c>
      <c r="AH42" s="291">
        <f t="shared" ref="AH42:AH88" si="2">SUM(D42:AG42)</f>
        <v>3.1</v>
      </c>
      <c r="AI42" s="292"/>
    </row>
    <row r="43" spans="1:35" ht="17.25" customHeight="1" x14ac:dyDescent="0.2">
      <c r="A43" s="287">
        <v>1032</v>
      </c>
      <c r="B43" s="288" t="s">
        <v>43</v>
      </c>
      <c r="C43" s="312"/>
      <c r="D43" s="294">
        <v>0.1</v>
      </c>
      <c r="E43" s="294">
        <v>0</v>
      </c>
      <c r="F43" s="294">
        <v>0</v>
      </c>
      <c r="G43" s="294">
        <v>0</v>
      </c>
      <c r="H43" s="294">
        <v>0.2</v>
      </c>
      <c r="I43" s="294">
        <v>0</v>
      </c>
      <c r="J43" s="295">
        <v>0</v>
      </c>
      <c r="K43" s="295">
        <v>0</v>
      </c>
      <c r="L43" s="295">
        <v>0</v>
      </c>
      <c r="M43" s="295">
        <v>0</v>
      </c>
      <c r="N43" s="295">
        <v>0</v>
      </c>
      <c r="O43" s="295">
        <v>0</v>
      </c>
      <c r="P43" s="295">
        <v>0.1</v>
      </c>
      <c r="Q43" s="295">
        <v>0</v>
      </c>
      <c r="R43" s="294">
        <v>0</v>
      </c>
      <c r="S43" s="294">
        <v>0.2</v>
      </c>
      <c r="T43" s="294">
        <v>0</v>
      </c>
      <c r="U43" s="294">
        <v>0.1</v>
      </c>
      <c r="V43" s="294">
        <v>0.2</v>
      </c>
      <c r="W43" s="294">
        <v>0</v>
      </c>
      <c r="X43" s="294">
        <v>0</v>
      </c>
      <c r="Y43" s="294">
        <v>0</v>
      </c>
      <c r="Z43" s="294">
        <v>0.1</v>
      </c>
      <c r="AA43" s="294">
        <v>0</v>
      </c>
      <c r="AB43" s="294">
        <v>0.1</v>
      </c>
      <c r="AC43" s="294">
        <v>0</v>
      </c>
      <c r="AD43" s="294">
        <v>0.1</v>
      </c>
      <c r="AE43" s="294">
        <v>0</v>
      </c>
      <c r="AF43" s="294">
        <v>0.1</v>
      </c>
      <c r="AG43" s="294">
        <v>0</v>
      </c>
      <c r="AH43" s="291">
        <f t="shared" si="2"/>
        <v>1.3000000000000005</v>
      </c>
      <c r="AI43" s="292"/>
    </row>
    <row r="44" spans="1:35" ht="17.25" customHeight="1" x14ac:dyDescent="0.2">
      <c r="A44" s="287">
        <v>1039</v>
      </c>
      <c r="B44" s="288" t="s">
        <v>44</v>
      </c>
      <c r="C44" s="312"/>
      <c r="D44" s="294">
        <v>0</v>
      </c>
      <c r="E44" s="294">
        <v>0</v>
      </c>
      <c r="F44" s="294">
        <v>0</v>
      </c>
      <c r="G44" s="294">
        <v>0</v>
      </c>
      <c r="H44" s="294">
        <v>0</v>
      </c>
      <c r="I44" s="294">
        <v>0</v>
      </c>
      <c r="J44" s="295">
        <v>0</v>
      </c>
      <c r="K44" s="295">
        <v>0</v>
      </c>
      <c r="L44" s="295">
        <v>0</v>
      </c>
      <c r="M44" s="295">
        <v>0</v>
      </c>
      <c r="N44" s="295">
        <v>0</v>
      </c>
      <c r="O44" s="295">
        <v>0</v>
      </c>
      <c r="P44" s="295">
        <v>0</v>
      </c>
      <c r="Q44" s="295">
        <v>0</v>
      </c>
      <c r="R44" s="294">
        <v>0</v>
      </c>
      <c r="S44" s="294">
        <v>0</v>
      </c>
      <c r="T44" s="294">
        <v>0</v>
      </c>
      <c r="U44" s="294">
        <v>0</v>
      </c>
      <c r="V44" s="294">
        <v>0</v>
      </c>
      <c r="W44" s="294">
        <v>0</v>
      </c>
      <c r="X44" s="294">
        <v>0</v>
      </c>
      <c r="Y44" s="294">
        <v>0</v>
      </c>
      <c r="Z44" s="294">
        <v>0</v>
      </c>
      <c r="AA44" s="294">
        <v>0</v>
      </c>
      <c r="AB44" s="294">
        <v>0</v>
      </c>
      <c r="AC44" s="294">
        <v>0</v>
      </c>
      <c r="AD44" s="294">
        <v>0</v>
      </c>
      <c r="AE44" s="294">
        <v>0</v>
      </c>
      <c r="AF44" s="294">
        <v>0</v>
      </c>
      <c r="AG44" s="294">
        <v>0</v>
      </c>
      <c r="AH44" s="291">
        <f t="shared" si="2"/>
        <v>0</v>
      </c>
      <c r="AI44" s="292"/>
    </row>
    <row r="45" spans="1:35" ht="17.25" customHeight="1" x14ac:dyDescent="0.2">
      <c r="A45" s="287">
        <v>1041</v>
      </c>
      <c r="B45" s="288" t="s">
        <v>7</v>
      </c>
      <c r="C45" s="312"/>
      <c r="D45" s="294">
        <v>0</v>
      </c>
      <c r="E45" s="294">
        <v>0</v>
      </c>
      <c r="F45" s="294">
        <v>0</v>
      </c>
      <c r="G45" s="294">
        <v>0</v>
      </c>
      <c r="H45" s="294">
        <v>0</v>
      </c>
      <c r="I45" s="294">
        <v>0</v>
      </c>
      <c r="J45" s="295">
        <v>0</v>
      </c>
      <c r="K45" s="295">
        <v>0</v>
      </c>
      <c r="L45" s="295">
        <v>0</v>
      </c>
      <c r="M45" s="295">
        <v>0</v>
      </c>
      <c r="N45" s="295">
        <v>0</v>
      </c>
      <c r="O45" s="295">
        <v>0</v>
      </c>
      <c r="P45" s="295">
        <v>0</v>
      </c>
      <c r="Q45" s="295">
        <v>0</v>
      </c>
      <c r="R45" s="294">
        <v>0</v>
      </c>
      <c r="S45" s="294">
        <v>0</v>
      </c>
      <c r="T45" s="294">
        <v>0</v>
      </c>
      <c r="U45" s="294">
        <v>0</v>
      </c>
      <c r="V45" s="294">
        <v>0</v>
      </c>
      <c r="W45" s="294">
        <v>0</v>
      </c>
      <c r="X45" s="294">
        <v>0</v>
      </c>
      <c r="Y45" s="294">
        <v>0</v>
      </c>
      <c r="Z45" s="294">
        <v>0</v>
      </c>
      <c r="AA45" s="294">
        <v>0</v>
      </c>
      <c r="AB45" s="294">
        <v>0</v>
      </c>
      <c r="AC45" s="294">
        <v>0</v>
      </c>
      <c r="AD45" s="294">
        <v>0</v>
      </c>
      <c r="AE45" s="294">
        <v>0</v>
      </c>
      <c r="AF45" s="294">
        <v>0</v>
      </c>
      <c r="AG45" s="294">
        <v>0</v>
      </c>
      <c r="AH45" s="291">
        <f t="shared" si="2"/>
        <v>0</v>
      </c>
      <c r="AI45" s="292"/>
    </row>
    <row r="46" spans="1:35" ht="17.25" customHeight="1" x14ac:dyDescent="0.2">
      <c r="A46" s="287">
        <v>1089</v>
      </c>
      <c r="B46" s="288" t="s">
        <v>46</v>
      </c>
      <c r="C46" s="312"/>
      <c r="D46" s="294">
        <v>0</v>
      </c>
      <c r="E46" s="294">
        <v>0</v>
      </c>
      <c r="F46" s="294">
        <v>0</v>
      </c>
      <c r="G46" s="294">
        <v>0</v>
      </c>
      <c r="H46" s="294">
        <v>0</v>
      </c>
      <c r="I46" s="294">
        <v>0</v>
      </c>
      <c r="J46" s="295">
        <v>0</v>
      </c>
      <c r="K46" s="295">
        <v>0</v>
      </c>
      <c r="L46" s="295">
        <v>0</v>
      </c>
      <c r="M46" s="295">
        <v>0</v>
      </c>
      <c r="N46" s="295">
        <v>0</v>
      </c>
      <c r="O46" s="295">
        <v>0</v>
      </c>
      <c r="P46" s="295">
        <v>0</v>
      </c>
      <c r="Q46" s="295">
        <v>0</v>
      </c>
      <c r="R46" s="294">
        <v>0</v>
      </c>
      <c r="S46" s="294">
        <v>0</v>
      </c>
      <c r="T46" s="294">
        <v>0</v>
      </c>
      <c r="U46" s="294">
        <v>0</v>
      </c>
      <c r="V46" s="294">
        <v>0</v>
      </c>
      <c r="W46" s="294">
        <v>0</v>
      </c>
      <c r="X46" s="294">
        <v>0</v>
      </c>
      <c r="Y46" s="294">
        <v>0</v>
      </c>
      <c r="Z46" s="294">
        <v>0</v>
      </c>
      <c r="AA46" s="294">
        <v>0</v>
      </c>
      <c r="AB46" s="294">
        <v>0</v>
      </c>
      <c r="AC46" s="294">
        <v>0</v>
      </c>
      <c r="AD46" s="294">
        <v>0</v>
      </c>
      <c r="AE46" s="294">
        <v>0</v>
      </c>
      <c r="AF46" s="294">
        <v>0</v>
      </c>
      <c r="AG46" s="294">
        <v>0</v>
      </c>
      <c r="AH46" s="291">
        <f t="shared" si="2"/>
        <v>0</v>
      </c>
      <c r="AI46" s="292"/>
    </row>
    <row r="47" spans="1:35" ht="17.25" customHeight="1" x14ac:dyDescent="0.2">
      <c r="A47" s="287">
        <v>1105</v>
      </c>
      <c r="B47" s="288" t="s">
        <v>11</v>
      </c>
      <c r="C47" s="312"/>
      <c r="D47" s="294">
        <v>0</v>
      </c>
      <c r="E47" s="294">
        <v>0</v>
      </c>
      <c r="F47" s="294">
        <v>0</v>
      </c>
      <c r="G47" s="294">
        <v>0</v>
      </c>
      <c r="H47" s="294">
        <v>0</v>
      </c>
      <c r="I47" s="294">
        <v>0</v>
      </c>
      <c r="J47" s="295">
        <v>0</v>
      </c>
      <c r="K47" s="295">
        <v>0</v>
      </c>
      <c r="L47" s="295">
        <v>0</v>
      </c>
      <c r="M47" s="295">
        <v>0</v>
      </c>
      <c r="N47" s="295">
        <v>0</v>
      </c>
      <c r="O47" s="295">
        <v>0</v>
      </c>
      <c r="P47" s="295">
        <v>0</v>
      </c>
      <c r="Q47" s="295">
        <v>0</v>
      </c>
      <c r="R47" s="294">
        <v>0</v>
      </c>
      <c r="S47" s="294">
        <v>0</v>
      </c>
      <c r="T47" s="294">
        <v>0</v>
      </c>
      <c r="U47" s="294">
        <v>0</v>
      </c>
      <c r="V47" s="294">
        <v>0</v>
      </c>
      <c r="W47" s="294">
        <v>0</v>
      </c>
      <c r="X47" s="294">
        <v>0</v>
      </c>
      <c r="Y47" s="294">
        <v>0</v>
      </c>
      <c r="Z47" s="294">
        <v>0</v>
      </c>
      <c r="AA47" s="294">
        <v>0</v>
      </c>
      <c r="AB47" s="294">
        <v>0</v>
      </c>
      <c r="AC47" s="294">
        <v>0</v>
      </c>
      <c r="AD47" s="294">
        <v>0</v>
      </c>
      <c r="AE47" s="294">
        <v>0</v>
      </c>
      <c r="AF47" s="294">
        <v>0</v>
      </c>
      <c r="AG47" s="294">
        <v>0</v>
      </c>
      <c r="AH47" s="291">
        <f t="shared" si="2"/>
        <v>0</v>
      </c>
      <c r="AI47" s="292"/>
    </row>
    <row r="48" spans="1:35" ht="17.25" customHeight="1" x14ac:dyDescent="0.2">
      <c r="A48" s="287">
        <v>1112</v>
      </c>
      <c r="B48" s="288" t="s">
        <v>47</v>
      </c>
      <c r="C48" s="312"/>
      <c r="D48" s="294">
        <v>0</v>
      </c>
      <c r="E48" s="294">
        <v>0</v>
      </c>
      <c r="F48" s="294">
        <v>0</v>
      </c>
      <c r="G48" s="294">
        <v>0</v>
      </c>
      <c r="H48" s="294">
        <v>0</v>
      </c>
      <c r="I48" s="294">
        <v>0</v>
      </c>
      <c r="J48" s="295">
        <v>0</v>
      </c>
      <c r="K48" s="295">
        <v>0</v>
      </c>
      <c r="L48" s="295">
        <v>0</v>
      </c>
      <c r="M48" s="295">
        <v>0</v>
      </c>
      <c r="N48" s="295">
        <v>0</v>
      </c>
      <c r="O48" s="295">
        <v>0</v>
      </c>
      <c r="P48" s="295">
        <v>0</v>
      </c>
      <c r="Q48" s="295">
        <v>0</v>
      </c>
      <c r="R48" s="294">
        <v>0</v>
      </c>
      <c r="S48" s="294">
        <v>0</v>
      </c>
      <c r="T48" s="294">
        <v>0</v>
      </c>
      <c r="U48" s="294">
        <v>0.2</v>
      </c>
      <c r="V48" s="294">
        <v>0</v>
      </c>
      <c r="W48" s="294">
        <v>0</v>
      </c>
      <c r="X48" s="294">
        <v>0</v>
      </c>
      <c r="Y48" s="294">
        <v>0</v>
      </c>
      <c r="Z48" s="294">
        <v>0</v>
      </c>
      <c r="AA48" s="294">
        <v>0</v>
      </c>
      <c r="AB48" s="294">
        <v>0</v>
      </c>
      <c r="AC48" s="294">
        <v>0</v>
      </c>
      <c r="AD48" s="294">
        <v>0</v>
      </c>
      <c r="AE48" s="294">
        <v>0</v>
      </c>
      <c r="AF48" s="294">
        <v>0</v>
      </c>
      <c r="AG48" s="294">
        <v>0</v>
      </c>
      <c r="AH48" s="291">
        <f t="shared" si="2"/>
        <v>0.2</v>
      </c>
      <c r="AI48" s="292"/>
    </row>
    <row r="49" spans="1:35" ht="17.25" customHeight="1" x14ac:dyDescent="0.2">
      <c r="A49" s="287">
        <v>1151</v>
      </c>
      <c r="B49" s="288" t="s">
        <v>49</v>
      </c>
      <c r="C49" s="312"/>
      <c r="D49" s="294">
        <v>0</v>
      </c>
      <c r="E49" s="294">
        <v>0</v>
      </c>
      <c r="F49" s="294">
        <v>0</v>
      </c>
      <c r="G49" s="294">
        <v>0</v>
      </c>
      <c r="H49" s="294">
        <v>0</v>
      </c>
      <c r="I49" s="294">
        <v>0</v>
      </c>
      <c r="J49" s="295">
        <v>0</v>
      </c>
      <c r="K49" s="295">
        <v>0</v>
      </c>
      <c r="L49" s="295">
        <v>0</v>
      </c>
      <c r="M49" s="295">
        <v>0</v>
      </c>
      <c r="N49" s="295">
        <v>0</v>
      </c>
      <c r="O49" s="295">
        <v>0</v>
      </c>
      <c r="P49" s="295">
        <v>0</v>
      </c>
      <c r="Q49" s="295">
        <v>0</v>
      </c>
      <c r="R49" s="294">
        <v>0</v>
      </c>
      <c r="S49" s="294">
        <v>0</v>
      </c>
      <c r="T49" s="294">
        <v>0</v>
      </c>
      <c r="U49" s="294">
        <v>0</v>
      </c>
      <c r="V49" s="294">
        <v>8.3000000000000007</v>
      </c>
      <c r="W49" s="294">
        <v>0</v>
      </c>
      <c r="X49" s="294">
        <v>0</v>
      </c>
      <c r="Y49" s="294">
        <v>0</v>
      </c>
      <c r="Z49" s="294">
        <v>0</v>
      </c>
      <c r="AA49" s="294">
        <v>0</v>
      </c>
      <c r="AB49" s="294">
        <v>0</v>
      </c>
      <c r="AC49" s="294">
        <v>0</v>
      </c>
      <c r="AD49" s="294">
        <v>0</v>
      </c>
      <c r="AE49" s="294">
        <v>0</v>
      </c>
      <c r="AF49" s="294">
        <v>0</v>
      </c>
      <c r="AG49" s="294">
        <v>0</v>
      </c>
      <c r="AH49" s="291">
        <f t="shared" si="2"/>
        <v>8.3000000000000007</v>
      </c>
      <c r="AI49" s="292"/>
    </row>
    <row r="50" spans="1:35" ht="17.25" customHeight="1" x14ac:dyDescent="0.2">
      <c r="A50" s="287">
        <v>1160</v>
      </c>
      <c r="B50" s="288" t="s">
        <v>50</v>
      </c>
      <c r="C50" s="312"/>
      <c r="D50" s="294">
        <v>0</v>
      </c>
      <c r="E50" s="294">
        <v>0</v>
      </c>
      <c r="F50" s="294">
        <v>0</v>
      </c>
      <c r="G50" s="294">
        <v>0</v>
      </c>
      <c r="H50" s="294">
        <v>0</v>
      </c>
      <c r="I50" s="294">
        <v>0</v>
      </c>
      <c r="J50" s="295">
        <v>0</v>
      </c>
      <c r="K50" s="295">
        <v>0</v>
      </c>
      <c r="L50" s="295">
        <v>0</v>
      </c>
      <c r="M50" s="295">
        <v>0</v>
      </c>
      <c r="N50" s="295">
        <v>0</v>
      </c>
      <c r="O50" s="295">
        <v>0</v>
      </c>
      <c r="P50" s="295">
        <v>0</v>
      </c>
      <c r="Q50" s="295">
        <v>0</v>
      </c>
      <c r="R50" s="294">
        <v>0</v>
      </c>
      <c r="S50" s="294">
        <v>0</v>
      </c>
      <c r="T50" s="294">
        <v>0</v>
      </c>
      <c r="U50" s="294">
        <v>0</v>
      </c>
      <c r="V50" s="294">
        <v>0</v>
      </c>
      <c r="W50" s="294">
        <v>0</v>
      </c>
      <c r="X50" s="294">
        <v>0</v>
      </c>
      <c r="Y50" s="294">
        <v>0</v>
      </c>
      <c r="Z50" s="294">
        <v>0</v>
      </c>
      <c r="AA50" s="294">
        <v>0</v>
      </c>
      <c r="AB50" s="294">
        <v>0</v>
      </c>
      <c r="AC50" s="294">
        <v>0</v>
      </c>
      <c r="AD50" s="294">
        <v>0</v>
      </c>
      <c r="AE50" s="294">
        <v>0</v>
      </c>
      <c r="AF50" s="294">
        <v>0</v>
      </c>
      <c r="AG50" s="294">
        <v>0</v>
      </c>
      <c r="AH50" s="291">
        <f t="shared" si="2"/>
        <v>0</v>
      </c>
      <c r="AI50" s="292"/>
    </row>
    <row r="51" spans="1:35" ht="17.25" customHeight="1" x14ac:dyDescent="0.2">
      <c r="A51" s="287">
        <v>1171</v>
      </c>
      <c r="B51" s="288" t="s">
        <v>96</v>
      </c>
      <c r="C51" s="312"/>
      <c r="D51" s="294">
        <v>0</v>
      </c>
      <c r="E51" s="294">
        <v>0</v>
      </c>
      <c r="F51" s="294">
        <v>0</v>
      </c>
      <c r="G51" s="294">
        <v>0</v>
      </c>
      <c r="H51" s="294">
        <v>0</v>
      </c>
      <c r="I51" s="294">
        <v>0</v>
      </c>
      <c r="J51" s="295">
        <v>0</v>
      </c>
      <c r="K51" s="295">
        <v>0</v>
      </c>
      <c r="L51" s="295">
        <v>0</v>
      </c>
      <c r="M51" s="295">
        <v>0</v>
      </c>
      <c r="N51" s="295">
        <v>0</v>
      </c>
      <c r="O51" s="295">
        <v>0</v>
      </c>
      <c r="P51" s="295">
        <v>0</v>
      </c>
      <c r="Q51" s="295">
        <v>0</v>
      </c>
      <c r="R51" s="294">
        <v>0</v>
      </c>
      <c r="S51" s="294">
        <v>0</v>
      </c>
      <c r="T51" s="294">
        <v>0</v>
      </c>
      <c r="U51" s="294">
        <v>0</v>
      </c>
      <c r="V51" s="294">
        <v>0</v>
      </c>
      <c r="W51" s="294">
        <v>0</v>
      </c>
      <c r="X51" s="294">
        <v>0</v>
      </c>
      <c r="Y51" s="294">
        <v>0</v>
      </c>
      <c r="Z51" s="294">
        <v>0</v>
      </c>
      <c r="AA51" s="294">
        <v>0</v>
      </c>
      <c r="AB51" s="294">
        <v>0</v>
      </c>
      <c r="AC51" s="294">
        <v>0</v>
      </c>
      <c r="AD51" s="294">
        <v>0</v>
      </c>
      <c r="AE51" s="294">
        <v>0</v>
      </c>
      <c r="AF51" s="294">
        <v>0</v>
      </c>
      <c r="AG51" s="294">
        <v>0</v>
      </c>
      <c r="AH51" s="291">
        <f t="shared" si="2"/>
        <v>0</v>
      </c>
      <c r="AI51" s="292"/>
    </row>
    <row r="52" spans="1:35" ht="17.25" customHeight="1" x14ac:dyDescent="0.2">
      <c r="A52" s="287">
        <v>1187</v>
      </c>
      <c r="B52" s="288" t="s">
        <v>51</v>
      </c>
      <c r="C52" s="312"/>
      <c r="D52" s="294">
        <v>0</v>
      </c>
      <c r="E52" s="294">
        <v>0</v>
      </c>
      <c r="F52" s="294">
        <v>0</v>
      </c>
      <c r="G52" s="294">
        <v>0</v>
      </c>
      <c r="H52" s="294">
        <v>0</v>
      </c>
      <c r="I52" s="294">
        <v>0</v>
      </c>
      <c r="J52" s="295">
        <v>0</v>
      </c>
      <c r="K52" s="295">
        <v>0</v>
      </c>
      <c r="L52" s="295">
        <v>0</v>
      </c>
      <c r="M52" s="295">
        <v>0</v>
      </c>
      <c r="N52" s="295">
        <v>0</v>
      </c>
      <c r="O52" s="295">
        <v>0</v>
      </c>
      <c r="P52" s="295">
        <v>0</v>
      </c>
      <c r="Q52" s="295">
        <v>0</v>
      </c>
      <c r="R52" s="294">
        <v>0</v>
      </c>
      <c r="S52" s="294">
        <v>0</v>
      </c>
      <c r="T52" s="294">
        <v>0</v>
      </c>
      <c r="U52" s="294">
        <v>0</v>
      </c>
      <c r="V52" s="294">
        <v>0</v>
      </c>
      <c r="W52" s="294">
        <v>0</v>
      </c>
      <c r="X52" s="294">
        <v>0</v>
      </c>
      <c r="Y52" s="294">
        <v>0</v>
      </c>
      <c r="Z52" s="294">
        <v>0</v>
      </c>
      <c r="AA52" s="294">
        <v>0</v>
      </c>
      <c r="AB52" s="294">
        <v>0</v>
      </c>
      <c r="AC52" s="294">
        <v>0</v>
      </c>
      <c r="AD52" s="294">
        <v>0</v>
      </c>
      <c r="AE52" s="294">
        <v>0</v>
      </c>
      <c r="AF52" s="294">
        <v>0</v>
      </c>
      <c r="AG52" s="294">
        <v>0</v>
      </c>
      <c r="AH52" s="291">
        <f t="shared" si="2"/>
        <v>0</v>
      </c>
      <c r="AI52" s="292"/>
    </row>
    <row r="53" spans="1:35" ht="17.25" customHeight="1" x14ac:dyDescent="0.2">
      <c r="A53" s="287">
        <v>1195</v>
      </c>
      <c r="B53" s="288" t="s">
        <v>52</v>
      </c>
      <c r="C53" s="312"/>
      <c r="D53" s="294">
        <v>0</v>
      </c>
      <c r="E53" s="294">
        <v>0</v>
      </c>
      <c r="F53" s="294">
        <v>0</v>
      </c>
      <c r="G53" s="294">
        <v>0</v>
      </c>
      <c r="H53" s="294">
        <v>0</v>
      </c>
      <c r="I53" s="294">
        <v>0</v>
      </c>
      <c r="J53" s="295">
        <v>0</v>
      </c>
      <c r="K53" s="295">
        <v>0</v>
      </c>
      <c r="L53" s="295">
        <v>0</v>
      </c>
      <c r="M53" s="295">
        <v>0</v>
      </c>
      <c r="N53" s="295">
        <v>0</v>
      </c>
      <c r="O53" s="295">
        <v>0</v>
      </c>
      <c r="P53" s="295">
        <v>0</v>
      </c>
      <c r="Q53" s="295">
        <v>0</v>
      </c>
      <c r="R53" s="294">
        <v>0</v>
      </c>
      <c r="S53" s="294">
        <v>0</v>
      </c>
      <c r="T53" s="294">
        <v>0</v>
      </c>
      <c r="U53" s="294">
        <v>0</v>
      </c>
      <c r="V53" s="294">
        <v>0</v>
      </c>
      <c r="W53" s="294">
        <v>0</v>
      </c>
      <c r="X53" s="294">
        <v>0</v>
      </c>
      <c r="Y53" s="294">
        <v>0</v>
      </c>
      <c r="Z53" s="294">
        <v>0</v>
      </c>
      <c r="AA53" s="294">
        <v>0</v>
      </c>
      <c r="AB53" s="294">
        <v>0</v>
      </c>
      <c r="AC53" s="294">
        <v>0</v>
      </c>
      <c r="AD53" s="294">
        <v>0</v>
      </c>
      <c r="AE53" s="294">
        <v>0</v>
      </c>
      <c r="AF53" s="294">
        <v>0</v>
      </c>
      <c r="AG53" s="294">
        <v>0</v>
      </c>
      <c r="AH53" s="291">
        <f t="shared" si="2"/>
        <v>0</v>
      </c>
      <c r="AI53" s="292"/>
    </row>
    <row r="54" spans="1:35" ht="17.25" customHeight="1" x14ac:dyDescent="0.2">
      <c r="A54" s="287">
        <v>1203</v>
      </c>
      <c r="B54" s="288" t="s">
        <v>53</v>
      </c>
      <c r="C54" s="312"/>
      <c r="D54" s="294">
        <v>0</v>
      </c>
      <c r="E54" s="294">
        <v>0</v>
      </c>
      <c r="F54" s="294">
        <v>0</v>
      </c>
      <c r="G54" s="294">
        <v>0</v>
      </c>
      <c r="H54" s="294">
        <v>0</v>
      </c>
      <c r="I54" s="294">
        <v>0</v>
      </c>
      <c r="J54" s="295">
        <v>0</v>
      </c>
      <c r="K54" s="295">
        <v>0</v>
      </c>
      <c r="L54" s="295">
        <v>0</v>
      </c>
      <c r="M54" s="295">
        <v>0</v>
      </c>
      <c r="N54" s="295">
        <v>0</v>
      </c>
      <c r="O54" s="295">
        <v>0</v>
      </c>
      <c r="P54" s="295">
        <v>0</v>
      </c>
      <c r="Q54" s="295">
        <v>0</v>
      </c>
      <c r="R54" s="294">
        <v>0</v>
      </c>
      <c r="S54" s="294">
        <v>0</v>
      </c>
      <c r="T54" s="294">
        <v>0</v>
      </c>
      <c r="U54" s="294">
        <v>0</v>
      </c>
      <c r="V54" s="294">
        <v>0</v>
      </c>
      <c r="W54" s="294">
        <v>0</v>
      </c>
      <c r="X54" s="294">
        <v>0</v>
      </c>
      <c r="Y54" s="294">
        <v>0</v>
      </c>
      <c r="Z54" s="294">
        <v>0</v>
      </c>
      <c r="AA54" s="294">
        <v>0</v>
      </c>
      <c r="AB54" s="294">
        <v>0</v>
      </c>
      <c r="AC54" s="294">
        <v>0</v>
      </c>
      <c r="AD54" s="294">
        <v>0</v>
      </c>
      <c r="AE54" s="294">
        <v>0</v>
      </c>
      <c r="AF54" s="294">
        <v>0</v>
      </c>
      <c r="AG54" s="294">
        <v>0</v>
      </c>
      <c r="AH54" s="291">
        <f t="shared" si="2"/>
        <v>0</v>
      </c>
      <c r="AI54" s="292"/>
    </row>
    <row r="55" spans="1:35" ht="24.75" customHeight="1" x14ac:dyDescent="0.2">
      <c r="A55" s="287">
        <v>1211</v>
      </c>
      <c r="B55" s="288" t="s">
        <v>54</v>
      </c>
      <c r="C55" s="312"/>
      <c r="D55" s="294">
        <v>0</v>
      </c>
      <c r="E55" s="294">
        <v>0</v>
      </c>
      <c r="F55" s="294">
        <v>0</v>
      </c>
      <c r="G55" s="294">
        <v>0</v>
      </c>
      <c r="H55" s="294">
        <v>0</v>
      </c>
      <c r="I55" s="294">
        <v>0</v>
      </c>
      <c r="J55" s="295">
        <v>0</v>
      </c>
      <c r="K55" s="295">
        <v>0</v>
      </c>
      <c r="L55" s="295">
        <v>0</v>
      </c>
      <c r="M55" s="295">
        <v>0</v>
      </c>
      <c r="N55" s="295">
        <v>0</v>
      </c>
      <c r="O55" s="295">
        <v>0</v>
      </c>
      <c r="P55" s="295">
        <v>0</v>
      </c>
      <c r="Q55" s="295">
        <v>0</v>
      </c>
      <c r="R55" s="294">
        <v>0</v>
      </c>
      <c r="S55" s="294">
        <v>0</v>
      </c>
      <c r="T55" s="294">
        <v>0</v>
      </c>
      <c r="U55" s="294">
        <v>0</v>
      </c>
      <c r="V55" s="294">
        <v>0</v>
      </c>
      <c r="W55" s="294">
        <v>0</v>
      </c>
      <c r="X55" s="294">
        <v>0</v>
      </c>
      <c r="Y55" s="294">
        <v>0</v>
      </c>
      <c r="Z55" s="294">
        <v>0</v>
      </c>
      <c r="AA55" s="294">
        <v>0</v>
      </c>
      <c r="AB55" s="294">
        <v>0</v>
      </c>
      <c r="AC55" s="294">
        <v>0</v>
      </c>
      <c r="AD55" s="294">
        <v>0</v>
      </c>
      <c r="AE55" s="294">
        <v>0</v>
      </c>
      <c r="AF55" s="294">
        <v>0</v>
      </c>
      <c r="AG55" s="294">
        <v>0</v>
      </c>
      <c r="AH55" s="291">
        <f t="shared" si="2"/>
        <v>0</v>
      </c>
      <c r="AI55" s="292"/>
    </row>
    <row r="56" spans="1:35" ht="17.25" customHeight="1" x14ac:dyDescent="0.2">
      <c r="A56" s="287">
        <v>1225</v>
      </c>
      <c r="B56" s="288" t="s">
        <v>17</v>
      </c>
      <c r="C56" s="332"/>
      <c r="D56" s="294">
        <v>0</v>
      </c>
      <c r="E56" s="294">
        <v>0</v>
      </c>
      <c r="F56" s="294">
        <v>0</v>
      </c>
      <c r="G56" s="294">
        <v>0</v>
      </c>
      <c r="H56" s="294">
        <v>0</v>
      </c>
      <c r="I56" s="294">
        <v>0</v>
      </c>
      <c r="J56" s="295">
        <v>0</v>
      </c>
      <c r="K56" s="295">
        <v>0</v>
      </c>
      <c r="L56" s="295">
        <v>0</v>
      </c>
      <c r="M56" s="295">
        <v>0</v>
      </c>
      <c r="N56" s="295">
        <v>0</v>
      </c>
      <c r="O56" s="295">
        <v>0</v>
      </c>
      <c r="P56" s="295">
        <v>0</v>
      </c>
      <c r="Q56" s="295">
        <v>0</v>
      </c>
      <c r="R56" s="294">
        <v>0</v>
      </c>
      <c r="S56" s="294">
        <v>0</v>
      </c>
      <c r="T56" s="294">
        <v>0</v>
      </c>
      <c r="U56" s="294">
        <v>0</v>
      </c>
      <c r="V56" s="294">
        <v>0</v>
      </c>
      <c r="W56" s="294">
        <v>0</v>
      </c>
      <c r="X56" s="294">
        <v>0</v>
      </c>
      <c r="Y56" s="294">
        <v>0</v>
      </c>
      <c r="Z56" s="294">
        <v>0</v>
      </c>
      <c r="AA56" s="294">
        <v>0</v>
      </c>
      <c r="AB56" s="294">
        <v>0</v>
      </c>
      <c r="AC56" s="294">
        <v>0</v>
      </c>
      <c r="AD56" s="294">
        <v>0</v>
      </c>
      <c r="AE56" s="294">
        <v>0</v>
      </c>
      <c r="AF56" s="294">
        <v>0</v>
      </c>
      <c r="AG56" s="294">
        <v>0</v>
      </c>
      <c r="AH56" s="291">
        <f t="shared" si="2"/>
        <v>0</v>
      </c>
      <c r="AI56" s="292"/>
    </row>
    <row r="57" spans="1:35" ht="17.25" customHeight="1" x14ac:dyDescent="0.2">
      <c r="A57" s="287">
        <v>1260</v>
      </c>
      <c r="B57" s="288" t="s">
        <v>99</v>
      </c>
      <c r="C57" s="312"/>
      <c r="D57" s="294">
        <v>12.2</v>
      </c>
      <c r="E57" s="294">
        <v>0</v>
      </c>
      <c r="F57" s="294">
        <v>0</v>
      </c>
      <c r="G57" s="294">
        <v>0</v>
      </c>
      <c r="H57" s="294">
        <v>0</v>
      </c>
      <c r="I57" s="294">
        <v>0</v>
      </c>
      <c r="J57" s="295">
        <v>0</v>
      </c>
      <c r="K57" s="295">
        <v>0</v>
      </c>
      <c r="L57" s="295">
        <v>0</v>
      </c>
      <c r="M57" s="295">
        <v>0</v>
      </c>
      <c r="N57" s="295">
        <v>0</v>
      </c>
      <c r="O57" s="295">
        <v>0</v>
      </c>
      <c r="P57" s="295">
        <v>0</v>
      </c>
      <c r="Q57" s="295">
        <v>0</v>
      </c>
      <c r="R57" s="294">
        <v>0</v>
      </c>
      <c r="S57" s="294">
        <v>0</v>
      </c>
      <c r="T57" s="294">
        <v>0</v>
      </c>
      <c r="U57" s="294">
        <v>0</v>
      </c>
      <c r="V57" s="294">
        <v>0.1</v>
      </c>
      <c r="W57" s="294">
        <v>0</v>
      </c>
      <c r="X57" s="294">
        <v>0</v>
      </c>
      <c r="Y57" s="294">
        <v>0</v>
      </c>
      <c r="Z57" s="294">
        <v>0</v>
      </c>
      <c r="AA57" s="294">
        <v>0.1</v>
      </c>
      <c r="AB57" s="294">
        <v>0</v>
      </c>
      <c r="AC57" s="294">
        <v>0</v>
      </c>
      <c r="AD57" s="294">
        <v>0</v>
      </c>
      <c r="AE57" s="294">
        <v>0</v>
      </c>
      <c r="AF57" s="294">
        <v>0</v>
      </c>
      <c r="AG57" s="294">
        <v>0</v>
      </c>
      <c r="AH57" s="291">
        <f t="shared" si="2"/>
        <v>12.399999999999999</v>
      </c>
      <c r="AI57" s="292"/>
    </row>
    <row r="58" spans="1:35" ht="17.25" customHeight="1" x14ac:dyDescent="0.2">
      <c r="A58" s="287">
        <v>1270</v>
      </c>
      <c r="B58" s="288" t="s">
        <v>55</v>
      </c>
      <c r="C58" s="312"/>
      <c r="D58" s="294">
        <v>0</v>
      </c>
      <c r="E58" s="294">
        <v>0</v>
      </c>
      <c r="F58" s="294">
        <v>0</v>
      </c>
      <c r="G58" s="294">
        <v>0</v>
      </c>
      <c r="H58" s="294">
        <v>0</v>
      </c>
      <c r="I58" s="294">
        <v>0</v>
      </c>
      <c r="J58" s="295">
        <v>0</v>
      </c>
      <c r="K58" s="295">
        <v>0</v>
      </c>
      <c r="L58" s="295">
        <v>0</v>
      </c>
      <c r="M58" s="295">
        <v>0</v>
      </c>
      <c r="N58" s="295">
        <v>0</v>
      </c>
      <c r="O58" s="295">
        <v>0</v>
      </c>
      <c r="P58" s="295">
        <v>0</v>
      </c>
      <c r="Q58" s="295">
        <v>0</v>
      </c>
      <c r="R58" s="294">
        <v>0</v>
      </c>
      <c r="S58" s="294">
        <v>0</v>
      </c>
      <c r="T58" s="294">
        <v>0</v>
      </c>
      <c r="U58" s="294">
        <v>0</v>
      </c>
      <c r="V58" s="294">
        <v>0</v>
      </c>
      <c r="W58" s="294">
        <v>0</v>
      </c>
      <c r="X58" s="294">
        <v>0</v>
      </c>
      <c r="Y58" s="294">
        <v>0</v>
      </c>
      <c r="Z58" s="294">
        <v>0</v>
      </c>
      <c r="AA58" s="294">
        <v>0</v>
      </c>
      <c r="AB58" s="294">
        <v>0</v>
      </c>
      <c r="AC58" s="294">
        <v>0</v>
      </c>
      <c r="AD58" s="294">
        <v>0</v>
      </c>
      <c r="AE58" s="294">
        <v>0</v>
      </c>
      <c r="AF58" s="294">
        <v>0</v>
      </c>
      <c r="AG58" s="294">
        <v>0</v>
      </c>
      <c r="AH58" s="291">
        <f t="shared" si="2"/>
        <v>0</v>
      </c>
      <c r="AI58" s="292"/>
    </row>
    <row r="59" spans="1:35" ht="17.25" customHeight="1" x14ac:dyDescent="0.2">
      <c r="A59" s="287">
        <v>1313</v>
      </c>
      <c r="B59" s="288" t="s">
        <v>19</v>
      </c>
      <c r="C59" s="312"/>
      <c r="D59" s="294">
        <v>11.4</v>
      </c>
      <c r="E59" s="294">
        <v>0</v>
      </c>
      <c r="F59" s="294">
        <v>0</v>
      </c>
      <c r="G59" s="294">
        <v>0</v>
      </c>
      <c r="H59" s="294">
        <v>0</v>
      </c>
      <c r="I59" s="294">
        <v>0</v>
      </c>
      <c r="J59" s="295">
        <v>0</v>
      </c>
      <c r="K59" s="295">
        <v>0</v>
      </c>
      <c r="L59" s="295">
        <v>0</v>
      </c>
      <c r="M59" s="295">
        <v>0</v>
      </c>
      <c r="N59" s="295">
        <v>0</v>
      </c>
      <c r="O59" s="295">
        <v>0</v>
      </c>
      <c r="P59" s="295">
        <v>0</v>
      </c>
      <c r="Q59" s="295">
        <v>0</v>
      </c>
      <c r="R59" s="294">
        <v>0</v>
      </c>
      <c r="S59" s="294">
        <v>0</v>
      </c>
      <c r="T59" s="294">
        <v>0</v>
      </c>
      <c r="U59" s="294">
        <v>0</v>
      </c>
      <c r="V59" s="294">
        <v>0</v>
      </c>
      <c r="W59" s="294">
        <v>0</v>
      </c>
      <c r="X59" s="294">
        <v>0</v>
      </c>
      <c r="Y59" s="294">
        <v>0</v>
      </c>
      <c r="Z59" s="294">
        <v>0</v>
      </c>
      <c r="AA59" s="294">
        <v>0</v>
      </c>
      <c r="AB59" s="294">
        <v>0</v>
      </c>
      <c r="AC59" s="294">
        <v>0</v>
      </c>
      <c r="AD59" s="294">
        <v>0</v>
      </c>
      <c r="AE59" s="294">
        <v>0</v>
      </c>
      <c r="AF59" s="294">
        <v>0</v>
      </c>
      <c r="AG59" s="294">
        <v>0</v>
      </c>
      <c r="AH59" s="291">
        <f t="shared" si="2"/>
        <v>11.4</v>
      </c>
      <c r="AI59" s="292"/>
    </row>
    <row r="60" spans="1:35" ht="17.25" customHeight="1" x14ac:dyDescent="0.2">
      <c r="A60" s="287">
        <v>1320</v>
      </c>
      <c r="B60" s="288" t="s">
        <v>20</v>
      </c>
      <c r="C60" s="312"/>
      <c r="D60" s="294">
        <v>7.6</v>
      </c>
      <c r="E60" s="294">
        <v>0</v>
      </c>
      <c r="F60" s="294">
        <v>0</v>
      </c>
      <c r="G60" s="294">
        <v>0</v>
      </c>
      <c r="H60" s="294">
        <v>0</v>
      </c>
      <c r="I60" s="294">
        <v>0</v>
      </c>
      <c r="J60" s="295">
        <v>0</v>
      </c>
      <c r="K60" s="295">
        <v>0</v>
      </c>
      <c r="L60" s="295">
        <v>0</v>
      </c>
      <c r="M60" s="295">
        <v>0</v>
      </c>
      <c r="N60" s="295">
        <v>0</v>
      </c>
      <c r="O60" s="295">
        <v>0</v>
      </c>
      <c r="P60" s="295">
        <v>0</v>
      </c>
      <c r="Q60" s="295">
        <v>0</v>
      </c>
      <c r="R60" s="294">
        <v>0</v>
      </c>
      <c r="S60" s="294">
        <v>0</v>
      </c>
      <c r="T60" s="294">
        <v>0</v>
      </c>
      <c r="U60" s="294">
        <v>0</v>
      </c>
      <c r="V60" s="294">
        <v>0</v>
      </c>
      <c r="W60" s="294">
        <v>0</v>
      </c>
      <c r="X60" s="294">
        <v>0</v>
      </c>
      <c r="Y60" s="294">
        <v>0</v>
      </c>
      <c r="Z60" s="294">
        <v>0</v>
      </c>
      <c r="AA60" s="294">
        <v>0</v>
      </c>
      <c r="AB60" s="294">
        <v>0</v>
      </c>
      <c r="AC60" s="294">
        <v>0</v>
      </c>
      <c r="AD60" s="294">
        <v>0</v>
      </c>
      <c r="AE60" s="294">
        <v>0</v>
      </c>
      <c r="AF60" s="294">
        <v>0</v>
      </c>
      <c r="AG60" s="294">
        <v>0</v>
      </c>
      <c r="AH60" s="291">
        <f t="shared" si="2"/>
        <v>7.6</v>
      </c>
      <c r="AI60" s="292"/>
    </row>
    <row r="61" spans="1:35" ht="17.25" customHeight="1" x14ac:dyDescent="0.2">
      <c r="A61" s="287">
        <v>1337</v>
      </c>
      <c r="B61" s="288" t="s">
        <v>100</v>
      </c>
      <c r="C61" s="312"/>
      <c r="D61" s="294">
        <v>0</v>
      </c>
      <c r="E61" s="294">
        <v>0</v>
      </c>
      <c r="F61" s="294">
        <v>0</v>
      </c>
      <c r="G61" s="294">
        <v>0</v>
      </c>
      <c r="H61" s="294">
        <v>0</v>
      </c>
      <c r="I61" s="294">
        <v>0</v>
      </c>
      <c r="J61" s="295">
        <v>0</v>
      </c>
      <c r="K61" s="295">
        <v>0</v>
      </c>
      <c r="L61" s="295">
        <v>0</v>
      </c>
      <c r="M61" s="295">
        <v>0</v>
      </c>
      <c r="N61" s="295">
        <v>0</v>
      </c>
      <c r="O61" s="295">
        <v>0</v>
      </c>
      <c r="P61" s="295">
        <v>0</v>
      </c>
      <c r="Q61" s="295">
        <v>0</v>
      </c>
      <c r="R61" s="294">
        <v>0</v>
      </c>
      <c r="S61" s="294">
        <v>0</v>
      </c>
      <c r="T61" s="294">
        <v>0</v>
      </c>
      <c r="U61" s="294">
        <v>0</v>
      </c>
      <c r="V61" s="294">
        <v>0</v>
      </c>
      <c r="W61" s="294">
        <v>0</v>
      </c>
      <c r="X61" s="294">
        <v>0</v>
      </c>
      <c r="Y61" s="294">
        <v>0</v>
      </c>
      <c r="Z61" s="294">
        <v>0</v>
      </c>
      <c r="AA61" s="294">
        <v>0</v>
      </c>
      <c r="AB61" s="294">
        <v>0</v>
      </c>
      <c r="AC61" s="294">
        <v>0</v>
      </c>
      <c r="AD61" s="294">
        <v>0</v>
      </c>
      <c r="AE61" s="294">
        <v>0</v>
      </c>
      <c r="AF61" s="294">
        <v>0.1</v>
      </c>
      <c r="AG61" s="294">
        <v>0</v>
      </c>
      <c r="AH61" s="291">
        <f t="shared" si="2"/>
        <v>0.1</v>
      </c>
      <c r="AI61" s="292"/>
    </row>
    <row r="62" spans="1:35" ht="17.25" customHeight="1" x14ac:dyDescent="0.2">
      <c r="A62" s="287">
        <v>1377</v>
      </c>
      <c r="B62" s="288" t="s">
        <v>56</v>
      </c>
      <c r="C62" s="312"/>
      <c r="D62" s="294">
        <v>0</v>
      </c>
      <c r="E62" s="294">
        <v>0</v>
      </c>
      <c r="F62" s="294">
        <v>0</v>
      </c>
      <c r="G62" s="294">
        <v>0</v>
      </c>
      <c r="H62" s="294">
        <v>0</v>
      </c>
      <c r="I62" s="294">
        <v>0</v>
      </c>
      <c r="J62" s="295">
        <v>0</v>
      </c>
      <c r="K62" s="295">
        <v>0</v>
      </c>
      <c r="L62" s="295">
        <v>0</v>
      </c>
      <c r="M62" s="295">
        <v>0</v>
      </c>
      <c r="N62" s="295">
        <v>0</v>
      </c>
      <c r="O62" s="295">
        <v>0</v>
      </c>
      <c r="P62" s="295">
        <v>0</v>
      </c>
      <c r="Q62" s="295">
        <v>0</v>
      </c>
      <c r="R62" s="294">
        <v>0</v>
      </c>
      <c r="S62" s="294">
        <v>0</v>
      </c>
      <c r="T62" s="294">
        <v>0</v>
      </c>
      <c r="U62" s="294">
        <v>0</v>
      </c>
      <c r="V62" s="294">
        <v>0</v>
      </c>
      <c r="W62" s="294">
        <v>0</v>
      </c>
      <c r="X62" s="294">
        <v>0</v>
      </c>
      <c r="Y62" s="294">
        <v>0</v>
      </c>
      <c r="Z62" s="294">
        <v>0</v>
      </c>
      <c r="AA62" s="294">
        <v>0</v>
      </c>
      <c r="AB62" s="294">
        <v>0</v>
      </c>
      <c r="AC62" s="294">
        <v>0</v>
      </c>
      <c r="AD62" s="294">
        <v>0</v>
      </c>
      <c r="AE62" s="294">
        <v>0</v>
      </c>
      <c r="AF62" s="294">
        <v>0</v>
      </c>
      <c r="AG62" s="294">
        <v>0</v>
      </c>
      <c r="AH62" s="291">
        <f t="shared" si="2"/>
        <v>0</v>
      </c>
      <c r="AI62" s="292"/>
    </row>
    <row r="63" spans="1:35" ht="17.25" customHeight="1" x14ac:dyDescent="0.2">
      <c r="A63" s="287">
        <v>1388</v>
      </c>
      <c r="B63" s="288" t="s">
        <v>57</v>
      </c>
      <c r="C63" s="312"/>
      <c r="D63" s="294">
        <v>0</v>
      </c>
      <c r="E63" s="294">
        <v>0</v>
      </c>
      <c r="F63" s="294">
        <v>0</v>
      </c>
      <c r="G63" s="294">
        <v>0</v>
      </c>
      <c r="H63" s="294">
        <v>0</v>
      </c>
      <c r="I63" s="294">
        <v>0</v>
      </c>
      <c r="J63" s="295">
        <v>0</v>
      </c>
      <c r="K63" s="295">
        <v>0</v>
      </c>
      <c r="L63" s="295">
        <v>0</v>
      </c>
      <c r="M63" s="295">
        <v>0</v>
      </c>
      <c r="N63" s="295">
        <v>0</v>
      </c>
      <c r="O63" s="295">
        <v>0</v>
      </c>
      <c r="P63" s="295">
        <v>0</v>
      </c>
      <c r="Q63" s="295">
        <v>0</v>
      </c>
      <c r="R63" s="294">
        <v>0</v>
      </c>
      <c r="S63" s="294">
        <v>0</v>
      </c>
      <c r="T63" s="294">
        <v>0</v>
      </c>
      <c r="U63" s="294">
        <v>0</v>
      </c>
      <c r="V63" s="294">
        <v>0</v>
      </c>
      <c r="W63" s="294">
        <v>0</v>
      </c>
      <c r="X63" s="294">
        <v>0</v>
      </c>
      <c r="Y63" s="294">
        <v>0</v>
      </c>
      <c r="Z63" s="294">
        <v>0</v>
      </c>
      <c r="AA63" s="294">
        <v>0</v>
      </c>
      <c r="AB63" s="294">
        <v>0</v>
      </c>
      <c r="AC63" s="294">
        <v>0</v>
      </c>
      <c r="AD63" s="294">
        <v>0</v>
      </c>
      <c r="AE63" s="294">
        <v>0</v>
      </c>
      <c r="AF63" s="294">
        <v>0</v>
      </c>
      <c r="AG63" s="294">
        <v>0</v>
      </c>
      <c r="AH63" s="291">
        <f t="shared" si="2"/>
        <v>0</v>
      </c>
      <c r="AI63" s="292"/>
    </row>
    <row r="64" spans="1:35" ht="17.25" customHeight="1" x14ac:dyDescent="0.2">
      <c r="A64" s="287">
        <v>1389</v>
      </c>
      <c r="B64" s="288" t="s">
        <v>58</v>
      </c>
      <c r="C64" s="312"/>
      <c r="D64" s="294">
        <v>0</v>
      </c>
      <c r="E64" s="294">
        <v>0</v>
      </c>
      <c r="F64" s="294">
        <v>0</v>
      </c>
      <c r="G64" s="294">
        <v>0</v>
      </c>
      <c r="H64" s="294">
        <v>0</v>
      </c>
      <c r="I64" s="294">
        <v>0</v>
      </c>
      <c r="J64" s="295">
        <v>0</v>
      </c>
      <c r="K64" s="295">
        <v>0</v>
      </c>
      <c r="L64" s="295">
        <v>0</v>
      </c>
      <c r="M64" s="295">
        <v>0</v>
      </c>
      <c r="N64" s="295">
        <v>0.2</v>
      </c>
      <c r="O64" s="295">
        <v>0</v>
      </c>
      <c r="P64" s="295">
        <v>0</v>
      </c>
      <c r="Q64" s="295">
        <v>0</v>
      </c>
      <c r="R64" s="294">
        <v>0</v>
      </c>
      <c r="S64" s="294">
        <v>0</v>
      </c>
      <c r="T64" s="294">
        <v>0</v>
      </c>
      <c r="U64" s="294">
        <v>0</v>
      </c>
      <c r="V64" s="294">
        <v>0</v>
      </c>
      <c r="W64" s="294">
        <v>0</v>
      </c>
      <c r="X64" s="294">
        <v>0</v>
      </c>
      <c r="Y64" s="294">
        <v>0</v>
      </c>
      <c r="Z64" s="294">
        <v>0</v>
      </c>
      <c r="AA64" s="294">
        <v>0</v>
      </c>
      <c r="AB64" s="294">
        <v>0</v>
      </c>
      <c r="AC64" s="294">
        <v>0</v>
      </c>
      <c r="AD64" s="294">
        <v>0</v>
      </c>
      <c r="AE64" s="294">
        <v>0</v>
      </c>
      <c r="AF64" s="294">
        <v>0</v>
      </c>
      <c r="AG64" s="294">
        <v>0</v>
      </c>
      <c r="AH64" s="291">
        <f t="shared" si="2"/>
        <v>0.2</v>
      </c>
      <c r="AI64" s="292"/>
    </row>
    <row r="65" spans="1:35" ht="17.25" customHeight="1" x14ac:dyDescent="0.2">
      <c r="A65" s="287">
        <v>1401</v>
      </c>
      <c r="B65" s="288" t="s">
        <v>59</v>
      </c>
      <c r="C65" s="312"/>
      <c r="D65" s="294">
        <v>0</v>
      </c>
      <c r="E65" s="294">
        <v>0</v>
      </c>
      <c r="F65" s="294">
        <v>0</v>
      </c>
      <c r="G65" s="294">
        <v>0</v>
      </c>
      <c r="H65" s="294">
        <v>0</v>
      </c>
      <c r="I65" s="294">
        <v>0</v>
      </c>
      <c r="J65" s="295">
        <v>0</v>
      </c>
      <c r="K65" s="295">
        <v>0</v>
      </c>
      <c r="L65" s="295">
        <v>0</v>
      </c>
      <c r="M65" s="295">
        <v>0</v>
      </c>
      <c r="N65" s="295">
        <v>0</v>
      </c>
      <c r="O65" s="295">
        <v>0</v>
      </c>
      <c r="P65" s="295">
        <v>0</v>
      </c>
      <c r="Q65" s="295">
        <v>0</v>
      </c>
      <c r="R65" s="294">
        <v>0</v>
      </c>
      <c r="S65" s="294">
        <v>0</v>
      </c>
      <c r="T65" s="294">
        <v>0</v>
      </c>
      <c r="U65" s="294">
        <v>0</v>
      </c>
      <c r="V65" s="294">
        <v>0</v>
      </c>
      <c r="W65" s="294">
        <v>0</v>
      </c>
      <c r="X65" s="294">
        <v>0</v>
      </c>
      <c r="Y65" s="294">
        <v>0</v>
      </c>
      <c r="Z65" s="294">
        <v>0</v>
      </c>
      <c r="AA65" s="294">
        <v>0</v>
      </c>
      <c r="AB65" s="294">
        <v>0</v>
      </c>
      <c r="AC65" s="294">
        <v>0</v>
      </c>
      <c r="AD65" s="294">
        <v>0</v>
      </c>
      <c r="AE65" s="294">
        <v>0</v>
      </c>
      <c r="AF65" s="294">
        <v>0</v>
      </c>
      <c r="AG65" s="294">
        <v>0</v>
      </c>
      <c r="AH65" s="291">
        <f t="shared" si="2"/>
        <v>0</v>
      </c>
      <c r="AI65" s="292"/>
    </row>
    <row r="66" spans="1:35" ht="17.25" customHeight="1" x14ac:dyDescent="0.2">
      <c r="A66" s="287">
        <v>1415</v>
      </c>
      <c r="B66" s="288" t="s">
        <v>60</v>
      </c>
      <c r="C66" s="312"/>
      <c r="D66" s="294">
        <v>0</v>
      </c>
      <c r="E66" s="294">
        <v>0</v>
      </c>
      <c r="F66" s="294">
        <v>0</v>
      </c>
      <c r="G66" s="294">
        <v>0</v>
      </c>
      <c r="H66" s="294">
        <v>0</v>
      </c>
      <c r="I66" s="294">
        <v>0</v>
      </c>
      <c r="J66" s="295">
        <v>0</v>
      </c>
      <c r="K66" s="295">
        <v>0</v>
      </c>
      <c r="L66" s="295">
        <v>0</v>
      </c>
      <c r="M66" s="295">
        <v>0</v>
      </c>
      <c r="N66" s="295">
        <v>0</v>
      </c>
      <c r="O66" s="295">
        <v>0</v>
      </c>
      <c r="P66" s="295">
        <v>0</v>
      </c>
      <c r="Q66" s="295">
        <v>0</v>
      </c>
      <c r="R66" s="294">
        <v>0</v>
      </c>
      <c r="S66" s="294">
        <v>0</v>
      </c>
      <c r="T66" s="294">
        <v>0</v>
      </c>
      <c r="U66" s="294">
        <v>0</v>
      </c>
      <c r="V66" s="294">
        <v>0</v>
      </c>
      <c r="W66" s="294">
        <v>0</v>
      </c>
      <c r="X66" s="294">
        <v>0</v>
      </c>
      <c r="Y66" s="294">
        <v>0</v>
      </c>
      <c r="Z66" s="294">
        <v>0</v>
      </c>
      <c r="AA66" s="294">
        <v>0</v>
      </c>
      <c r="AB66" s="294">
        <v>0</v>
      </c>
      <c r="AC66" s="294">
        <v>0</v>
      </c>
      <c r="AD66" s="294">
        <v>0</v>
      </c>
      <c r="AE66" s="294">
        <v>0</v>
      </c>
      <c r="AF66" s="294">
        <v>0</v>
      </c>
      <c r="AG66" s="294">
        <v>0</v>
      </c>
      <c r="AH66" s="291">
        <f t="shared" si="2"/>
        <v>0</v>
      </c>
      <c r="AI66" s="292"/>
    </row>
    <row r="67" spans="1:35" ht="17.25" customHeight="1" x14ac:dyDescent="0.2">
      <c r="A67" s="287">
        <v>1425</v>
      </c>
      <c r="B67" s="288" t="s">
        <v>61</v>
      </c>
      <c r="C67" s="312"/>
      <c r="D67" s="294">
        <v>0</v>
      </c>
      <c r="E67" s="294">
        <v>0</v>
      </c>
      <c r="F67" s="294">
        <v>0</v>
      </c>
      <c r="G67" s="294">
        <v>0</v>
      </c>
      <c r="H67" s="294">
        <v>0</v>
      </c>
      <c r="I67" s="294">
        <v>0</v>
      </c>
      <c r="J67" s="295">
        <v>0</v>
      </c>
      <c r="K67" s="295">
        <v>0</v>
      </c>
      <c r="L67" s="295">
        <v>0</v>
      </c>
      <c r="M67" s="295">
        <v>0</v>
      </c>
      <c r="N67" s="295">
        <v>0</v>
      </c>
      <c r="O67" s="295">
        <v>0</v>
      </c>
      <c r="P67" s="295">
        <v>0</v>
      </c>
      <c r="Q67" s="295">
        <v>0</v>
      </c>
      <c r="R67" s="294">
        <v>0</v>
      </c>
      <c r="S67" s="294">
        <v>0</v>
      </c>
      <c r="T67" s="294">
        <v>0</v>
      </c>
      <c r="U67" s="294">
        <v>0</v>
      </c>
      <c r="V67" s="294">
        <v>0</v>
      </c>
      <c r="W67" s="294">
        <v>0</v>
      </c>
      <c r="X67" s="294">
        <v>0</v>
      </c>
      <c r="Y67" s="294">
        <v>0</v>
      </c>
      <c r="Z67" s="294">
        <v>0</v>
      </c>
      <c r="AA67" s="294">
        <v>0</v>
      </c>
      <c r="AB67" s="294">
        <v>0</v>
      </c>
      <c r="AC67" s="294">
        <v>0</v>
      </c>
      <c r="AD67" s="294">
        <v>0</v>
      </c>
      <c r="AE67" s="294">
        <v>0</v>
      </c>
      <c r="AF67" s="294">
        <v>0</v>
      </c>
      <c r="AG67" s="294">
        <v>0</v>
      </c>
      <c r="AH67" s="291">
        <f t="shared" si="2"/>
        <v>0</v>
      </c>
      <c r="AI67" s="292"/>
    </row>
    <row r="68" spans="1:35" ht="17.25" customHeight="1" x14ac:dyDescent="0.2">
      <c r="A68" s="287">
        <v>1465</v>
      </c>
      <c r="B68" s="288" t="s">
        <v>101</v>
      </c>
      <c r="C68" s="312"/>
      <c r="D68" s="294">
        <v>0</v>
      </c>
      <c r="E68" s="294">
        <v>0</v>
      </c>
      <c r="F68" s="294">
        <v>0</v>
      </c>
      <c r="G68" s="294">
        <v>0</v>
      </c>
      <c r="H68" s="294">
        <v>0</v>
      </c>
      <c r="I68" s="294">
        <v>0</v>
      </c>
      <c r="J68" s="294">
        <v>0</v>
      </c>
      <c r="K68" s="294">
        <v>0</v>
      </c>
      <c r="L68" s="294">
        <v>0</v>
      </c>
      <c r="M68" s="294">
        <v>0</v>
      </c>
      <c r="N68" s="294">
        <v>0</v>
      </c>
      <c r="O68" s="294">
        <v>0</v>
      </c>
      <c r="P68" s="294">
        <v>0</v>
      </c>
      <c r="Q68" s="294">
        <v>0</v>
      </c>
      <c r="R68" s="294">
        <v>0</v>
      </c>
      <c r="S68" s="294">
        <v>0</v>
      </c>
      <c r="T68" s="294">
        <v>0</v>
      </c>
      <c r="U68" s="294">
        <v>0</v>
      </c>
      <c r="V68" s="294">
        <v>0.2</v>
      </c>
      <c r="W68" s="294">
        <v>0</v>
      </c>
      <c r="X68" s="294">
        <v>0</v>
      </c>
      <c r="Y68" s="294">
        <v>0</v>
      </c>
      <c r="Z68" s="294">
        <v>0</v>
      </c>
      <c r="AA68" s="294">
        <v>0</v>
      </c>
      <c r="AB68" s="294">
        <v>0</v>
      </c>
      <c r="AC68" s="294">
        <v>0</v>
      </c>
      <c r="AD68" s="294">
        <v>0</v>
      </c>
      <c r="AE68" s="294">
        <v>0</v>
      </c>
      <c r="AF68" s="294">
        <v>0</v>
      </c>
      <c r="AG68" s="294">
        <v>0</v>
      </c>
      <c r="AH68" s="291">
        <f t="shared" si="2"/>
        <v>0.2</v>
      </c>
      <c r="AI68" s="292"/>
    </row>
    <row r="69" spans="1:35" ht="17.25" customHeight="1" x14ac:dyDescent="0.2">
      <c r="A69" s="287">
        <v>1466</v>
      </c>
      <c r="B69" s="288" t="s">
        <v>62</v>
      </c>
      <c r="C69" s="312"/>
      <c r="D69" s="294">
        <v>0</v>
      </c>
      <c r="E69" s="294">
        <v>0</v>
      </c>
      <c r="F69" s="294">
        <v>0</v>
      </c>
      <c r="G69" s="294">
        <v>0</v>
      </c>
      <c r="H69" s="294">
        <v>0</v>
      </c>
      <c r="I69" s="294">
        <v>0</v>
      </c>
      <c r="J69" s="295">
        <v>0</v>
      </c>
      <c r="K69" s="295">
        <v>0</v>
      </c>
      <c r="L69" s="295">
        <v>0</v>
      </c>
      <c r="M69" s="295">
        <v>0</v>
      </c>
      <c r="N69" s="295">
        <v>0</v>
      </c>
      <c r="O69" s="295">
        <v>0</v>
      </c>
      <c r="P69" s="295">
        <v>0</v>
      </c>
      <c r="Q69" s="295">
        <v>0</v>
      </c>
      <c r="R69" s="294">
        <v>0</v>
      </c>
      <c r="S69" s="294">
        <v>0.2</v>
      </c>
      <c r="T69" s="294">
        <v>0</v>
      </c>
      <c r="U69" s="294">
        <v>0</v>
      </c>
      <c r="V69" s="294">
        <v>0</v>
      </c>
      <c r="W69" s="294">
        <v>0</v>
      </c>
      <c r="X69" s="294">
        <v>0</v>
      </c>
      <c r="Y69" s="294">
        <v>0</v>
      </c>
      <c r="Z69" s="294">
        <v>0</v>
      </c>
      <c r="AA69" s="294">
        <v>0</v>
      </c>
      <c r="AB69" s="294">
        <v>0</v>
      </c>
      <c r="AC69" s="294">
        <v>0</v>
      </c>
      <c r="AD69" s="294">
        <v>0</v>
      </c>
      <c r="AE69" s="294">
        <v>0</v>
      </c>
      <c r="AF69" s="294">
        <v>0</v>
      </c>
      <c r="AG69" s="294">
        <v>0</v>
      </c>
      <c r="AH69" s="291">
        <f t="shared" si="2"/>
        <v>0.2</v>
      </c>
      <c r="AI69" s="292"/>
    </row>
    <row r="70" spans="1:35" ht="17.25" customHeight="1" x14ac:dyDescent="0.2">
      <c r="A70" s="287">
        <v>1469</v>
      </c>
      <c r="B70" s="288" t="s">
        <v>63</v>
      </c>
      <c r="C70" s="312"/>
      <c r="D70" s="294">
        <v>0</v>
      </c>
      <c r="E70" s="294">
        <v>0</v>
      </c>
      <c r="F70" s="294">
        <v>0</v>
      </c>
      <c r="G70" s="294">
        <v>0</v>
      </c>
      <c r="H70" s="294">
        <v>0</v>
      </c>
      <c r="I70" s="294">
        <v>0</v>
      </c>
      <c r="J70" s="295">
        <v>0</v>
      </c>
      <c r="K70" s="295">
        <v>0</v>
      </c>
      <c r="L70" s="295">
        <v>0</v>
      </c>
      <c r="M70" s="295">
        <v>0</v>
      </c>
      <c r="N70" s="295">
        <v>0</v>
      </c>
      <c r="O70" s="295">
        <v>0</v>
      </c>
      <c r="P70" s="295">
        <v>0</v>
      </c>
      <c r="Q70" s="295">
        <v>0</v>
      </c>
      <c r="R70" s="294">
        <v>0</v>
      </c>
      <c r="S70" s="294">
        <v>0</v>
      </c>
      <c r="T70" s="294">
        <v>0</v>
      </c>
      <c r="U70" s="294">
        <v>0</v>
      </c>
      <c r="V70" s="294">
        <v>0</v>
      </c>
      <c r="W70" s="294">
        <v>0.1</v>
      </c>
      <c r="X70" s="294">
        <v>3.5</v>
      </c>
      <c r="Y70" s="294">
        <v>0</v>
      </c>
      <c r="Z70" s="294">
        <v>0</v>
      </c>
      <c r="AA70" s="294">
        <v>0</v>
      </c>
      <c r="AB70" s="294">
        <v>0</v>
      </c>
      <c r="AC70" s="294">
        <v>0</v>
      </c>
      <c r="AD70" s="294">
        <v>0</v>
      </c>
      <c r="AE70" s="294">
        <v>0</v>
      </c>
      <c r="AF70" s="294">
        <v>0</v>
      </c>
      <c r="AG70" s="294">
        <v>0</v>
      </c>
      <c r="AH70" s="291">
        <f t="shared" si="2"/>
        <v>3.6</v>
      </c>
      <c r="AI70" s="292"/>
    </row>
    <row r="71" spans="1:35" ht="17.25" customHeight="1" x14ac:dyDescent="0.2">
      <c r="A71" s="287">
        <v>1505</v>
      </c>
      <c r="B71" s="288" t="s">
        <v>64</v>
      </c>
      <c r="C71" s="312"/>
      <c r="D71" s="294">
        <v>0</v>
      </c>
      <c r="E71" s="294">
        <v>0</v>
      </c>
      <c r="F71" s="294">
        <v>0</v>
      </c>
      <c r="G71" s="294">
        <v>0</v>
      </c>
      <c r="H71" s="294">
        <v>0</v>
      </c>
      <c r="I71" s="294">
        <v>0</v>
      </c>
      <c r="J71" s="295">
        <v>0</v>
      </c>
      <c r="K71" s="295">
        <v>0</v>
      </c>
      <c r="L71" s="295">
        <v>0</v>
      </c>
      <c r="M71" s="295">
        <v>0</v>
      </c>
      <c r="N71" s="295">
        <v>0</v>
      </c>
      <c r="O71" s="295">
        <v>0</v>
      </c>
      <c r="P71" s="295">
        <v>0</v>
      </c>
      <c r="Q71" s="295">
        <v>0</v>
      </c>
      <c r="R71" s="294">
        <v>0</v>
      </c>
      <c r="S71" s="294">
        <v>0</v>
      </c>
      <c r="T71" s="294">
        <v>0</v>
      </c>
      <c r="U71" s="294">
        <v>0</v>
      </c>
      <c r="V71" s="294">
        <v>0</v>
      </c>
      <c r="W71" s="294">
        <v>0</v>
      </c>
      <c r="X71" s="294">
        <v>0</v>
      </c>
      <c r="Y71" s="294">
        <v>0</v>
      </c>
      <c r="Z71" s="294">
        <v>0</v>
      </c>
      <c r="AA71" s="294">
        <v>0</v>
      </c>
      <c r="AB71" s="294">
        <v>0</v>
      </c>
      <c r="AC71" s="294">
        <v>0</v>
      </c>
      <c r="AD71" s="294">
        <v>0</v>
      </c>
      <c r="AE71" s="294">
        <v>0</v>
      </c>
      <c r="AF71" s="294">
        <v>0</v>
      </c>
      <c r="AG71" s="294">
        <v>0</v>
      </c>
      <c r="AH71" s="291">
        <f t="shared" si="2"/>
        <v>0</v>
      </c>
      <c r="AI71" s="292"/>
    </row>
    <row r="72" spans="1:35" ht="17.25" customHeight="1" x14ac:dyDescent="0.2">
      <c r="A72" s="287">
        <v>1559</v>
      </c>
      <c r="B72" s="288" t="s">
        <v>65</v>
      </c>
      <c r="C72" s="312"/>
      <c r="D72" s="294">
        <v>0</v>
      </c>
      <c r="E72" s="294">
        <v>0</v>
      </c>
      <c r="F72" s="294">
        <v>0</v>
      </c>
      <c r="G72" s="294">
        <v>0</v>
      </c>
      <c r="H72" s="294">
        <v>0</v>
      </c>
      <c r="I72" s="294">
        <v>0</v>
      </c>
      <c r="J72" s="295">
        <v>0</v>
      </c>
      <c r="K72" s="295">
        <v>0</v>
      </c>
      <c r="L72" s="295">
        <v>0</v>
      </c>
      <c r="M72" s="295">
        <v>0</v>
      </c>
      <c r="N72" s="295">
        <v>0</v>
      </c>
      <c r="O72" s="295">
        <v>0</v>
      </c>
      <c r="P72" s="295">
        <v>0</v>
      </c>
      <c r="Q72" s="295">
        <v>0</v>
      </c>
      <c r="R72" s="294">
        <v>0</v>
      </c>
      <c r="S72" s="294">
        <v>0</v>
      </c>
      <c r="T72" s="294">
        <v>0</v>
      </c>
      <c r="U72" s="294">
        <v>0</v>
      </c>
      <c r="V72" s="294">
        <v>0</v>
      </c>
      <c r="W72" s="294">
        <v>0</v>
      </c>
      <c r="X72" s="294">
        <v>0</v>
      </c>
      <c r="Y72" s="294">
        <v>0</v>
      </c>
      <c r="Z72" s="294">
        <v>0</v>
      </c>
      <c r="AA72" s="294">
        <v>0</v>
      </c>
      <c r="AB72" s="294">
        <v>0</v>
      </c>
      <c r="AC72" s="294">
        <v>0</v>
      </c>
      <c r="AD72" s="294">
        <v>0</v>
      </c>
      <c r="AE72" s="294">
        <v>0</v>
      </c>
      <c r="AF72" s="294">
        <v>0</v>
      </c>
      <c r="AG72" s="294">
        <v>0</v>
      </c>
      <c r="AH72" s="291">
        <f t="shared" si="2"/>
        <v>0</v>
      </c>
      <c r="AI72" s="292"/>
    </row>
    <row r="73" spans="1:35" ht="17.25" customHeight="1" x14ac:dyDescent="0.2">
      <c r="A73" s="287">
        <v>1572</v>
      </c>
      <c r="B73" s="288" t="s">
        <v>31</v>
      </c>
      <c r="C73" s="312"/>
      <c r="D73" s="294">
        <v>0</v>
      </c>
      <c r="E73" s="294">
        <v>0</v>
      </c>
      <c r="F73" s="294">
        <v>0</v>
      </c>
      <c r="G73" s="294">
        <v>0</v>
      </c>
      <c r="H73" s="294">
        <v>0</v>
      </c>
      <c r="I73" s="294">
        <v>0</v>
      </c>
      <c r="J73" s="295">
        <v>0</v>
      </c>
      <c r="K73" s="295">
        <v>0</v>
      </c>
      <c r="L73" s="295">
        <v>0</v>
      </c>
      <c r="M73" s="295">
        <v>0</v>
      </c>
      <c r="N73" s="295">
        <v>0</v>
      </c>
      <c r="O73" s="295">
        <v>0</v>
      </c>
      <c r="P73" s="295">
        <v>0</v>
      </c>
      <c r="Q73" s="295">
        <v>0</v>
      </c>
      <c r="R73" s="294">
        <v>0</v>
      </c>
      <c r="S73" s="294">
        <v>0</v>
      </c>
      <c r="T73" s="294">
        <v>0</v>
      </c>
      <c r="U73" s="294">
        <v>0</v>
      </c>
      <c r="V73" s="294">
        <v>0</v>
      </c>
      <c r="W73" s="294">
        <v>0</v>
      </c>
      <c r="X73" s="294">
        <v>0</v>
      </c>
      <c r="Y73" s="294">
        <v>0</v>
      </c>
      <c r="Z73" s="294">
        <v>0</v>
      </c>
      <c r="AA73" s="294">
        <v>0</v>
      </c>
      <c r="AB73" s="294">
        <v>0</v>
      </c>
      <c r="AC73" s="294">
        <v>0</v>
      </c>
      <c r="AD73" s="294">
        <v>0</v>
      </c>
      <c r="AE73" s="294">
        <v>0</v>
      </c>
      <c r="AF73" s="294">
        <v>0</v>
      </c>
      <c r="AG73" s="294">
        <v>0</v>
      </c>
      <c r="AH73" s="291">
        <f t="shared" si="2"/>
        <v>0</v>
      </c>
      <c r="AI73" s="292"/>
    </row>
    <row r="74" spans="1:35" ht="17.25" customHeight="1" x14ac:dyDescent="0.2">
      <c r="A74" s="287">
        <v>1591</v>
      </c>
      <c r="B74" s="288" t="s">
        <v>117</v>
      </c>
      <c r="C74" s="312"/>
      <c r="D74" s="401" t="s">
        <v>48</v>
      </c>
      <c r="E74" s="402"/>
      <c r="F74" s="402"/>
      <c r="G74" s="402"/>
      <c r="H74" s="402"/>
      <c r="I74" s="402"/>
      <c r="J74" s="402"/>
      <c r="K74" s="402"/>
      <c r="L74" s="402"/>
      <c r="M74" s="402"/>
      <c r="N74" s="402"/>
      <c r="O74" s="402"/>
      <c r="P74" s="402"/>
      <c r="Q74" s="403"/>
      <c r="R74" s="294">
        <v>0</v>
      </c>
      <c r="S74" s="294">
        <v>0</v>
      </c>
      <c r="T74" s="294">
        <v>0</v>
      </c>
      <c r="U74" s="294">
        <v>0</v>
      </c>
      <c r="V74" s="294">
        <v>0</v>
      </c>
      <c r="W74" s="294">
        <v>0</v>
      </c>
      <c r="X74" s="294">
        <v>0</v>
      </c>
      <c r="Y74" s="294">
        <v>0</v>
      </c>
      <c r="Z74" s="294">
        <v>0</v>
      </c>
      <c r="AA74" s="294">
        <v>0</v>
      </c>
      <c r="AB74" s="294">
        <v>0</v>
      </c>
      <c r="AC74" s="294">
        <v>0</v>
      </c>
      <c r="AD74" s="294">
        <v>0</v>
      </c>
      <c r="AE74" s="294">
        <v>0</v>
      </c>
      <c r="AF74" s="294">
        <v>26.7</v>
      </c>
      <c r="AG74" s="294">
        <v>0</v>
      </c>
      <c r="AH74" s="291">
        <f t="shared" si="2"/>
        <v>26.7</v>
      </c>
      <c r="AI74" s="292"/>
    </row>
    <row r="75" spans="1:35" ht="17.25" customHeight="1" x14ac:dyDescent="0.2">
      <c r="A75" s="287">
        <v>1592</v>
      </c>
      <c r="B75" s="288" t="s">
        <v>66</v>
      </c>
      <c r="C75" s="312"/>
      <c r="D75" s="294">
        <v>0</v>
      </c>
      <c r="E75" s="294">
        <v>0</v>
      </c>
      <c r="F75" s="294">
        <v>0</v>
      </c>
      <c r="G75" s="294">
        <v>0</v>
      </c>
      <c r="H75" s="294">
        <v>0</v>
      </c>
      <c r="I75" s="294">
        <v>0</v>
      </c>
      <c r="J75" s="295">
        <v>0</v>
      </c>
      <c r="K75" s="295">
        <v>0</v>
      </c>
      <c r="L75" s="295">
        <v>0</v>
      </c>
      <c r="M75" s="295">
        <v>0</v>
      </c>
      <c r="N75" s="295">
        <v>0</v>
      </c>
      <c r="O75" s="295">
        <v>0</v>
      </c>
      <c r="P75" s="295">
        <v>0</v>
      </c>
      <c r="Q75" s="295">
        <v>0</v>
      </c>
      <c r="R75" s="294">
        <v>0</v>
      </c>
      <c r="S75" s="294">
        <v>0</v>
      </c>
      <c r="T75" s="294">
        <v>0</v>
      </c>
      <c r="U75" s="294">
        <v>0</v>
      </c>
      <c r="V75" s="294">
        <v>0</v>
      </c>
      <c r="W75" s="294">
        <v>0</v>
      </c>
      <c r="X75" s="294">
        <v>0</v>
      </c>
      <c r="Y75" s="294">
        <v>0</v>
      </c>
      <c r="Z75" s="294">
        <v>0</v>
      </c>
      <c r="AA75" s="294">
        <v>0</v>
      </c>
      <c r="AB75" s="294">
        <v>0</v>
      </c>
      <c r="AC75" s="294">
        <v>0</v>
      </c>
      <c r="AD75" s="294">
        <v>0</v>
      </c>
      <c r="AE75" s="294">
        <v>0</v>
      </c>
      <c r="AF75" s="294">
        <v>0</v>
      </c>
      <c r="AG75" s="294">
        <v>0</v>
      </c>
      <c r="AH75" s="291">
        <f t="shared" si="2"/>
        <v>0</v>
      </c>
      <c r="AI75" s="292"/>
    </row>
    <row r="76" spans="1:35" ht="17.25" customHeight="1" x14ac:dyDescent="0.2">
      <c r="A76" s="287">
        <v>1597</v>
      </c>
      <c r="B76" s="288" t="s">
        <v>67</v>
      </c>
      <c r="C76" s="312"/>
      <c r="D76" s="294">
        <v>0</v>
      </c>
      <c r="E76" s="294">
        <v>0</v>
      </c>
      <c r="F76" s="294">
        <v>0</v>
      </c>
      <c r="G76" s="294">
        <v>0</v>
      </c>
      <c r="H76" s="294">
        <v>0</v>
      </c>
      <c r="I76" s="294">
        <v>0</v>
      </c>
      <c r="J76" s="295">
        <v>0</v>
      </c>
      <c r="K76" s="295">
        <v>0</v>
      </c>
      <c r="L76" s="295">
        <v>0</v>
      </c>
      <c r="M76" s="295">
        <v>0</v>
      </c>
      <c r="N76" s="295">
        <v>0</v>
      </c>
      <c r="O76" s="295">
        <v>0</v>
      </c>
      <c r="P76" s="295">
        <v>0</v>
      </c>
      <c r="Q76" s="295">
        <v>0</v>
      </c>
      <c r="R76" s="294">
        <v>0</v>
      </c>
      <c r="S76" s="294">
        <v>0</v>
      </c>
      <c r="T76" s="294">
        <v>0</v>
      </c>
      <c r="U76" s="294">
        <v>0</v>
      </c>
      <c r="V76" s="294">
        <v>0</v>
      </c>
      <c r="W76" s="294">
        <v>0</v>
      </c>
      <c r="X76" s="294">
        <v>0</v>
      </c>
      <c r="Y76" s="294">
        <v>0</v>
      </c>
      <c r="Z76" s="294">
        <v>0</v>
      </c>
      <c r="AA76" s="294">
        <v>0</v>
      </c>
      <c r="AB76" s="294">
        <v>0</v>
      </c>
      <c r="AC76" s="294">
        <v>0</v>
      </c>
      <c r="AD76" s="294">
        <v>0</v>
      </c>
      <c r="AE76" s="294">
        <v>0</v>
      </c>
      <c r="AF76" s="294">
        <v>0</v>
      </c>
      <c r="AG76" s="294">
        <v>0</v>
      </c>
      <c r="AH76" s="291">
        <f t="shared" si="2"/>
        <v>0</v>
      </c>
      <c r="AI76" s="292"/>
    </row>
    <row r="77" spans="1:35" ht="17.25" customHeight="1" x14ac:dyDescent="0.2">
      <c r="A77" s="287">
        <v>1630</v>
      </c>
      <c r="B77" s="288" t="s">
        <v>68</v>
      </c>
      <c r="C77" s="312"/>
      <c r="D77" s="294">
        <v>0</v>
      </c>
      <c r="E77" s="294">
        <v>0</v>
      </c>
      <c r="F77" s="294">
        <v>0</v>
      </c>
      <c r="G77" s="294">
        <v>0.2</v>
      </c>
      <c r="H77" s="294">
        <v>0</v>
      </c>
      <c r="I77" s="294">
        <v>0</v>
      </c>
      <c r="J77" s="295">
        <v>0</v>
      </c>
      <c r="K77" s="295">
        <v>0</v>
      </c>
      <c r="L77" s="295">
        <v>0</v>
      </c>
      <c r="M77" s="295">
        <v>0</v>
      </c>
      <c r="N77" s="295">
        <v>0</v>
      </c>
      <c r="O77" s="295">
        <v>0</v>
      </c>
      <c r="P77" s="295">
        <v>0</v>
      </c>
      <c r="Q77" s="295">
        <v>0</v>
      </c>
      <c r="R77" s="294">
        <v>0</v>
      </c>
      <c r="S77" s="294">
        <v>0</v>
      </c>
      <c r="T77" s="294">
        <v>0</v>
      </c>
      <c r="U77" s="294">
        <v>0</v>
      </c>
      <c r="V77" s="294">
        <v>0</v>
      </c>
      <c r="W77" s="294">
        <v>0</v>
      </c>
      <c r="X77" s="294">
        <v>0</v>
      </c>
      <c r="Y77" s="294">
        <v>0</v>
      </c>
      <c r="Z77" s="294">
        <v>0</v>
      </c>
      <c r="AA77" s="294">
        <v>0</v>
      </c>
      <c r="AB77" s="294">
        <v>0</v>
      </c>
      <c r="AC77" s="294">
        <v>0</v>
      </c>
      <c r="AD77" s="294">
        <v>0</v>
      </c>
      <c r="AE77" s="294">
        <v>0</v>
      </c>
      <c r="AF77" s="294">
        <v>0</v>
      </c>
      <c r="AG77" s="294">
        <v>0</v>
      </c>
      <c r="AH77" s="291">
        <f t="shared" si="2"/>
        <v>0.2</v>
      </c>
      <c r="AI77" s="292"/>
    </row>
    <row r="78" spans="1:35" ht="17.25" customHeight="1" x14ac:dyDescent="0.2">
      <c r="A78" s="287">
        <v>1632</v>
      </c>
      <c r="B78" s="288" t="s">
        <v>69</v>
      </c>
      <c r="C78" s="312"/>
      <c r="D78" s="294">
        <v>0</v>
      </c>
      <c r="E78" s="294">
        <v>0</v>
      </c>
      <c r="F78" s="294">
        <v>0</v>
      </c>
      <c r="G78" s="294">
        <v>0</v>
      </c>
      <c r="H78" s="294">
        <v>0</v>
      </c>
      <c r="I78" s="294">
        <v>0</v>
      </c>
      <c r="J78" s="295">
        <v>0</v>
      </c>
      <c r="K78" s="295">
        <v>0</v>
      </c>
      <c r="L78" s="295">
        <v>0</v>
      </c>
      <c r="M78" s="295">
        <v>0</v>
      </c>
      <c r="N78" s="295">
        <v>0</v>
      </c>
      <c r="O78" s="295">
        <v>0</v>
      </c>
      <c r="P78" s="295">
        <v>0.1</v>
      </c>
      <c r="Q78" s="295">
        <v>0</v>
      </c>
      <c r="R78" s="294">
        <v>0</v>
      </c>
      <c r="S78" s="294">
        <v>0</v>
      </c>
      <c r="T78" s="294">
        <v>0</v>
      </c>
      <c r="U78" s="294">
        <v>0</v>
      </c>
      <c r="V78" s="294">
        <v>0</v>
      </c>
      <c r="W78" s="294">
        <v>0.1</v>
      </c>
      <c r="X78" s="294">
        <v>0</v>
      </c>
      <c r="Y78" s="294">
        <v>0</v>
      </c>
      <c r="Z78" s="294">
        <v>0</v>
      </c>
      <c r="AA78" s="294">
        <v>0</v>
      </c>
      <c r="AB78" s="294">
        <v>0</v>
      </c>
      <c r="AC78" s="294">
        <v>0</v>
      </c>
      <c r="AD78" s="294">
        <v>0</v>
      </c>
      <c r="AE78" s="294">
        <v>0</v>
      </c>
      <c r="AF78" s="294">
        <v>0</v>
      </c>
      <c r="AG78" s="294">
        <v>0</v>
      </c>
      <c r="AH78" s="291">
        <f t="shared" si="2"/>
        <v>0.2</v>
      </c>
      <c r="AI78" s="292"/>
    </row>
    <row r="79" spans="1:35" ht="28.5" customHeight="1" x14ac:dyDescent="0.2">
      <c r="A79" s="287">
        <v>1634</v>
      </c>
      <c r="B79" s="288" t="s">
        <v>89</v>
      </c>
      <c r="C79" s="312"/>
      <c r="D79" s="294">
        <v>0</v>
      </c>
      <c r="E79" s="294">
        <v>0</v>
      </c>
      <c r="F79" s="294">
        <v>0</v>
      </c>
      <c r="G79" s="294">
        <v>0</v>
      </c>
      <c r="H79" s="294">
        <v>0</v>
      </c>
      <c r="I79" s="294">
        <v>0</v>
      </c>
      <c r="J79" s="295">
        <v>0</v>
      </c>
      <c r="K79" s="295">
        <v>0</v>
      </c>
      <c r="L79" s="295">
        <v>0</v>
      </c>
      <c r="M79" s="295">
        <v>0</v>
      </c>
      <c r="N79" s="295">
        <v>0</v>
      </c>
      <c r="O79" s="295">
        <v>0</v>
      </c>
      <c r="P79" s="295">
        <v>0</v>
      </c>
      <c r="Q79" s="295">
        <v>0</v>
      </c>
      <c r="R79" s="294">
        <v>0</v>
      </c>
      <c r="S79" s="294">
        <v>0</v>
      </c>
      <c r="T79" s="294">
        <v>0</v>
      </c>
      <c r="U79" s="294">
        <v>0</v>
      </c>
      <c r="V79" s="294">
        <v>0</v>
      </c>
      <c r="W79" s="294">
        <v>0</v>
      </c>
      <c r="X79" s="294">
        <v>0</v>
      </c>
      <c r="Y79" s="294">
        <v>0</v>
      </c>
      <c r="Z79" s="294">
        <v>0</v>
      </c>
      <c r="AA79" s="294">
        <v>0</v>
      </c>
      <c r="AB79" s="294">
        <v>0</v>
      </c>
      <c r="AC79" s="294">
        <v>0</v>
      </c>
      <c r="AD79" s="294">
        <v>0</v>
      </c>
      <c r="AE79" s="294">
        <v>0</v>
      </c>
      <c r="AF79" s="294">
        <v>0</v>
      </c>
      <c r="AG79" s="294">
        <v>0</v>
      </c>
      <c r="AH79" s="291">
        <f t="shared" si="2"/>
        <v>0</v>
      </c>
      <c r="AI79" s="292"/>
    </row>
    <row r="80" spans="1:35" ht="17.25" customHeight="1" x14ac:dyDescent="0.2">
      <c r="A80" s="287">
        <v>1640</v>
      </c>
      <c r="B80" s="288" t="s">
        <v>70</v>
      </c>
      <c r="C80" s="312"/>
      <c r="D80" s="294">
        <v>0</v>
      </c>
      <c r="E80" s="294">
        <v>0</v>
      </c>
      <c r="F80" s="294">
        <v>0</v>
      </c>
      <c r="G80" s="294">
        <v>0</v>
      </c>
      <c r="H80" s="294">
        <v>0</v>
      </c>
      <c r="I80" s="294">
        <v>0</v>
      </c>
      <c r="J80" s="295">
        <v>0</v>
      </c>
      <c r="K80" s="295">
        <v>0</v>
      </c>
      <c r="L80" s="295">
        <v>0</v>
      </c>
      <c r="M80" s="295">
        <v>0</v>
      </c>
      <c r="N80" s="295">
        <v>0</v>
      </c>
      <c r="O80" s="295">
        <v>0</v>
      </c>
      <c r="P80" s="295">
        <v>0</v>
      </c>
      <c r="Q80" s="295">
        <v>0</v>
      </c>
      <c r="R80" s="294">
        <v>0</v>
      </c>
      <c r="S80" s="294">
        <v>0</v>
      </c>
      <c r="T80" s="294">
        <v>0</v>
      </c>
      <c r="U80" s="294">
        <v>0</v>
      </c>
      <c r="V80" s="294">
        <v>0</v>
      </c>
      <c r="W80" s="294">
        <v>0</v>
      </c>
      <c r="X80" s="294">
        <v>0</v>
      </c>
      <c r="Y80" s="294">
        <v>0</v>
      </c>
      <c r="Z80" s="294">
        <v>0</v>
      </c>
      <c r="AA80" s="294">
        <v>0</v>
      </c>
      <c r="AB80" s="294">
        <v>0</v>
      </c>
      <c r="AC80" s="294">
        <v>0</v>
      </c>
      <c r="AD80" s="294">
        <v>0</v>
      </c>
      <c r="AE80" s="294">
        <v>0</v>
      </c>
      <c r="AF80" s="294">
        <v>0.8</v>
      </c>
      <c r="AG80" s="294">
        <v>0</v>
      </c>
      <c r="AH80" s="291">
        <f t="shared" si="2"/>
        <v>0.8</v>
      </c>
      <c r="AI80" s="292"/>
    </row>
    <row r="81" spans="1:35" ht="17.25" customHeight="1" x14ac:dyDescent="0.2">
      <c r="A81" s="287">
        <v>1666</v>
      </c>
      <c r="B81" s="288" t="s">
        <v>71</v>
      </c>
      <c r="C81" s="312"/>
      <c r="D81" s="294">
        <v>0</v>
      </c>
      <c r="E81" s="294">
        <v>0</v>
      </c>
      <c r="F81" s="294">
        <v>0</v>
      </c>
      <c r="G81" s="294">
        <v>0</v>
      </c>
      <c r="H81" s="294">
        <v>0</v>
      </c>
      <c r="I81" s="294">
        <v>0</v>
      </c>
      <c r="J81" s="295">
        <v>0</v>
      </c>
      <c r="K81" s="295">
        <v>0</v>
      </c>
      <c r="L81" s="295">
        <v>0</v>
      </c>
      <c r="M81" s="295">
        <v>0</v>
      </c>
      <c r="N81" s="295">
        <v>0</v>
      </c>
      <c r="O81" s="295">
        <v>0</v>
      </c>
      <c r="P81" s="295">
        <v>0</v>
      </c>
      <c r="Q81" s="295">
        <v>0</v>
      </c>
      <c r="R81" s="294">
        <v>0</v>
      </c>
      <c r="S81" s="294">
        <v>0</v>
      </c>
      <c r="T81" s="294">
        <v>0</v>
      </c>
      <c r="U81" s="294">
        <v>0</v>
      </c>
      <c r="V81" s="294">
        <v>0</v>
      </c>
      <c r="W81" s="294">
        <v>0</v>
      </c>
      <c r="X81" s="294">
        <v>0</v>
      </c>
      <c r="Y81" s="294">
        <v>0</v>
      </c>
      <c r="Z81" s="294">
        <v>0</v>
      </c>
      <c r="AA81" s="294">
        <v>0</v>
      </c>
      <c r="AB81" s="294">
        <v>0</v>
      </c>
      <c r="AC81" s="294">
        <v>0</v>
      </c>
      <c r="AD81" s="294">
        <v>0</v>
      </c>
      <c r="AE81" s="294">
        <v>0</v>
      </c>
      <c r="AF81" s="294">
        <v>0.1</v>
      </c>
      <c r="AG81" s="294">
        <v>0</v>
      </c>
      <c r="AH81" s="291">
        <f t="shared" si="2"/>
        <v>0.1</v>
      </c>
      <c r="AI81" s="292"/>
    </row>
    <row r="82" spans="1:35" ht="25.5" customHeight="1" x14ac:dyDescent="0.2">
      <c r="A82" s="287">
        <v>1668</v>
      </c>
      <c r="B82" s="288" t="s">
        <v>72</v>
      </c>
      <c r="C82" s="312"/>
      <c r="D82" s="294">
        <v>0</v>
      </c>
      <c r="E82" s="294">
        <v>0</v>
      </c>
      <c r="F82" s="294">
        <v>0</v>
      </c>
      <c r="G82" s="294">
        <v>0</v>
      </c>
      <c r="H82" s="294">
        <v>0</v>
      </c>
      <c r="I82" s="294">
        <v>0</v>
      </c>
      <c r="J82" s="295">
        <v>0</v>
      </c>
      <c r="K82" s="295">
        <v>0</v>
      </c>
      <c r="L82" s="295">
        <v>0</v>
      </c>
      <c r="M82" s="295">
        <v>0</v>
      </c>
      <c r="N82" s="295">
        <v>0</v>
      </c>
      <c r="O82" s="295">
        <v>0</v>
      </c>
      <c r="P82" s="295">
        <v>0</v>
      </c>
      <c r="Q82" s="295">
        <v>0</v>
      </c>
      <c r="R82" s="294">
        <v>0</v>
      </c>
      <c r="S82" s="294">
        <v>0</v>
      </c>
      <c r="T82" s="294">
        <v>0</v>
      </c>
      <c r="U82" s="294">
        <v>0</v>
      </c>
      <c r="V82" s="294">
        <v>0</v>
      </c>
      <c r="W82" s="294">
        <v>0</v>
      </c>
      <c r="X82" s="294">
        <v>0</v>
      </c>
      <c r="Y82" s="294">
        <v>0</v>
      </c>
      <c r="Z82" s="294">
        <v>0</v>
      </c>
      <c r="AA82" s="294">
        <v>0</v>
      </c>
      <c r="AB82" s="294">
        <v>0</v>
      </c>
      <c r="AC82" s="294">
        <v>0</v>
      </c>
      <c r="AD82" s="294">
        <v>0</v>
      </c>
      <c r="AE82" s="294">
        <v>0</v>
      </c>
      <c r="AF82" s="294">
        <v>0</v>
      </c>
      <c r="AG82" s="294">
        <v>0</v>
      </c>
      <c r="AH82" s="291">
        <f t="shared" si="2"/>
        <v>0</v>
      </c>
      <c r="AI82" s="292"/>
    </row>
    <row r="83" spans="1:35" ht="25.5" customHeight="1" x14ac:dyDescent="0.2">
      <c r="A83" s="287">
        <v>1674</v>
      </c>
      <c r="B83" s="288" t="s">
        <v>73</v>
      </c>
      <c r="C83" s="312"/>
      <c r="D83" s="294">
        <v>0</v>
      </c>
      <c r="E83" s="294">
        <v>0</v>
      </c>
      <c r="F83" s="294">
        <v>0</v>
      </c>
      <c r="G83" s="294">
        <v>0</v>
      </c>
      <c r="H83" s="294">
        <v>0</v>
      </c>
      <c r="I83" s="294">
        <v>0</v>
      </c>
      <c r="J83" s="295">
        <v>0</v>
      </c>
      <c r="K83" s="295">
        <v>0</v>
      </c>
      <c r="L83" s="295">
        <v>0</v>
      </c>
      <c r="M83" s="295">
        <v>0</v>
      </c>
      <c r="N83" s="295">
        <v>0</v>
      </c>
      <c r="O83" s="295">
        <v>0</v>
      </c>
      <c r="P83" s="295">
        <v>0</v>
      </c>
      <c r="Q83" s="295">
        <v>0</v>
      </c>
      <c r="R83" s="294">
        <v>0</v>
      </c>
      <c r="S83" s="294">
        <v>0</v>
      </c>
      <c r="T83" s="294">
        <v>0</v>
      </c>
      <c r="U83" s="294">
        <v>0.1</v>
      </c>
      <c r="V83" s="294">
        <v>0</v>
      </c>
      <c r="W83" s="294">
        <v>0</v>
      </c>
      <c r="X83" s="294">
        <v>0</v>
      </c>
      <c r="Y83" s="294">
        <v>0</v>
      </c>
      <c r="Z83" s="294">
        <v>0</v>
      </c>
      <c r="AA83" s="294">
        <v>0</v>
      </c>
      <c r="AB83" s="294">
        <v>0</v>
      </c>
      <c r="AC83" s="294">
        <v>0</v>
      </c>
      <c r="AD83" s="294">
        <v>0</v>
      </c>
      <c r="AE83" s="294">
        <v>0</v>
      </c>
      <c r="AF83" s="294">
        <v>0</v>
      </c>
      <c r="AG83" s="294">
        <v>0.1</v>
      </c>
      <c r="AH83" s="291">
        <f t="shared" si="2"/>
        <v>0.2</v>
      </c>
      <c r="AI83" s="292"/>
    </row>
    <row r="84" spans="1:35" ht="17.25" customHeight="1" x14ac:dyDescent="0.2">
      <c r="A84" s="287">
        <v>1686</v>
      </c>
      <c r="B84" s="288" t="s">
        <v>74</v>
      </c>
      <c r="C84" s="312"/>
      <c r="D84" s="294">
        <v>0</v>
      </c>
      <c r="E84" s="294">
        <v>0</v>
      </c>
      <c r="F84" s="294">
        <v>0</v>
      </c>
      <c r="G84" s="294">
        <v>0</v>
      </c>
      <c r="H84" s="294">
        <v>0</v>
      </c>
      <c r="I84" s="294">
        <v>0</v>
      </c>
      <c r="J84" s="295">
        <v>0</v>
      </c>
      <c r="K84" s="295">
        <v>0</v>
      </c>
      <c r="L84" s="295">
        <v>0</v>
      </c>
      <c r="M84" s="295">
        <v>0</v>
      </c>
      <c r="N84" s="295">
        <v>0</v>
      </c>
      <c r="O84" s="295">
        <v>0</v>
      </c>
      <c r="P84" s="295">
        <v>0</v>
      </c>
      <c r="Q84" s="295">
        <v>0</v>
      </c>
      <c r="R84" s="294">
        <v>0</v>
      </c>
      <c r="S84" s="294">
        <v>0</v>
      </c>
      <c r="T84" s="294">
        <v>0</v>
      </c>
      <c r="U84" s="294">
        <v>0</v>
      </c>
      <c r="V84" s="294">
        <v>0</v>
      </c>
      <c r="W84" s="294">
        <v>0</v>
      </c>
      <c r="X84" s="294">
        <v>0</v>
      </c>
      <c r="Y84" s="294">
        <v>0</v>
      </c>
      <c r="Z84" s="294">
        <v>0</v>
      </c>
      <c r="AA84" s="294">
        <v>0</v>
      </c>
      <c r="AB84" s="294">
        <v>0</v>
      </c>
      <c r="AC84" s="294">
        <v>0</v>
      </c>
      <c r="AD84" s="294">
        <v>0</v>
      </c>
      <c r="AE84" s="294">
        <v>0</v>
      </c>
      <c r="AF84" s="294">
        <v>0</v>
      </c>
      <c r="AG84" s="294">
        <v>0</v>
      </c>
      <c r="AH84" s="291">
        <f t="shared" si="2"/>
        <v>0</v>
      </c>
      <c r="AI84" s="292"/>
    </row>
    <row r="85" spans="1:35" ht="17.25" customHeight="1" x14ac:dyDescent="0.2">
      <c r="A85" s="287">
        <v>1690</v>
      </c>
      <c r="B85" s="288" t="s">
        <v>37</v>
      </c>
      <c r="C85" s="312"/>
      <c r="D85" s="294">
        <v>1.1000000000000001</v>
      </c>
      <c r="E85" s="294">
        <v>0</v>
      </c>
      <c r="F85" s="294">
        <v>0</v>
      </c>
      <c r="G85" s="294">
        <v>0</v>
      </c>
      <c r="H85" s="294">
        <v>0</v>
      </c>
      <c r="I85" s="294">
        <v>0</v>
      </c>
      <c r="J85" s="295">
        <v>0</v>
      </c>
      <c r="K85" s="295">
        <v>0</v>
      </c>
      <c r="L85" s="295">
        <v>0</v>
      </c>
      <c r="M85" s="295">
        <v>0</v>
      </c>
      <c r="N85" s="295">
        <v>0</v>
      </c>
      <c r="O85" s="295">
        <v>0</v>
      </c>
      <c r="P85" s="295">
        <v>0</v>
      </c>
      <c r="Q85" s="295">
        <v>0</v>
      </c>
      <c r="R85" s="294">
        <v>0</v>
      </c>
      <c r="S85" s="294">
        <v>0</v>
      </c>
      <c r="T85" s="294">
        <v>0</v>
      </c>
      <c r="U85" s="294">
        <v>0</v>
      </c>
      <c r="V85" s="294">
        <v>0</v>
      </c>
      <c r="W85" s="294">
        <v>0</v>
      </c>
      <c r="X85" s="294">
        <v>0</v>
      </c>
      <c r="Y85" s="294">
        <v>0</v>
      </c>
      <c r="Z85" s="294">
        <v>0</v>
      </c>
      <c r="AA85" s="294">
        <v>0</v>
      </c>
      <c r="AB85" s="294">
        <v>0</v>
      </c>
      <c r="AC85" s="294">
        <v>0</v>
      </c>
      <c r="AD85" s="294">
        <v>0</v>
      </c>
      <c r="AE85" s="294">
        <v>0</v>
      </c>
      <c r="AF85" s="294">
        <v>0.4</v>
      </c>
      <c r="AG85" s="294">
        <v>12.4</v>
      </c>
      <c r="AH85" s="291">
        <f t="shared" si="2"/>
        <v>13.9</v>
      </c>
      <c r="AI85" s="292"/>
    </row>
    <row r="86" spans="1:35" ht="17.25" customHeight="1" x14ac:dyDescent="0.2">
      <c r="A86" s="287">
        <v>1800</v>
      </c>
      <c r="B86" s="288" t="s">
        <v>75</v>
      </c>
      <c r="C86" s="312"/>
      <c r="D86" s="294">
        <v>0</v>
      </c>
      <c r="E86" s="294">
        <v>0</v>
      </c>
      <c r="F86" s="294">
        <v>0</v>
      </c>
      <c r="G86" s="294">
        <v>0</v>
      </c>
      <c r="H86" s="294">
        <v>0</v>
      </c>
      <c r="I86" s="294">
        <v>0</v>
      </c>
      <c r="J86" s="295">
        <v>0</v>
      </c>
      <c r="K86" s="295">
        <v>0</v>
      </c>
      <c r="L86" s="295">
        <v>0</v>
      </c>
      <c r="M86" s="295">
        <v>0</v>
      </c>
      <c r="N86" s="295">
        <v>0</v>
      </c>
      <c r="O86" s="295">
        <v>0</v>
      </c>
      <c r="P86" s="295">
        <v>0</v>
      </c>
      <c r="Q86" s="295">
        <v>0</v>
      </c>
      <c r="R86" s="294">
        <v>0</v>
      </c>
      <c r="S86" s="294">
        <v>0</v>
      </c>
      <c r="T86" s="294">
        <v>0</v>
      </c>
      <c r="U86" s="294">
        <v>0</v>
      </c>
      <c r="V86" s="294">
        <v>0</v>
      </c>
      <c r="W86" s="294">
        <v>0</v>
      </c>
      <c r="X86" s="294">
        <v>0</v>
      </c>
      <c r="Y86" s="294">
        <v>0</v>
      </c>
      <c r="Z86" s="294">
        <v>0</v>
      </c>
      <c r="AA86" s="294">
        <v>0</v>
      </c>
      <c r="AB86" s="294">
        <v>0</v>
      </c>
      <c r="AC86" s="294">
        <v>0</v>
      </c>
      <c r="AD86" s="294">
        <v>0</v>
      </c>
      <c r="AE86" s="294">
        <v>0</v>
      </c>
      <c r="AF86" s="294">
        <v>0</v>
      </c>
      <c r="AG86" s="294">
        <v>0.2</v>
      </c>
      <c r="AH86" s="291">
        <f t="shared" si="2"/>
        <v>0.2</v>
      </c>
      <c r="AI86" s="292"/>
    </row>
    <row r="87" spans="1:35" ht="17.25" customHeight="1" x14ac:dyDescent="0.2">
      <c r="A87" s="287">
        <v>1810</v>
      </c>
      <c r="B87" s="288" t="s">
        <v>76</v>
      </c>
      <c r="C87" s="312"/>
      <c r="D87" s="294">
        <v>0</v>
      </c>
      <c r="E87" s="294">
        <v>0</v>
      </c>
      <c r="F87" s="294">
        <v>0</v>
      </c>
      <c r="G87" s="294">
        <v>0</v>
      </c>
      <c r="H87" s="294">
        <v>0</v>
      </c>
      <c r="I87" s="294">
        <v>0</v>
      </c>
      <c r="J87" s="295">
        <v>0</v>
      </c>
      <c r="K87" s="295">
        <v>0</v>
      </c>
      <c r="L87" s="295">
        <v>0</v>
      </c>
      <c r="M87" s="295">
        <v>0</v>
      </c>
      <c r="N87" s="295">
        <v>0</v>
      </c>
      <c r="O87" s="295">
        <v>0</v>
      </c>
      <c r="P87" s="295">
        <v>0</v>
      </c>
      <c r="Q87" s="295">
        <v>0</v>
      </c>
      <c r="R87" s="294">
        <v>0</v>
      </c>
      <c r="S87" s="294">
        <v>0</v>
      </c>
      <c r="T87" s="294">
        <v>0</v>
      </c>
      <c r="U87" s="294">
        <v>0</v>
      </c>
      <c r="V87" s="294">
        <v>0</v>
      </c>
      <c r="W87" s="294">
        <v>0</v>
      </c>
      <c r="X87" s="294">
        <v>0</v>
      </c>
      <c r="Y87" s="294">
        <v>0</v>
      </c>
      <c r="Z87" s="294">
        <v>0</v>
      </c>
      <c r="AA87" s="294">
        <v>0</v>
      </c>
      <c r="AB87" s="294">
        <v>0</v>
      </c>
      <c r="AC87" s="294">
        <v>0</v>
      </c>
      <c r="AD87" s="294">
        <v>0</v>
      </c>
      <c r="AE87" s="294">
        <v>0</v>
      </c>
      <c r="AF87" s="294">
        <v>0</v>
      </c>
      <c r="AG87" s="294">
        <v>0</v>
      </c>
      <c r="AH87" s="291">
        <f t="shared" si="2"/>
        <v>0</v>
      </c>
      <c r="AI87" s="292"/>
    </row>
    <row r="88" spans="1:35" ht="17.25" customHeight="1" x14ac:dyDescent="0.2">
      <c r="A88" s="287">
        <v>1889</v>
      </c>
      <c r="B88" s="288" t="s">
        <v>77</v>
      </c>
      <c r="C88" s="312"/>
      <c r="D88" s="294">
        <v>0</v>
      </c>
      <c r="E88" s="294">
        <v>0</v>
      </c>
      <c r="F88" s="294">
        <v>0</v>
      </c>
      <c r="G88" s="294">
        <v>0</v>
      </c>
      <c r="H88" s="294">
        <v>0</v>
      </c>
      <c r="I88" s="294">
        <v>0</v>
      </c>
      <c r="J88" s="295">
        <v>0.2</v>
      </c>
      <c r="K88" s="295">
        <v>0</v>
      </c>
      <c r="L88" s="295">
        <v>0</v>
      </c>
      <c r="M88" s="295">
        <v>0</v>
      </c>
      <c r="N88" s="295">
        <v>0</v>
      </c>
      <c r="O88" s="295">
        <v>0</v>
      </c>
      <c r="P88" s="295">
        <v>0</v>
      </c>
      <c r="Q88" s="295">
        <v>0</v>
      </c>
      <c r="R88" s="294">
        <v>0</v>
      </c>
      <c r="S88" s="294">
        <v>0</v>
      </c>
      <c r="T88" s="294">
        <v>0</v>
      </c>
      <c r="U88" s="294">
        <v>0</v>
      </c>
      <c r="V88" s="294">
        <v>0</v>
      </c>
      <c r="W88" s="294">
        <v>0</v>
      </c>
      <c r="X88" s="294">
        <v>0</v>
      </c>
      <c r="Y88" s="294">
        <v>0</v>
      </c>
      <c r="Z88" s="294">
        <v>0</v>
      </c>
      <c r="AA88" s="294">
        <v>0</v>
      </c>
      <c r="AB88" s="294">
        <v>0</v>
      </c>
      <c r="AC88" s="294">
        <v>0</v>
      </c>
      <c r="AD88" s="294">
        <v>0</v>
      </c>
      <c r="AE88" s="294">
        <v>0</v>
      </c>
      <c r="AF88" s="294">
        <v>0</v>
      </c>
      <c r="AG88" s="294">
        <v>0</v>
      </c>
      <c r="AH88" s="291">
        <f t="shared" si="2"/>
        <v>0.2</v>
      </c>
      <c r="AI88" s="292"/>
    </row>
    <row r="89" spans="1:35" ht="8.25" customHeight="1" x14ac:dyDescent="0.2">
      <c r="C89" s="314"/>
      <c r="AI89" s="315"/>
    </row>
    <row r="90" spans="1:35" ht="17.25" customHeight="1" x14ac:dyDescent="0.2">
      <c r="B90" s="317" t="s">
        <v>78</v>
      </c>
      <c r="C90" s="318">
        <v>4.5</v>
      </c>
      <c r="D90" s="319">
        <v>0.1</v>
      </c>
      <c r="E90" s="319">
        <v>0</v>
      </c>
      <c r="F90" s="319">
        <v>0</v>
      </c>
      <c r="G90" s="319">
        <v>0</v>
      </c>
      <c r="H90" s="319">
        <v>0</v>
      </c>
      <c r="I90" s="319">
        <v>0</v>
      </c>
      <c r="J90" s="319">
        <v>0</v>
      </c>
      <c r="K90" s="319">
        <v>0</v>
      </c>
      <c r="L90" s="319">
        <v>0</v>
      </c>
      <c r="M90" s="319">
        <v>0</v>
      </c>
      <c r="N90" s="319">
        <v>0</v>
      </c>
      <c r="O90" s="319">
        <v>0</v>
      </c>
      <c r="P90" s="319">
        <v>0</v>
      </c>
      <c r="Q90" s="319">
        <v>0</v>
      </c>
      <c r="R90" s="319">
        <v>0</v>
      </c>
      <c r="S90" s="319">
        <v>0</v>
      </c>
      <c r="T90" s="319">
        <v>0</v>
      </c>
      <c r="U90" s="319">
        <v>0</v>
      </c>
      <c r="V90" s="319">
        <v>0.1</v>
      </c>
      <c r="W90" s="319">
        <v>0</v>
      </c>
      <c r="X90" s="319">
        <v>0</v>
      </c>
      <c r="Y90" s="319">
        <v>0</v>
      </c>
      <c r="Z90" s="319">
        <v>0</v>
      </c>
      <c r="AA90" s="319">
        <v>0</v>
      </c>
      <c r="AB90" s="319">
        <v>0</v>
      </c>
      <c r="AC90" s="319">
        <v>0</v>
      </c>
      <c r="AD90" s="319">
        <v>0</v>
      </c>
      <c r="AE90" s="319">
        <v>0</v>
      </c>
      <c r="AF90" s="319">
        <v>0</v>
      </c>
      <c r="AG90" s="319">
        <v>0.1</v>
      </c>
      <c r="AH90" s="284">
        <v>1</v>
      </c>
      <c r="AI90" s="307">
        <f>AH90/C90</f>
        <v>0.22222222222222221</v>
      </c>
    </row>
    <row r="91" spans="1:35" s="320" customFormat="1" ht="12.75" customHeight="1" x14ac:dyDescent="0.2">
      <c r="B91" s="321"/>
      <c r="C91" s="322"/>
      <c r="E91" s="323"/>
      <c r="F91" s="323"/>
      <c r="G91" s="324"/>
      <c r="H91" s="323" t="s">
        <v>79</v>
      </c>
      <c r="I91" s="325"/>
      <c r="K91" s="326"/>
      <c r="L91" s="323" t="s">
        <v>80</v>
      </c>
      <c r="M91" s="325"/>
      <c r="N91" s="325"/>
      <c r="O91" s="325"/>
      <c r="P91" s="323" t="s">
        <v>81</v>
      </c>
      <c r="Q91" s="325"/>
      <c r="R91" s="325"/>
      <c r="S91" s="325"/>
      <c r="T91" s="325"/>
      <c r="U91" s="325" t="s">
        <v>82</v>
      </c>
      <c r="W91" s="325"/>
      <c r="X91" s="325"/>
      <c r="Y91" s="325"/>
      <c r="Z91" s="325"/>
      <c r="AA91" s="325"/>
      <c r="AB91" s="325"/>
      <c r="AC91" s="325"/>
      <c r="AD91" s="325"/>
      <c r="AE91" s="325"/>
      <c r="AF91" s="325"/>
      <c r="AG91" s="325"/>
      <c r="AH91" s="325"/>
      <c r="AI91" s="325"/>
    </row>
    <row r="92" spans="1:35" x14ac:dyDescent="0.2">
      <c r="AI92" s="327"/>
    </row>
    <row r="93" spans="1:35" x14ac:dyDescent="0.2">
      <c r="AI93" s="327"/>
    </row>
    <row r="94" spans="1:35" x14ac:dyDescent="0.2">
      <c r="AI94" s="327"/>
    </row>
    <row r="95" spans="1:35" x14ac:dyDescent="0.2">
      <c r="AI95" s="329"/>
    </row>
    <row r="96" spans="1:35" x14ac:dyDescent="0.2">
      <c r="AI96" s="329"/>
    </row>
    <row r="97" spans="35:35" x14ac:dyDescent="0.2">
      <c r="AI97" s="329"/>
    </row>
    <row r="98" spans="35:35" x14ac:dyDescent="0.2">
      <c r="AI98" s="329"/>
    </row>
  </sheetData>
  <mergeCells count="3">
    <mergeCell ref="J1:Y1"/>
    <mergeCell ref="A41:B41"/>
    <mergeCell ref="D74:Q74"/>
  </mergeCells>
  <conditionalFormatting sqref="D55:F67 D44:F53 D70:X72 G61:X61 G60:S60 G62:V62 D68:V69 W62:X69 D87:AI90 AH73:AI73 AH60:AI60 G50:AE50 AH50:AI50 AH74 D75:AE76 AH75:AI76 D84:AE86 AH83:AI86 G44:AI49 D3:AI43 G64:V67 G63:H63 N63:V63 G51:AI59 Y61:AI72 D77:AI82">
    <cfRule type="cellIs" dxfId="133" priority="14" stopIfTrue="1" operator="equal">
      <formula>0</formula>
    </cfRule>
  </conditionalFormatting>
  <conditionalFormatting sqref="D54:F54">
    <cfRule type="cellIs" dxfId="132" priority="13" stopIfTrue="1" operator="equal">
      <formula>0</formula>
    </cfRule>
  </conditionalFormatting>
  <conditionalFormatting sqref="AI74 D74 R74:AG74">
    <cfRule type="cellIs" dxfId="131" priority="12" stopIfTrue="1" operator="equal">
      <formula>0</formula>
    </cfRule>
  </conditionalFormatting>
  <conditionalFormatting sqref="D73:V73">
    <cfRule type="cellIs" dxfId="130" priority="11" stopIfTrue="1" operator="equal">
      <formula>0</formula>
    </cfRule>
  </conditionalFormatting>
  <conditionalFormatting sqref="D83:S83">
    <cfRule type="cellIs" dxfId="129" priority="10" stopIfTrue="1" operator="equal">
      <formula>0</formula>
    </cfRule>
  </conditionalFormatting>
  <conditionalFormatting sqref="AF50:AG50">
    <cfRule type="cellIs" dxfId="128" priority="9" stopIfTrue="1" operator="equal">
      <formula>0</formula>
    </cfRule>
  </conditionalFormatting>
  <conditionalFormatting sqref="AF75:AG76">
    <cfRule type="cellIs" dxfId="127" priority="8" stopIfTrue="1" operator="equal">
      <formula>0</formula>
    </cfRule>
  </conditionalFormatting>
  <conditionalFormatting sqref="AF84:AG84">
    <cfRule type="cellIs" dxfId="126" priority="7" stopIfTrue="1" operator="equal">
      <formula>0</formula>
    </cfRule>
  </conditionalFormatting>
  <conditionalFormatting sqref="T83:AG83">
    <cfRule type="cellIs" dxfId="125" priority="6" stopIfTrue="1" operator="equal">
      <formula>0</formula>
    </cfRule>
  </conditionalFormatting>
  <conditionalFormatting sqref="W73:AG73">
    <cfRule type="cellIs" dxfId="124" priority="5" stopIfTrue="1" operator="equal">
      <formula>0</formula>
    </cfRule>
  </conditionalFormatting>
  <conditionalFormatting sqref="AF86:AG86">
    <cfRule type="cellIs" dxfId="123" priority="4" stopIfTrue="1" operator="equal">
      <formula>0</formula>
    </cfRule>
  </conditionalFormatting>
  <conditionalFormatting sqref="AF85:AG85">
    <cfRule type="cellIs" dxfId="122" priority="3" stopIfTrue="1" operator="equal">
      <formula>0</formula>
    </cfRule>
  </conditionalFormatting>
  <conditionalFormatting sqref="T60:AG60">
    <cfRule type="cellIs" dxfId="121" priority="2" stopIfTrue="1" operator="equal">
      <formula>0</formula>
    </cfRule>
  </conditionalFormatting>
  <conditionalFormatting sqref="I63:M63">
    <cfRule type="cellIs" dxfId="120" priority="1" stopIfTrue="1" operator="equal">
      <formula>0</formula>
    </cfRule>
  </conditionalFormatting>
  <pageMargins left="0.11811023622047245" right="0.11811023622047245" top="0.23622047244094491" bottom="0.15748031496062992" header="0.11811023622047245" footer="0.15748031496062992"/>
  <pageSetup paperSize="9" scale="80" orientation="landscape" horizontalDpi="4294967293" r:id="rId1"/>
  <headerFooter alignWithMargins="0"/>
  <rowBreaks count="1" manualBreakCount="1">
    <brk id="40" max="3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13</vt:i4>
      </vt:variant>
    </vt:vector>
  </HeadingPairs>
  <TitlesOfParts>
    <vt:vector size="25" baseType="lpstr">
      <vt:lpstr>Jan_2017</vt:lpstr>
      <vt:lpstr>Feb_2017</vt:lpstr>
      <vt:lpstr>Mar_2017</vt:lpstr>
      <vt:lpstr>Apr_2017</vt:lpstr>
      <vt:lpstr>May_2017</vt:lpstr>
      <vt:lpstr>Jun_2017</vt:lpstr>
      <vt:lpstr>Jul_2017</vt:lpstr>
      <vt:lpstr>Aug_2017</vt:lpstr>
      <vt:lpstr>Sep_2017</vt:lpstr>
      <vt:lpstr>Oct_2017</vt:lpstr>
      <vt:lpstr>Nov_2017</vt:lpstr>
      <vt:lpstr>Dec_2017</vt:lpstr>
      <vt:lpstr>Apr_2017!Print_Area</vt:lpstr>
      <vt:lpstr>Aug_2017!Print_Area</vt:lpstr>
      <vt:lpstr>Dec_2017!Print_Area</vt:lpstr>
      <vt:lpstr>Feb_2017!Print_Area</vt:lpstr>
      <vt:lpstr>Jan_2017!Print_Area</vt:lpstr>
      <vt:lpstr>Nov_2017!Print_Area</vt:lpstr>
      <vt:lpstr>Oct_2017!Print_Area</vt:lpstr>
      <vt:lpstr>Sep_2017!Print_Area</vt:lpstr>
      <vt:lpstr>Apr_2017!Print_Titles</vt:lpstr>
      <vt:lpstr>Feb_2017!Print_Titles</vt:lpstr>
      <vt:lpstr>Jan_2017!Print_Titles</vt:lpstr>
      <vt:lpstr>Oct_2017!Print_Titles</vt:lpstr>
      <vt:lpstr>Sep_2017!Print_Titles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yanastasiou</dc:creator>
  <cp:lastModifiedBy>Dimitris Michail</cp:lastModifiedBy>
  <cp:lastPrinted>2017-03-15T08:11:23Z</cp:lastPrinted>
  <dcterms:created xsi:type="dcterms:W3CDTF">2017-01-19T09:32:14Z</dcterms:created>
  <dcterms:modified xsi:type="dcterms:W3CDTF">2019-05-31T10:06:47Z</dcterms:modified>
</cp:coreProperties>
</file>